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gráficos!$A$7:$A$444</f>
              <numCache>
                <formatCode>General</formatCode>
                <ptCount val="43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</numCache>
            </numRef>
          </xVal>
          <yVal>
            <numRef>
              <f>gráficos!$B$7:$B$444</f>
              <numCache>
                <formatCode>General</formatCode>
                <ptCount val="43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0.869</v>
      </c>
      <c r="E2" t="n">
        <v>115.08</v>
      </c>
      <c r="F2" t="n">
        <v>80.55</v>
      </c>
      <c r="G2" t="n">
        <v>5.87</v>
      </c>
      <c r="H2" t="n">
        <v>0.09</v>
      </c>
      <c r="I2" t="n">
        <v>823</v>
      </c>
      <c r="J2" t="n">
        <v>194.77</v>
      </c>
      <c r="K2" t="n">
        <v>54.38</v>
      </c>
      <c r="L2" t="n">
        <v>1</v>
      </c>
      <c r="M2" t="n">
        <v>821</v>
      </c>
      <c r="N2" t="n">
        <v>39.4</v>
      </c>
      <c r="O2" t="n">
        <v>24256.19</v>
      </c>
      <c r="P2" t="n">
        <v>1126.15</v>
      </c>
      <c r="Q2" t="n">
        <v>794.46</v>
      </c>
      <c r="R2" t="n">
        <v>1191.03</v>
      </c>
      <c r="S2" t="n">
        <v>72.42</v>
      </c>
      <c r="T2" t="n">
        <v>546077.27</v>
      </c>
      <c r="U2" t="n">
        <v>0.06</v>
      </c>
      <c r="V2" t="n">
        <v>0.46</v>
      </c>
      <c r="W2" t="n">
        <v>6.06</v>
      </c>
      <c r="X2" t="n">
        <v>32.83</v>
      </c>
      <c r="Y2" t="n">
        <v>0.5</v>
      </c>
      <c r="Z2" t="n">
        <v>10</v>
      </c>
      <c r="AA2" t="n">
        <v>2691.736674130936</v>
      </c>
      <c r="AB2" t="n">
        <v>3682.952868587191</v>
      </c>
      <c r="AC2" t="n">
        <v>3331.457015865907</v>
      </c>
      <c r="AD2" t="n">
        <v>2691736.674130936</v>
      </c>
      <c r="AE2" t="n">
        <v>3682952.868587191</v>
      </c>
      <c r="AF2" t="n">
        <v>2.094968781766876e-06</v>
      </c>
      <c r="AG2" t="n">
        <v>4.795</v>
      </c>
      <c r="AH2" t="n">
        <v>3331457.015865907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1.3674</v>
      </c>
      <c r="E3" t="n">
        <v>73.13</v>
      </c>
      <c r="F3" t="n">
        <v>59.02</v>
      </c>
      <c r="G3" t="n">
        <v>11.88</v>
      </c>
      <c r="H3" t="n">
        <v>0.18</v>
      </c>
      <c r="I3" t="n">
        <v>298</v>
      </c>
      <c r="J3" t="n">
        <v>196.32</v>
      </c>
      <c r="K3" t="n">
        <v>54.38</v>
      </c>
      <c r="L3" t="n">
        <v>2</v>
      </c>
      <c r="M3" t="n">
        <v>296</v>
      </c>
      <c r="N3" t="n">
        <v>39.95</v>
      </c>
      <c r="O3" t="n">
        <v>24447.22</v>
      </c>
      <c r="P3" t="n">
        <v>822.89</v>
      </c>
      <c r="Q3" t="n">
        <v>794.27</v>
      </c>
      <c r="R3" t="n">
        <v>469.17</v>
      </c>
      <c r="S3" t="n">
        <v>72.42</v>
      </c>
      <c r="T3" t="n">
        <v>187774.89</v>
      </c>
      <c r="U3" t="n">
        <v>0.15</v>
      </c>
      <c r="V3" t="n">
        <v>0.63</v>
      </c>
      <c r="W3" t="n">
        <v>5.18</v>
      </c>
      <c r="X3" t="n">
        <v>11.31</v>
      </c>
      <c r="Y3" t="n">
        <v>0.5</v>
      </c>
      <c r="Z3" t="n">
        <v>10</v>
      </c>
      <c r="AA3" t="n">
        <v>1259.749226766516</v>
      </c>
      <c r="AB3" t="n">
        <v>1723.64446827546</v>
      </c>
      <c r="AC3" t="n">
        <v>1559.142259373455</v>
      </c>
      <c r="AD3" t="n">
        <v>1259749.226766516</v>
      </c>
      <c r="AE3" t="n">
        <v>1723644.46827546</v>
      </c>
      <c r="AF3" t="n">
        <v>3.296502085371722e-06</v>
      </c>
      <c r="AG3" t="n">
        <v>3.047083333333333</v>
      </c>
      <c r="AH3" t="n">
        <v>1559142.259373455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1.5576</v>
      </c>
      <c r="E4" t="n">
        <v>64.2</v>
      </c>
      <c r="F4" t="n">
        <v>54.57</v>
      </c>
      <c r="G4" t="n">
        <v>17.89</v>
      </c>
      <c r="H4" t="n">
        <v>0.27</v>
      </c>
      <c r="I4" t="n">
        <v>183</v>
      </c>
      <c r="J4" t="n">
        <v>197.88</v>
      </c>
      <c r="K4" t="n">
        <v>54.38</v>
      </c>
      <c r="L4" t="n">
        <v>3</v>
      </c>
      <c r="M4" t="n">
        <v>181</v>
      </c>
      <c r="N4" t="n">
        <v>40.5</v>
      </c>
      <c r="O4" t="n">
        <v>24639</v>
      </c>
      <c r="P4" t="n">
        <v>758.79</v>
      </c>
      <c r="Q4" t="n">
        <v>794.24</v>
      </c>
      <c r="R4" t="n">
        <v>320.6</v>
      </c>
      <c r="S4" t="n">
        <v>72.42</v>
      </c>
      <c r="T4" t="n">
        <v>114063.83</v>
      </c>
      <c r="U4" t="n">
        <v>0.23</v>
      </c>
      <c r="V4" t="n">
        <v>0.68</v>
      </c>
      <c r="W4" t="n">
        <v>4.98</v>
      </c>
      <c r="X4" t="n">
        <v>6.86</v>
      </c>
      <c r="Y4" t="n">
        <v>0.5</v>
      </c>
      <c r="Z4" t="n">
        <v>10</v>
      </c>
      <c r="AA4" t="n">
        <v>1022.889895030245</v>
      </c>
      <c r="AB4" t="n">
        <v>1399.563081097666</v>
      </c>
      <c r="AC4" t="n">
        <v>1265.990744936825</v>
      </c>
      <c r="AD4" t="n">
        <v>1022889.895030245</v>
      </c>
      <c r="AE4" t="n">
        <v>1399563.081097666</v>
      </c>
      <c r="AF4" t="n">
        <v>3.755032651875819e-06</v>
      </c>
      <c r="AG4" t="n">
        <v>2.675</v>
      </c>
      <c r="AH4" t="n">
        <v>1265990.744936825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1.6572</v>
      </c>
      <c r="E5" t="n">
        <v>60.34</v>
      </c>
      <c r="F5" t="n">
        <v>52.65</v>
      </c>
      <c r="G5" t="n">
        <v>23.75</v>
      </c>
      <c r="H5" t="n">
        <v>0.36</v>
      </c>
      <c r="I5" t="n">
        <v>133</v>
      </c>
      <c r="J5" t="n">
        <v>199.44</v>
      </c>
      <c r="K5" t="n">
        <v>54.38</v>
      </c>
      <c r="L5" t="n">
        <v>4</v>
      </c>
      <c r="M5" t="n">
        <v>131</v>
      </c>
      <c r="N5" t="n">
        <v>41.06</v>
      </c>
      <c r="O5" t="n">
        <v>24831.54</v>
      </c>
      <c r="P5" t="n">
        <v>730.45</v>
      </c>
      <c r="Q5" t="n">
        <v>794.27</v>
      </c>
      <c r="R5" t="n">
        <v>256.22</v>
      </c>
      <c r="S5" t="n">
        <v>72.42</v>
      </c>
      <c r="T5" t="n">
        <v>82122.48</v>
      </c>
      <c r="U5" t="n">
        <v>0.28</v>
      </c>
      <c r="V5" t="n">
        <v>0.7</v>
      </c>
      <c r="W5" t="n">
        <v>4.9</v>
      </c>
      <c r="X5" t="n">
        <v>4.94</v>
      </c>
      <c r="Y5" t="n">
        <v>0.5</v>
      </c>
      <c r="Z5" t="n">
        <v>10</v>
      </c>
      <c r="AA5" t="n">
        <v>927.2318014083918</v>
      </c>
      <c r="AB5" t="n">
        <v>1268.679457266999</v>
      </c>
      <c r="AC5" t="n">
        <v>1147.598470468238</v>
      </c>
      <c r="AD5" t="n">
        <v>927231.8014083918</v>
      </c>
      <c r="AE5" t="n">
        <v>1268679.457266999</v>
      </c>
      <c r="AF5" t="n">
        <v>3.995146450108247e-06</v>
      </c>
      <c r="AG5" t="n">
        <v>2.514166666666667</v>
      </c>
      <c r="AH5" t="n">
        <v>1147598.470468238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1.7201</v>
      </c>
      <c r="E6" t="n">
        <v>58.14</v>
      </c>
      <c r="F6" t="n">
        <v>51.58</v>
      </c>
      <c r="G6" t="n">
        <v>29.76</v>
      </c>
      <c r="H6" t="n">
        <v>0.44</v>
      </c>
      <c r="I6" t="n">
        <v>104</v>
      </c>
      <c r="J6" t="n">
        <v>201.01</v>
      </c>
      <c r="K6" t="n">
        <v>54.38</v>
      </c>
      <c r="L6" t="n">
        <v>5</v>
      </c>
      <c r="M6" t="n">
        <v>102</v>
      </c>
      <c r="N6" t="n">
        <v>41.63</v>
      </c>
      <c r="O6" t="n">
        <v>25024.84</v>
      </c>
      <c r="P6" t="n">
        <v>713.91</v>
      </c>
      <c r="Q6" t="n">
        <v>794.1900000000001</v>
      </c>
      <c r="R6" t="n">
        <v>219.7</v>
      </c>
      <c r="S6" t="n">
        <v>72.42</v>
      </c>
      <c r="T6" t="n">
        <v>64011.85</v>
      </c>
      <c r="U6" t="n">
        <v>0.33</v>
      </c>
      <c r="V6" t="n">
        <v>0.72</v>
      </c>
      <c r="W6" t="n">
        <v>4.88</v>
      </c>
      <c r="X6" t="n">
        <v>3.87</v>
      </c>
      <c r="Y6" t="n">
        <v>0.5</v>
      </c>
      <c r="Z6" t="n">
        <v>10</v>
      </c>
      <c r="AA6" t="n">
        <v>874.2903978567452</v>
      </c>
      <c r="AB6" t="n">
        <v>1196.242693317751</v>
      </c>
      <c r="AC6" t="n">
        <v>1082.074969604668</v>
      </c>
      <c r="AD6" t="n">
        <v>874290.3978567453</v>
      </c>
      <c r="AE6" t="n">
        <v>1196242.69331775</v>
      </c>
      <c r="AF6" t="n">
        <v>4.146784581722904e-06</v>
      </c>
      <c r="AG6" t="n">
        <v>2.4225</v>
      </c>
      <c r="AH6" t="n">
        <v>1082074.969604668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1.7656</v>
      </c>
      <c r="E7" t="n">
        <v>56.64</v>
      </c>
      <c r="F7" t="n">
        <v>50.82</v>
      </c>
      <c r="G7" t="n">
        <v>35.87</v>
      </c>
      <c r="H7" t="n">
        <v>0.53</v>
      </c>
      <c r="I7" t="n">
        <v>85</v>
      </c>
      <c r="J7" t="n">
        <v>202.58</v>
      </c>
      <c r="K7" t="n">
        <v>54.38</v>
      </c>
      <c r="L7" t="n">
        <v>6</v>
      </c>
      <c r="M7" t="n">
        <v>83</v>
      </c>
      <c r="N7" t="n">
        <v>42.2</v>
      </c>
      <c r="O7" t="n">
        <v>25218.93</v>
      </c>
      <c r="P7" t="n">
        <v>701.52</v>
      </c>
      <c r="Q7" t="n">
        <v>794.2</v>
      </c>
      <c r="R7" t="n">
        <v>195.19</v>
      </c>
      <c r="S7" t="n">
        <v>72.42</v>
      </c>
      <c r="T7" t="n">
        <v>51849.11</v>
      </c>
      <c r="U7" t="n">
        <v>0.37</v>
      </c>
      <c r="V7" t="n">
        <v>0.73</v>
      </c>
      <c r="W7" t="n">
        <v>4.82</v>
      </c>
      <c r="X7" t="n">
        <v>3.11</v>
      </c>
      <c r="Y7" t="n">
        <v>0.5</v>
      </c>
      <c r="Z7" t="n">
        <v>10</v>
      </c>
      <c r="AA7" t="n">
        <v>838.1592435167536</v>
      </c>
      <c r="AB7" t="n">
        <v>1146.806453955742</v>
      </c>
      <c r="AC7" t="n">
        <v>1037.356855543173</v>
      </c>
      <c r="AD7" t="n">
        <v>838159.2435167535</v>
      </c>
      <c r="AE7" t="n">
        <v>1146806.453955743</v>
      </c>
      <c r="AF7" t="n">
        <v>4.256475122080089e-06</v>
      </c>
      <c r="AG7" t="n">
        <v>2.36</v>
      </c>
      <c r="AH7" t="n">
        <v>1037356.855543173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1.7929</v>
      </c>
      <c r="E8" t="n">
        <v>55.77</v>
      </c>
      <c r="F8" t="n">
        <v>50.42</v>
      </c>
      <c r="G8" t="n">
        <v>41.44</v>
      </c>
      <c r="H8" t="n">
        <v>0.61</v>
      </c>
      <c r="I8" t="n">
        <v>73</v>
      </c>
      <c r="J8" t="n">
        <v>204.16</v>
      </c>
      <c r="K8" t="n">
        <v>54.38</v>
      </c>
      <c r="L8" t="n">
        <v>7</v>
      </c>
      <c r="M8" t="n">
        <v>71</v>
      </c>
      <c r="N8" t="n">
        <v>42.78</v>
      </c>
      <c r="O8" t="n">
        <v>25413.94</v>
      </c>
      <c r="P8" t="n">
        <v>694.8200000000001</v>
      </c>
      <c r="Q8" t="n">
        <v>794.1799999999999</v>
      </c>
      <c r="R8" t="n">
        <v>182.21</v>
      </c>
      <c r="S8" t="n">
        <v>72.42</v>
      </c>
      <c r="T8" t="n">
        <v>45421.34</v>
      </c>
      <c r="U8" t="n">
        <v>0.4</v>
      </c>
      <c r="V8" t="n">
        <v>0.73</v>
      </c>
      <c r="W8" t="n">
        <v>4.79</v>
      </c>
      <c r="X8" t="n">
        <v>2.71</v>
      </c>
      <c r="Y8" t="n">
        <v>0.5</v>
      </c>
      <c r="Z8" t="n">
        <v>10</v>
      </c>
      <c r="AA8" t="n">
        <v>818.2117799168565</v>
      </c>
      <c r="AB8" t="n">
        <v>1119.513454238378</v>
      </c>
      <c r="AC8" t="n">
        <v>1012.668661412868</v>
      </c>
      <c r="AD8" t="n">
        <v>818211.7799168564</v>
      </c>
      <c r="AE8" t="n">
        <v>1119513.454238378</v>
      </c>
      <c r="AF8" t="n">
        <v>4.322289446294398e-06</v>
      </c>
      <c r="AG8" t="n">
        <v>2.32375</v>
      </c>
      <c r="AH8" t="n">
        <v>1012668.661412868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1.8188</v>
      </c>
      <c r="E9" t="n">
        <v>54.98</v>
      </c>
      <c r="F9" t="n">
        <v>50.01</v>
      </c>
      <c r="G9" t="n">
        <v>47.63</v>
      </c>
      <c r="H9" t="n">
        <v>0.6899999999999999</v>
      </c>
      <c r="I9" t="n">
        <v>63</v>
      </c>
      <c r="J9" t="n">
        <v>205.75</v>
      </c>
      <c r="K9" t="n">
        <v>54.38</v>
      </c>
      <c r="L9" t="n">
        <v>8</v>
      </c>
      <c r="M9" t="n">
        <v>61</v>
      </c>
      <c r="N9" t="n">
        <v>43.37</v>
      </c>
      <c r="O9" t="n">
        <v>25609.61</v>
      </c>
      <c r="P9" t="n">
        <v>687.58</v>
      </c>
      <c r="Q9" t="n">
        <v>794.2</v>
      </c>
      <c r="R9" t="n">
        <v>168.47</v>
      </c>
      <c r="S9" t="n">
        <v>72.42</v>
      </c>
      <c r="T9" t="n">
        <v>38599.57</v>
      </c>
      <c r="U9" t="n">
        <v>0.43</v>
      </c>
      <c r="V9" t="n">
        <v>0.74</v>
      </c>
      <c r="W9" t="n">
        <v>4.78</v>
      </c>
      <c r="X9" t="n">
        <v>2.31</v>
      </c>
      <c r="Y9" t="n">
        <v>0.5</v>
      </c>
      <c r="Z9" t="n">
        <v>10</v>
      </c>
      <c r="AA9" t="n">
        <v>799.0250754654618</v>
      </c>
      <c r="AB9" t="n">
        <v>1093.26135875032</v>
      </c>
      <c r="AC9" t="n">
        <v>988.9220290731424</v>
      </c>
      <c r="AD9" t="n">
        <v>799025.0754654618</v>
      </c>
      <c r="AE9" t="n">
        <v>1093261.35875032</v>
      </c>
      <c r="AF9" t="n">
        <v>4.384728676959257e-06</v>
      </c>
      <c r="AG9" t="n">
        <v>2.290833333333333</v>
      </c>
      <c r="AH9" t="n">
        <v>988922.0290731424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1.8353</v>
      </c>
      <c r="E10" t="n">
        <v>54.49</v>
      </c>
      <c r="F10" t="n">
        <v>49.79</v>
      </c>
      <c r="G10" t="n">
        <v>53.35</v>
      </c>
      <c r="H10" t="n">
        <v>0.77</v>
      </c>
      <c r="I10" t="n">
        <v>56</v>
      </c>
      <c r="J10" t="n">
        <v>207.34</v>
      </c>
      <c r="K10" t="n">
        <v>54.38</v>
      </c>
      <c r="L10" t="n">
        <v>9</v>
      </c>
      <c r="M10" t="n">
        <v>54</v>
      </c>
      <c r="N10" t="n">
        <v>43.96</v>
      </c>
      <c r="O10" t="n">
        <v>25806.1</v>
      </c>
      <c r="P10" t="n">
        <v>682.76</v>
      </c>
      <c r="Q10" t="n">
        <v>794.1900000000001</v>
      </c>
      <c r="R10" t="n">
        <v>161.25</v>
      </c>
      <c r="S10" t="n">
        <v>72.42</v>
      </c>
      <c r="T10" t="n">
        <v>35025.15</v>
      </c>
      <c r="U10" t="n">
        <v>0.45</v>
      </c>
      <c r="V10" t="n">
        <v>0.74</v>
      </c>
      <c r="W10" t="n">
        <v>4.77</v>
      </c>
      <c r="X10" t="n">
        <v>2.09</v>
      </c>
      <c r="Y10" t="n">
        <v>0.5</v>
      </c>
      <c r="Z10" t="n">
        <v>10</v>
      </c>
      <c r="AA10" t="n">
        <v>787.1441993571357</v>
      </c>
      <c r="AB10" t="n">
        <v>1077.005419911646</v>
      </c>
      <c r="AC10" t="n">
        <v>974.2175342218786</v>
      </c>
      <c r="AD10" t="n">
        <v>787144.1993571357</v>
      </c>
      <c r="AE10" t="n">
        <v>1077005.419911647</v>
      </c>
      <c r="AF10" t="n">
        <v>4.424506565220654e-06</v>
      </c>
      <c r="AG10" t="n">
        <v>2.270416666666667</v>
      </c>
      <c r="AH10" t="n">
        <v>974217.5342218786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1.8519</v>
      </c>
      <c r="E11" t="n">
        <v>54</v>
      </c>
      <c r="F11" t="n">
        <v>49.54</v>
      </c>
      <c r="G11" t="n">
        <v>59.45</v>
      </c>
      <c r="H11" t="n">
        <v>0.85</v>
      </c>
      <c r="I11" t="n">
        <v>50</v>
      </c>
      <c r="J11" t="n">
        <v>208.94</v>
      </c>
      <c r="K11" t="n">
        <v>54.38</v>
      </c>
      <c r="L11" t="n">
        <v>10</v>
      </c>
      <c r="M11" t="n">
        <v>48</v>
      </c>
      <c r="N11" t="n">
        <v>44.56</v>
      </c>
      <c r="O11" t="n">
        <v>26003.41</v>
      </c>
      <c r="P11" t="n">
        <v>677.89</v>
      </c>
      <c r="Q11" t="n">
        <v>794.17</v>
      </c>
      <c r="R11" t="n">
        <v>152.84</v>
      </c>
      <c r="S11" t="n">
        <v>72.42</v>
      </c>
      <c r="T11" t="n">
        <v>30847.65</v>
      </c>
      <c r="U11" t="n">
        <v>0.47</v>
      </c>
      <c r="V11" t="n">
        <v>0.75</v>
      </c>
      <c r="W11" t="n">
        <v>4.76</v>
      </c>
      <c r="X11" t="n">
        <v>1.83</v>
      </c>
      <c r="Y11" t="n">
        <v>0.5</v>
      </c>
      <c r="Z11" t="n">
        <v>10</v>
      </c>
      <c r="AA11" t="n">
        <v>775.2403149384276</v>
      </c>
      <c r="AB11" t="n">
        <v>1060.718000087654</v>
      </c>
      <c r="AC11" t="n">
        <v>959.4845628863505</v>
      </c>
      <c r="AD11" t="n">
        <v>775240.3149384275</v>
      </c>
      <c r="AE11" t="n">
        <v>1060718.000087654</v>
      </c>
      <c r="AF11" t="n">
        <v>4.464525531592725e-06</v>
      </c>
      <c r="AG11" t="n">
        <v>2.25</v>
      </c>
      <c r="AH11" t="n">
        <v>959484.5628863506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1.8655</v>
      </c>
      <c r="E12" t="n">
        <v>53.6</v>
      </c>
      <c r="F12" t="n">
        <v>49.34</v>
      </c>
      <c r="G12" t="n">
        <v>65.78</v>
      </c>
      <c r="H12" t="n">
        <v>0.93</v>
      </c>
      <c r="I12" t="n">
        <v>45</v>
      </c>
      <c r="J12" t="n">
        <v>210.55</v>
      </c>
      <c r="K12" t="n">
        <v>54.38</v>
      </c>
      <c r="L12" t="n">
        <v>11</v>
      </c>
      <c r="M12" t="n">
        <v>43</v>
      </c>
      <c r="N12" t="n">
        <v>45.17</v>
      </c>
      <c r="O12" t="n">
        <v>26201.54</v>
      </c>
      <c r="P12" t="n">
        <v>673.27</v>
      </c>
      <c r="Q12" t="n">
        <v>794.1799999999999</v>
      </c>
      <c r="R12" t="n">
        <v>145.98</v>
      </c>
      <c r="S12" t="n">
        <v>72.42</v>
      </c>
      <c r="T12" t="n">
        <v>27444.39</v>
      </c>
      <c r="U12" t="n">
        <v>0.5</v>
      </c>
      <c r="V12" t="n">
        <v>0.75</v>
      </c>
      <c r="W12" t="n">
        <v>4.75</v>
      </c>
      <c r="X12" t="n">
        <v>1.63</v>
      </c>
      <c r="Y12" t="n">
        <v>0.5</v>
      </c>
      <c r="Z12" t="n">
        <v>10</v>
      </c>
      <c r="AA12" t="n">
        <v>765.2085717741465</v>
      </c>
      <c r="AB12" t="n">
        <v>1046.992126521011</v>
      </c>
      <c r="AC12" t="n">
        <v>947.0686674285236</v>
      </c>
      <c r="AD12" t="n">
        <v>765208.5717741465</v>
      </c>
      <c r="AE12" t="n">
        <v>1046992.126521011</v>
      </c>
      <c r="AF12" t="n">
        <v>4.497312154644543e-06</v>
      </c>
      <c r="AG12" t="n">
        <v>2.233333333333333</v>
      </c>
      <c r="AH12" t="n">
        <v>947068.6674285235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1.8756</v>
      </c>
      <c r="E13" t="n">
        <v>53.32</v>
      </c>
      <c r="F13" t="n">
        <v>49.21</v>
      </c>
      <c r="G13" t="n">
        <v>72.01000000000001</v>
      </c>
      <c r="H13" t="n">
        <v>1</v>
      </c>
      <c r="I13" t="n">
        <v>41</v>
      </c>
      <c r="J13" t="n">
        <v>212.16</v>
      </c>
      <c r="K13" t="n">
        <v>54.38</v>
      </c>
      <c r="L13" t="n">
        <v>12</v>
      </c>
      <c r="M13" t="n">
        <v>39</v>
      </c>
      <c r="N13" t="n">
        <v>45.78</v>
      </c>
      <c r="O13" t="n">
        <v>26400.51</v>
      </c>
      <c r="P13" t="n">
        <v>669.7</v>
      </c>
      <c r="Q13" t="n">
        <v>794.2</v>
      </c>
      <c r="R13" t="n">
        <v>141.34</v>
      </c>
      <c r="S13" t="n">
        <v>72.42</v>
      </c>
      <c r="T13" t="n">
        <v>25145.12</v>
      </c>
      <c r="U13" t="n">
        <v>0.51</v>
      </c>
      <c r="V13" t="n">
        <v>0.75</v>
      </c>
      <c r="W13" t="n">
        <v>4.75</v>
      </c>
      <c r="X13" t="n">
        <v>1.5</v>
      </c>
      <c r="Y13" t="n">
        <v>0.5</v>
      </c>
      <c r="Z13" t="n">
        <v>10</v>
      </c>
      <c r="AA13" t="n">
        <v>757.8510568149792</v>
      </c>
      <c r="AB13" t="n">
        <v>1036.925249963226</v>
      </c>
      <c r="AC13" t="n">
        <v>937.9625594404642</v>
      </c>
      <c r="AD13" t="n">
        <v>757851.0568149792</v>
      </c>
      <c r="AE13" t="n">
        <v>1036925.249963226</v>
      </c>
      <c r="AF13" t="n">
        <v>4.52166104382273e-06</v>
      </c>
      <c r="AG13" t="n">
        <v>2.221666666666667</v>
      </c>
      <c r="AH13" t="n">
        <v>937962.5594404642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1.8843</v>
      </c>
      <c r="E14" t="n">
        <v>53.07</v>
      </c>
      <c r="F14" t="n">
        <v>49.08</v>
      </c>
      <c r="G14" t="n">
        <v>77.48999999999999</v>
      </c>
      <c r="H14" t="n">
        <v>1.08</v>
      </c>
      <c r="I14" t="n">
        <v>38</v>
      </c>
      <c r="J14" t="n">
        <v>213.78</v>
      </c>
      <c r="K14" t="n">
        <v>54.38</v>
      </c>
      <c r="L14" t="n">
        <v>13</v>
      </c>
      <c r="M14" t="n">
        <v>36</v>
      </c>
      <c r="N14" t="n">
        <v>46.4</v>
      </c>
      <c r="O14" t="n">
        <v>26600.32</v>
      </c>
      <c r="P14" t="n">
        <v>667.17</v>
      </c>
      <c r="Q14" t="n">
        <v>794.1900000000001</v>
      </c>
      <c r="R14" t="n">
        <v>137.01</v>
      </c>
      <c r="S14" t="n">
        <v>72.42</v>
      </c>
      <c r="T14" t="n">
        <v>22996.71</v>
      </c>
      <c r="U14" t="n">
        <v>0.53</v>
      </c>
      <c r="V14" t="n">
        <v>0.75</v>
      </c>
      <c r="W14" t="n">
        <v>4.75</v>
      </c>
      <c r="X14" t="n">
        <v>1.37</v>
      </c>
      <c r="Y14" t="n">
        <v>0.5</v>
      </c>
      <c r="Z14" t="n">
        <v>10</v>
      </c>
      <c r="AA14" t="n">
        <v>751.8748806847799</v>
      </c>
      <c r="AB14" t="n">
        <v>1028.748382131605</v>
      </c>
      <c r="AC14" t="n">
        <v>930.5660803983861</v>
      </c>
      <c r="AD14" t="n">
        <v>751874.8806847798</v>
      </c>
      <c r="AE14" t="n">
        <v>1028748.382131604</v>
      </c>
      <c r="AF14" t="n">
        <v>4.542634839451467e-06</v>
      </c>
      <c r="AG14" t="n">
        <v>2.21125</v>
      </c>
      <c r="AH14" t="n">
        <v>930566.0803983861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1.8915</v>
      </c>
      <c r="E15" t="n">
        <v>52.87</v>
      </c>
      <c r="F15" t="n">
        <v>48.99</v>
      </c>
      <c r="G15" t="n">
        <v>83.98</v>
      </c>
      <c r="H15" t="n">
        <v>1.15</v>
      </c>
      <c r="I15" t="n">
        <v>35</v>
      </c>
      <c r="J15" t="n">
        <v>215.41</v>
      </c>
      <c r="K15" t="n">
        <v>54.38</v>
      </c>
      <c r="L15" t="n">
        <v>14</v>
      </c>
      <c r="M15" t="n">
        <v>33</v>
      </c>
      <c r="N15" t="n">
        <v>47.03</v>
      </c>
      <c r="O15" t="n">
        <v>26801</v>
      </c>
      <c r="P15" t="n">
        <v>663.5599999999999</v>
      </c>
      <c r="Q15" t="n">
        <v>794.17</v>
      </c>
      <c r="R15" t="n">
        <v>134.03</v>
      </c>
      <c r="S15" t="n">
        <v>72.42</v>
      </c>
      <c r="T15" t="n">
        <v>21521.29</v>
      </c>
      <c r="U15" t="n">
        <v>0.54</v>
      </c>
      <c r="V15" t="n">
        <v>0.75</v>
      </c>
      <c r="W15" t="n">
        <v>4.75</v>
      </c>
      <c r="X15" t="n">
        <v>1.28</v>
      </c>
      <c r="Y15" t="n">
        <v>0.5</v>
      </c>
      <c r="Z15" t="n">
        <v>10</v>
      </c>
      <c r="AA15" t="n">
        <v>745.9704821141303</v>
      </c>
      <c r="AB15" t="n">
        <v>1020.669723523561</v>
      </c>
      <c r="AC15" t="n">
        <v>923.2584376294254</v>
      </c>
      <c r="AD15" t="n">
        <v>745970.4821141303</v>
      </c>
      <c r="AE15" t="n">
        <v>1020669.723523561</v>
      </c>
      <c r="AF15" t="n">
        <v>4.559992463420077e-06</v>
      </c>
      <c r="AG15" t="n">
        <v>2.202916666666666</v>
      </c>
      <c r="AH15" t="n">
        <v>923258.4376294254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1.8968</v>
      </c>
      <c r="E16" t="n">
        <v>52.72</v>
      </c>
      <c r="F16" t="n">
        <v>48.92</v>
      </c>
      <c r="G16" t="n">
        <v>88.95</v>
      </c>
      <c r="H16" t="n">
        <v>1.23</v>
      </c>
      <c r="I16" t="n">
        <v>33</v>
      </c>
      <c r="J16" t="n">
        <v>217.04</v>
      </c>
      <c r="K16" t="n">
        <v>54.38</v>
      </c>
      <c r="L16" t="n">
        <v>15</v>
      </c>
      <c r="M16" t="n">
        <v>31</v>
      </c>
      <c r="N16" t="n">
        <v>47.66</v>
      </c>
      <c r="O16" t="n">
        <v>27002.55</v>
      </c>
      <c r="P16" t="n">
        <v>663.08</v>
      </c>
      <c r="Q16" t="n">
        <v>794.17</v>
      </c>
      <c r="R16" t="n">
        <v>132.19</v>
      </c>
      <c r="S16" t="n">
        <v>72.42</v>
      </c>
      <c r="T16" t="n">
        <v>20611.52</v>
      </c>
      <c r="U16" t="n">
        <v>0.55</v>
      </c>
      <c r="V16" t="n">
        <v>0.76</v>
      </c>
      <c r="W16" t="n">
        <v>4.73</v>
      </c>
      <c r="X16" t="n">
        <v>1.21</v>
      </c>
      <c r="Y16" t="n">
        <v>0.5</v>
      </c>
      <c r="Z16" t="n">
        <v>10</v>
      </c>
      <c r="AA16" t="n">
        <v>743.1942656765249</v>
      </c>
      <c r="AB16" t="n">
        <v>1016.871181715604</v>
      </c>
      <c r="AC16" t="n">
        <v>919.822423320333</v>
      </c>
      <c r="AD16" t="n">
        <v>743194.2656765248</v>
      </c>
      <c r="AE16" t="n">
        <v>1016871.181715604</v>
      </c>
      <c r="AF16" t="n">
        <v>4.572769603285859e-06</v>
      </c>
      <c r="AG16" t="n">
        <v>2.196666666666667</v>
      </c>
      <c r="AH16" t="n">
        <v>919822.423320333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1.9032</v>
      </c>
      <c r="E17" t="n">
        <v>52.54</v>
      </c>
      <c r="F17" t="n">
        <v>48.82</v>
      </c>
      <c r="G17" t="n">
        <v>94.48999999999999</v>
      </c>
      <c r="H17" t="n">
        <v>1.3</v>
      </c>
      <c r="I17" t="n">
        <v>31</v>
      </c>
      <c r="J17" t="n">
        <v>218.68</v>
      </c>
      <c r="K17" t="n">
        <v>54.38</v>
      </c>
      <c r="L17" t="n">
        <v>16</v>
      </c>
      <c r="M17" t="n">
        <v>29</v>
      </c>
      <c r="N17" t="n">
        <v>48.31</v>
      </c>
      <c r="O17" t="n">
        <v>27204.98</v>
      </c>
      <c r="P17" t="n">
        <v>659.33</v>
      </c>
      <c r="Q17" t="n">
        <v>794.1799999999999</v>
      </c>
      <c r="R17" t="n">
        <v>128.49</v>
      </c>
      <c r="S17" t="n">
        <v>72.42</v>
      </c>
      <c r="T17" t="n">
        <v>18768.97</v>
      </c>
      <c r="U17" t="n">
        <v>0.5600000000000001</v>
      </c>
      <c r="V17" t="n">
        <v>0.76</v>
      </c>
      <c r="W17" t="n">
        <v>4.74</v>
      </c>
      <c r="X17" t="n">
        <v>1.11</v>
      </c>
      <c r="Y17" t="n">
        <v>0.5</v>
      </c>
      <c r="Z17" t="n">
        <v>10</v>
      </c>
      <c r="AA17" t="n">
        <v>737.5189408681102</v>
      </c>
      <c r="AB17" t="n">
        <v>1009.105951935072</v>
      </c>
      <c r="AC17" t="n">
        <v>912.7982961714863</v>
      </c>
      <c r="AD17" t="n">
        <v>737518.9408681103</v>
      </c>
      <c r="AE17" t="n">
        <v>1009105.951935071</v>
      </c>
      <c r="AF17" t="n">
        <v>4.588198602369067e-06</v>
      </c>
      <c r="AG17" t="n">
        <v>2.189166666666666</v>
      </c>
      <c r="AH17" t="n">
        <v>912798.2961714863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1.9085</v>
      </c>
      <c r="E18" t="n">
        <v>52.4</v>
      </c>
      <c r="F18" t="n">
        <v>48.75</v>
      </c>
      <c r="G18" t="n">
        <v>100.87</v>
      </c>
      <c r="H18" t="n">
        <v>1.37</v>
      </c>
      <c r="I18" t="n">
        <v>29</v>
      </c>
      <c r="J18" t="n">
        <v>220.33</v>
      </c>
      <c r="K18" t="n">
        <v>54.38</v>
      </c>
      <c r="L18" t="n">
        <v>17</v>
      </c>
      <c r="M18" t="n">
        <v>27</v>
      </c>
      <c r="N18" t="n">
        <v>48.95</v>
      </c>
      <c r="O18" t="n">
        <v>27408.3</v>
      </c>
      <c r="P18" t="n">
        <v>656.9299999999999</v>
      </c>
      <c r="Q18" t="n">
        <v>794.17</v>
      </c>
      <c r="R18" t="n">
        <v>126.31</v>
      </c>
      <c r="S18" t="n">
        <v>72.42</v>
      </c>
      <c r="T18" t="n">
        <v>17691.66</v>
      </c>
      <c r="U18" t="n">
        <v>0.57</v>
      </c>
      <c r="V18" t="n">
        <v>0.76</v>
      </c>
      <c r="W18" t="n">
        <v>4.73</v>
      </c>
      <c r="X18" t="n">
        <v>1.04</v>
      </c>
      <c r="Y18" t="n">
        <v>0.5</v>
      </c>
      <c r="Z18" t="n">
        <v>10</v>
      </c>
      <c r="AA18" t="n">
        <v>733.4178216466116</v>
      </c>
      <c r="AB18" t="n">
        <v>1003.494619687606</v>
      </c>
      <c r="AC18" t="n">
        <v>907.7225015981645</v>
      </c>
      <c r="AD18" t="n">
        <v>733417.8216466117</v>
      </c>
      <c r="AE18" t="n">
        <v>1003494.619687606</v>
      </c>
      <c r="AF18" t="n">
        <v>4.600975742234848e-06</v>
      </c>
      <c r="AG18" t="n">
        <v>2.183333333333333</v>
      </c>
      <c r="AH18" t="n">
        <v>907722.5015981646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1.9108</v>
      </c>
      <c r="E19" t="n">
        <v>52.33</v>
      </c>
      <c r="F19" t="n">
        <v>48.73</v>
      </c>
      <c r="G19" t="n">
        <v>104.42</v>
      </c>
      <c r="H19" t="n">
        <v>1.44</v>
      </c>
      <c r="I19" t="n">
        <v>28</v>
      </c>
      <c r="J19" t="n">
        <v>221.99</v>
      </c>
      <c r="K19" t="n">
        <v>54.38</v>
      </c>
      <c r="L19" t="n">
        <v>18</v>
      </c>
      <c r="M19" t="n">
        <v>26</v>
      </c>
      <c r="N19" t="n">
        <v>49.61</v>
      </c>
      <c r="O19" t="n">
        <v>27612.53</v>
      </c>
      <c r="P19" t="n">
        <v>655.14</v>
      </c>
      <c r="Q19" t="n">
        <v>794.17</v>
      </c>
      <c r="R19" t="n">
        <v>125.57</v>
      </c>
      <c r="S19" t="n">
        <v>72.42</v>
      </c>
      <c r="T19" t="n">
        <v>17325.54</v>
      </c>
      <c r="U19" t="n">
        <v>0.58</v>
      </c>
      <c r="V19" t="n">
        <v>0.76</v>
      </c>
      <c r="W19" t="n">
        <v>4.73</v>
      </c>
      <c r="X19" t="n">
        <v>1.02</v>
      </c>
      <c r="Y19" t="n">
        <v>0.5</v>
      </c>
      <c r="Z19" t="n">
        <v>10</v>
      </c>
      <c r="AA19" t="n">
        <v>731.1599940117477</v>
      </c>
      <c r="AB19" t="n">
        <v>1000.40536030926</v>
      </c>
      <c r="AC19" t="n">
        <v>904.9280767990853</v>
      </c>
      <c r="AD19" t="n">
        <v>731159.9940117477</v>
      </c>
      <c r="AE19" t="n">
        <v>1000405.36030926</v>
      </c>
      <c r="AF19" t="n">
        <v>4.606520538780376e-06</v>
      </c>
      <c r="AG19" t="n">
        <v>2.180416666666666</v>
      </c>
      <c r="AH19" t="n">
        <v>904928.0767990852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1.9177</v>
      </c>
      <c r="E20" t="n">
        <v>52.15</v>
      </c>
      <c r="F20" t="n">
        <v>48.62</v>
      </c>
      <c r="G20" t="n">
        <v>112.2</v>
      </c>
      <c r="H20" t="n">
        <v>1.51</v>
      </c>
      <c r="I20" t="n">
        <v>26</v>
      </c>
      <c r="J20" t="n">
        <v>223.65</v>
      </c>
      <c r="K20" t="n">
        <v>54.38</v>
      </c>
      <c r="L20" t="n">
        <v>19</v>
      </c>
      <c r="M20" t="n">
        <v>24</v>
      </c>
      <c r="N20" t="n">
        <v>50.27</v>
      </c>
      <c r="O20" t="n">
        <v>27817.81</v>
      </c>
      <c r="P20" t="n">
        <v>652.39</v>
      </c>
      <c r="Q20" t="n">
        <v>794.1799999999999</v>
      </c>
      <c r="R20" t="n">
        <v>121.95</v>
      </c>
      <c r="S20" t="n">
        <v>72.42</v>
      </c>
      <c r="T20" t="n">
        <v>15524.07</v>
      </c>
      <c r="U20" t="n">
        <v>0.59</v>
      </c>
      <c r="V20" t="n">
        <v>0.76</v>
      </c>
      <c r="W20" t="n">
        <v>4.72</v>
      </c>
      <c r="X20" t="n">
        <v>0.91</v>
      </c>
      <c r="Y20" t="n">
        <v>0.5</v>
      </c>
      <c r="Z20" t="n">
        <v>10</v>
      </c>
      <c r="AA20" t="n">
        <v>726.0418137802214</v>
      </c>
      <c r="AB20" t="n">
        <v>993.4024403183099</v>
      </c>
      <c r="AC20" t="n">
        <v>898.5935056634114</v>
      </c>
      <c r="AD20" t="n">
        <v>726041.8137802214</v>
      </c>
      <c r="AE20" t="n">
        <v>993402.4403183099</v>
      </c>
      <c r="AF20" t="n">
        <v>4.62315492841696e-06</v>
      </c>
      <c r="AG20" t="n">
        <v>2.172916666666667</v>
      </c>
      <c r="AH20" t="n">
        <v>898593.5056634115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1.9193</v>
      </c>
      <c r="E21" t="n">
        <v>52.1</v>
      </c>
      <c r="F21" t="n">
        <v>48.61</v>
      </c>
      <c r="G21" t="n">
        <v>116.67</v>
      </c>
      <c r="H21" t="n">
        <v>1.58</v>
      </c>
      <c r="I21" t="n">
        <v>25</v>
      </c>
      <c r="J21" t="n">
        <v>225.32</v>
      </c>
      <c r="K21" t="n">
        <v>54.38</v>
      </c>
      <c r="L21" t="n">
        <v>20</v>
      </c>
      <c r="M21" t="n">
        <v>23</v>
      </c>
      <c r="N21" t="n">
        <v>50.95</v>
      </c>
      <c r="O21" t="n">
        <v>28023.89</v>
      </c>
      <c r="P21" t="n">
        <v>651.96</v>
      </c>
      <c r="Q21" t="n">
        <v>794.17</v>
      </c>
      <c r="R21" t="n">
        <v>121.62</v>
      </c>
      <c r="S21" t="n">
        <v>72.42</v>
      </c>
      <c r="T21" t="n">
        <v>15363.65</v>
      </c>
      <c r="U21" t="n">
        <v>0.6</v>
      </c>
      <c r="V21" t="n">
        <v>0.76</v>
      </c>
      <c r="W21" t="n">
        <v>4.72</v>
      </c>
      <c r="X21" t="n">
        <v>0.91</v>
      </c>
      <c r="Y21" t="n">
        <v>0.5</v>
      </c>
      <c r="Z21" t="n">
        <v>10</v>
      </c>
      <c r="AA21" t="n">
        <v>725.0807855750295</v>
      </c>
      <c r="AB21" t="n">
        <v>992.087519130394</v>
      </c>
      <c r="AC21" t="n">
        <v>897.4040787081668</v>
      </c>
      <c r="AD21" t="n">
        <v>725080.7855750294</v>
      </c>
      <c r="AE21" t="n">
        <v>992087.519130394</v>
      </c>
      <c r="AF21" t="n">
        <v>4.627012178187762e-06</v>
      </c>
      <c r="AG21" t="n">
        <v>2.170833333333333</v>
      </c>
      <c r="AH21" t="n">
        <v>897404.0787081668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1.9225</v>
      </c>
      <c r="E22" t="n">
        <v>52.02</v>
      </c>
      <c r="F22" t="n">
        <v>48.57</v>
      </c>
      <c r="G22" t="n">
        <v>121.42</v>
      </c>
      <c r="H22" t="n">
        <v>1.64</v>
      </c>
      <c r="I22" t="n">
        <v>24</v>
      </c>
      <c r="J22" t="n">
        <v>227</v>
      </c>
      <c r="K22" t="n">
        <v>54.38</v>
      </c>
      <c r="L22" t="n">
        <v>21</v>
      </c>
      <c r="M22" t="n">
        <v>22</v>
      </c>
      <c r="N22" t="n">
        <v>51.62</v>
      </c>
      <c r="O22" t="n">
        <v>28230.92</v>
      </c>
      <c r="P22" t="n">
        <v>648.37</v>
      </c>
      <c r="Q22" t="n">
        <v>794.1799999999999</v>
      </c>
      <c r="R22" t="n">
        <v>120.18</v>
      </c>
      <c r="S22" t="n">
        <v>72.42</v>
      </c>
      <c r="T22" t="n">
        <v>14650.36</v>
      </c>
      <c r="U22" t="n">
        <v>0.6</v>
      </c>
      <c r="V22" t="n">
        <v>0.76</v>
      </c>
      <c r="W22" t="n">
        <v>4.72</v>
      </c>
      <c r="X22" t="n">
        <v>0.86</v>
      </c>
      <c r="Y22" t="n">
        <v>0.5</v>
      </c>
      <c r="Z22" t="n">
        <v>10</v>
      </c>
      <c r="AA22" t="n">
        <v>721.1407669827491</v>
      </c>
      <c r="AB22" t="n">
        <v>986.6966118710837</v>
      </c>
      <c r="AC22" t="n">
        <v>892.5276720714992</v>
      </c>
      <c r="AD22" t="n">
        <v>721140.7669827491</v>
      </c>
      <c r="AE22" t="n">
        <v>986696.6118710837</v>
      </c>
      <c r="AF22" t="n">
        <v>4.634726677729367e-06</v>
      </c>
      <c r="AG22" t="n">
        <v>2.1675</v>
      </c>
      <c r="AH22" t="n">
        <v>892527.6720714992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1.925</v>
      </c>
      <c r="E23" t="n">
        <v>51.95</v>
      </c>
      <c r="F23" t="n">
        <v>48.54</v>
      </c>
      <c r="G23" t="n">
        <v>126.62</v>
      </c>
      <c r="H23" t="n">
        <v>1.71</v>
      </c>
      <c r="I23" t="n">
        <v>23</v>
      </c>
      <c r="J23" t="n">
        <v>228.69</v>
      </c>
      <c r="K23" t="n">
        <v>54.38</v>
      </c>
      <c r="L23" t="n">
        <v>22</v>
      </c>
      <c r="M23" t="n">
        <v>21</v>
      </c>
      <c r="N23" t="n">
        <v>52.31</v>
      </c>
      <c r="O23" t="n">
        <v>28438.91</v>
      </c>
      <c r="P23" t="n">
        <v>648.4299999999999</v>
      </c>
      <c r="Q23" t="n">
        <v>794.1799999999999</v>
      </c>
      <c r="R23" t="n">
        <v>119.09</v>
      </c>
      <c r="S23" t="n">
        <v>72.42</v>
      </c>
      <c r="T23" t="n">
        <v>14107.87</v>
      </c>
      <c r="U23" t="n">
        <v>0.61</v>
      </c>
      <c r="V23" t="n">
        <v>0.76</v>
      </c>
      <c r="W23" t="n">
        <v>4.72</v>
      </c>
      <c r="X23" t="n">
        <v>0.83</v>
      </c>
      <c r="Y23" t="n">
        <v>0.5</v>
      </c>
      <c r="Z23" t="n">
        <v>10</v>
      </c>
      <c r="AA23" t="n">
        <v>720.0994192164392</v>
      </c>
      <c r="AB23" t="n">
        <v>985.2717939161972</v>
      </c>
      <c r="AC23" t="n">
        <v>891.2388367424826</v>
      </c>
      <c r="AD23" t="n">
        <v>720099.4192164391</v>
      </c>
      <c r="AE23" t="n">
        <v>985271.7939161973</v>
      </c>
      <c r="AF23" t="n">
        <v>4.640753630496245e-06</v>
      </c>
      <c r="AG23" t="n">
        <v>2.164583333333333</v>
      </c>
      <c r="AH23" t="n">
        <v>891238.8367424826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1.9279</v>
      </c>
      <c r="E24" t="n">
        <v>51.87</v>
      </c>
      <c r="F24" t="n">
        <v>48.5</v>
      </c>
      <c r="G24" t="n">
        <v>132.26</v>
      </c>
      <c r="H24" t="n">
        <v>1.77</v>
      </c>
      <c r="I24" t="n">
        <v>22</v>
      </c>
      <c r="J24" t="n">
        <v>230.38</v>
      </c>
      <c r="K24" t="n">
        <v>54.38</v>
      </c>
      <c r="L24" t="n">
        <v>23</v>
      </c>
      <c r="M24" t="n">
        <v>20</v>
      </c>
      <c r="N24" t="n">
        <v>53</v>
      </c>
      <c r="O24" t="n">
        <v>28647.87</v>
      </c>
      <c r="P24" t="n">
        <v>645.03</v>
      </c>
      <c r="Q24" t="n">
        <v>794.17</v>
      </c>
      <c r="R24" t="n">
        <v>117.89</v>
      </c>
      <c r="S24" t="n">
        <v>72.42</v>
      </c>
      <c r="T24" t="n">
        <v>13515.62</v>
      </c>
      <c r="U24" t="n">
        <v>0.61</v>
      </c>
      <c r="V24" t="n">
        <v>0.76</v>
      </c>
      <c r="W24" t="n">
        <v>4.72</v>
      </c>
      <c r="X24" t="n">
        <v>0.79</v>
      </c>
      <c r="Y24" t="n">
        <v>0.5</v>
      </c>
      <c r="Z24" t="n">
        <v>10</v>
      </c>
      <c r="AA24" t="n">
        <v>716.4211715713797</v>
      </c>
      <c r="AB24" t="n">
        <v>980.2390532153933</v>
      </c>
      <c r="AC24" t="n">
        <v>886.6864137506674</v>
      </c>
      <c r="AD24" t="n">
        <v>716421.1715713796</v>
      </c>
      <c r="AE24" t="n">
        <v>980239.0532153932</v>
      </c>
      <c r="AF24" t="n">
        <v>4.647744895705824e-06</v>
      </c>
      <c r="AG24" t="n">
        <v>2.16125</v>
      </c>
      <c r="AH24" t="n">
        <v>886686.4137506674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1.931</v>
      </c>
      <c r="E25" t="n">
        <v>51.79</v>
      </c>
      <c r="F25" t="n">
        <v>48.45</v>
      </c>
      <c r="G25" t="n">
        <v>138.44</v>
      </c>
      <c r="H25" t="n">
        <v>1.84</v>
      </c>
      <c r="I25" t="n">
        <v>21</v>
      </c>
      <c r="J25" t="n">
        <v>232.08</v>
      </c>
      <c r="K25" t="n">
        <v>54.38</v>
      </c>
      <c r="L25" t="n">
        <v>24</v>
      </c>
      <c r="M25" t="n">
        <v>19</v>
      </c>
      <c r="N25" t="n">
        <v>53.71</v>
      </c>
      <c r="O25" t="n">
        <v>28857.81</v>
      </c>
      <c r="P25" t="n">
        <v>644.63</v>
      </c>
      <c r="Q25" t="n">
        <v>794.1799999999999</v>
      </c>
      <c r="R25" t="n">
        <v>116.47</v>
      </c>
      <c r="S25" t="n">
        <v>72.42</v>
      </c>
      <c r="T25" t="n">
        <v>12809.51</v>
      </c>
      <c r="U25" t="n">
        <v>0.62</v>
      </c>
      <c r="V25" t="n">
        <v>0.76</v>
      </c>
      <c r="W25" t="n">
        <v>4.71</v>
      </c>
      <c r="X25" t="n">
        <v>0.75</v>
      </c>
      <c r="Y25" t="n">
        <v>0.5</v>
      </c>
      <c r="Z25" t="n">
        <v>10</v>
      </c>
      <c r="AA25" t="n">
        <v>714.7468337809855</v>
      </c>
      <c r="AB25" t="n">
        <v>977.9481503840061</v>
      </c>
      <c r="AC25" t="n">
        <v>884.6141514702053</v>
      </c>
      <c r="AD25" t="n">
        <v>714746.8337809856</v>
      </c>
      <c r="AE25" t="n">
        <v>977948.1503840061</v>
      </c>
      <c r="AF25" t="n">
        <v>4.655218317136753e-06</v>
      </c>
      <c r="AG25" t="n">
        <v>2.157916666666666</v>
      </c>
      <c r="AH25" t="n">
        <v>884614.1514702054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1.9336</v>
      </c>
      <c r="E26" t="n">
        <v>51.72</v>
      </c>
      <c r="F26" t="n">
        <v>48.42</v>
      </c>
      <c r="G26" t="n">
        <v>145.27</v>
      </c>
      <c r="H26" t="n">
        <v>1.9</v>
      </c>
      <c r="I26" t="n">
        <v>20</v>
      </c>
      <c r="J26" t="n">
        <v>233.79</v>
      </c>
      <c r="K26" t="n">
        <v>54.38</v>
      </c>
      <c r="L26" t="n">
        <v>25</v>
      </c>
      <c r="M26" t="n">
        <v>18</v>
      </c>
      <c r="N26" t="n">
        <v>54.42</v>
      </c>
      <c r="O26" t="n">
        <v>29068.74</v>
      </c>
      <c r="P26" t="n">
        <v>643.38</v>
      </c>
      <c r="Q26" t="n">
        <v>794.1799999999999</v>
      </c>
      <c r="R26" t="n">
        <v>115.12</v>
      </c>
      <c r="S26" t="n">
        <v>72.42</v>
      </c>
      <c r="T26" t="n">
        <v>12138.72</v>
      </c>
      <c r="U26" t="n">
        <v>0.63</v>
      </c>
      <c r="V26" t="n">
        <v>0.76</v>
      </c>
      <c r="W26" t="n">
        <v>4.72</v>
      </c>
      <c r="X26" t="n">
        <v>0.72</v>
      </c>
      <c r="Y26" t="n">
        <v>0.5</v>
      </c>
      <c r="Z26" t="n">
        <v>10</v>
      </c>
      <c r="AA26" t="n">
        <v>712.7606045419609</v>
      </c>
      <c r="AB26" t="n">
        <v>975.2305039129228</v>
      </c>
      <c r="AC26" t="n">
        <v>882.1558733640816</v>
      </c>
      <c r="AD26" t="n">
        <v>712760.6045419609</v>
      </c>
      <c r="AE26" t="n">
        <v>975230.5039129228</v>
      </c>
      <c r="AF26" t="n">
        <v>4.661486348014306e-06</v>
      </c>
      <c r="AG26" t="n">
        <v>2.155</v>
      </c>
      <c r="AH26" t="n">
        <v>882155.8733640816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1.9369</v>
      </c>
      <c r="E27" t="n">
        <v>51.63</v>
      </c>
      <c r="F27" t="n">
        <v>48.37</v>
      </c>
      <c r="G27" t="n">
        <v>152.76</v>
      </c>
      <c r="H27" t="n">
        <v>1.96</v>
      </c>
      <c r="I27" t="n">
        <v>19</v>
      </c>
      <c r="J27" t="n">
        <v>235.51</v>
      </c>
      <c r="K27" t="n">
        <v>54.38</v>
      </c>
      <c r="L27" t="n">
        <v>26</v>
      </c>
      <c r="M27" t="n">
        <v>17</v>
      </c>
      <c r="N27" t="n">
        <v>55.14</v>
      </c>
      <c r="O27" t="n">
        <v>29280.69</v>
      </c>
      <c r="P27" t="n">
        <v>642.17</v>
      </c>
      <c r="Q27" t="n">
        <v>794.1799999999999</v>
      </c>
      <c r="R27" t="n">
        <v>113.81</v>
      </c>
      <c r="S27" t="n">
        <v>72.42</v>
      </c>
      <c r="T27" t="n">
        <v>11490.3</v>
      </c>
      <c r="U27" t="n">
        <v>0.64</v>
      </c>
      <c r="V27" t="n">
        <v>0.76</v>
      </c>
      <c r="W27" t="n">
        <v>4.71</v>
      </c>
      <c r="X27" t="n">
        <v>0.67</v>
      </c>
      <c r="Y27" t="n">
        <v>0.5</v>
      </c>
      <c r="Z27" t="n">
        <v>10</v>
      </c>
      <c r="AA27" t="n">
        <v>710.452745440393</v>
      </c>
      <c r="AB27" t="n">
        <v>972.0727892746</v>
      </c>
      <c r="AC27" t="n">
        <v>879.29952657896</v>
      </c>
      <c r="AD27" t="n">
        <v>710452.745440393</v>
      </c>
      <c r="AE27" t="n">
        <v>972072.7892746</v>
      </c>
      <c r="AF27" t="n">
        <v>4.669441925666585e-06</v>
      </c>
      <c r="AG27" t="n">
        <v>2.15125</v>
      </c>
      <c r="AH27" t="n">
        <v>879299.52657896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1.9397</v>
      </c>
      <c r="E28" t="n">
        <v>51.55</v>
      </c>
      <c r="F28" t="n">
        <v>48.34</v>
      </c>
      <c r="G28" t="n">
        <v>161.13</v>
      </c>
      <c r="H28" t="n">
        <v>2.02</v>
      </c>
      <c r="I28" t="n">
        <v>18</v>
      </c>
      <c r="J28" t="n">
        <v>237.24</v>
      </c>
      <c r="K28" t="n">
        <v>54.38</v>
      </c>
      <c r="L28" t="n">
        <v>27</v>
      </c>
      <c r="M28" t="n">
        <v>16</v>
      </c>
      <c r="N28" t="n">
        <v>55.86</v>
      </c>
      <c r="O28" t="n">
        <v>29493.67</v>
      </c>
      <c r="P28" t="n">
        <v>637.55</v>
      </c>
      <c r="Q28" t="n">
        <v>794.1900000000001</v>
      </c>
      <c r="R28" t="n">
        <v>112.39</v>
      </c>
      <c r="S28" t="n">
        <v>72.42</v>
      </c>
      <c r="T28" t="n">
        <v>10786.22</v>
      </c>
      <c r="U28" t="n">
        <v>0.64</v>
      </c>
      <c r="V28" t="n">
        <v>0.76</v>
      </c>
      <c r="W28" t="n">
        <v>4.71</v>
      </c>
      <c r="X28" t="n">
        <v>0.63</v>
      </c>
      <c r="Y28" t="n">
        <v>0.5</v>
      </c>
      <c r="Z28" t="n">
        <v>10</v>
      </c>
      <c r="AA28" t="n">
        <v>706.0396534445988</v>
      </c>
      <c r="AB28" t="n">
        <v>966.0346021140761</v>
      </c>
      <c r="AC28" t="n">
        <v>873.8376155263874</v>
      </c>
      <c r="AD28" t="n">
        <v>706039.6534445988</v>
      </c>
      <c r="AE28" t="n">
        <v>966034.602114076</v>
      </c>
      <c r="AF28" t="n">
        <v>4.676192112765489e-06</v>
      </c>
      <c r="AG28" t="n">
        <v>2.147916666666667</v>
      </c>
      <c r="AH28" t="n">
        <v>873837.6155263874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1.9396</v>
      </c>
      <c r="E29" t="n">
        <v>51.56</v>
      </c>
      <c r="F29" t="n">
        <v>48.34</v>
      </c>
      <c r="G29" t="n">
        <v>161.13</v>
      </c>
      <c r="H29" t="n">
        <v>2.08</v>
      </c>
      <c r="I29" t="n">
        <v>18</v>
      </c>
      <c r="J29" t="n">
        <v>238.97</v>
      </c>
      <c r="K29" t="n">
        <v>54.38</v>
      </c>
      <c r="L29" t="n">
        <v>28</v>
      </c>
      <c r="M29" t="n">
        <v>16</v>
      </c>
      <c r="N29" t="n">
        <v>56.6</v>
      </c>
      <c r="O29" t="n">
        <v>29707.68</v>
      </c>
      <c r="P29" t="n">
        <v>637.9400000000001</v>
      </c>
      <c r="Q29" t="n">
        <v>794.17</v>
      </c>
      <c r="R29" t="n">
        <v>112.6</v>
      </c>
      <c r="S29" t="n">
        <v>72.42</v>
      </c>
      <c r="T29" t="n">
        <v>10888.23</v>
      </c>
      <c r="U29" t="n">
        <v>0.64</v>
      </c>
      <c r="V29" t="n">
        <v>0.76</v>
      </c>
      <c r="W29" t="n">
        <v>4.71</v>
      </c>
      <c r="X29" t="n">
        <v>0.63</v>
      </c>
      <c r="Y29" t="n">
        <v>0.5</v>
      </c>
      <c r="Z29" t="n">
        <v>10</v>
      </c>
      <c r="AA29" t="n">
        <v>706.3525038471381</v>
      </c>
      <c r="AB29" t="n">
        <v>966.4626578368159</v>
      </c>
      <c r="AC29" t="n">
        <v>874.224818211729</v>
      </c>
      <c r="AD29" t="n">
        <v>706352.5038471381</v>
      </c>
      <c r="AE29" t="n">
        <v>966462.6578368159</v>
      </c>
      <c r="AF29" t="n">
        <v>4.675951034654814e-06</v>
      </c>
      <c r="AG29" t="n">
        <v>2.148333333333333</v>
      </c>
      <c r="AH29" t="n">
        <v>874224.8182117291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1.9428</v>
      </c>
      <c r="E30" t="n">
        <v>51.47</v>
      </c>
      <c r="F30" t="n">
        <v>48.29</v>
      </c>
      <c r="G30" t="n">
        <v>170.45</v>
      </c>
      <c r="H30" t="n">
        <v>2.14</v>
      </c>
      <c r="I30" t="n">
        <v>17</v>
      </c>
      <c r="J30" t="n">
        <v>240.72</v>
      </c>
      <c r="K30" t="n">
        <v>54.38</v>
      </c>
      <c r="L30" t="n">
        <v>29</v>
      </c>
      <c r="M30" t="n">
        <v>15</v>
      </c>
      <c r="N30" t="n">
        <v>57.34</v>
      </c>
      <c r="O30" t="n">
        <v>29922.88</v>
      </c>
      <c r="P30" t="n">
        <v>636.8200000000001</v>
      </c>
      <c r="Q30" t="n">
        <v>794.17</v>
      </c>
      <c r="R30" t="n">
        <v>111.15</v>
      </c>
      <c r="S30" t="n">
        <v>72.42</v>
      </c>
      <c r="T30" t="n">
        <v>10167.86</v>
      </c>
      <c r="U30" t="n">
        <v>0.65</v>
      </c>
      <c r="V30" t="n">
        <v>0.76</v>
      </c>
      <c r="W30" t="n">
        <v>4.71</v>
      </c>
      <c r="X30" t="n">
        <v>0.59</v>
      </c>
      <c r="Y30" t="n">
        <v>0.5</v>
      </c>
      <c r="Z30" t="n">
        <v>10</v>
      </c>
      <c r="AA30" t="n">
        <v>704.160558072876</v>
      </c>
      <c r="AB30" t="n">
        <v>963.463540926648</v>
      </c>
      <c r="AC30" t="n">
        <v>871.5119328101806</v>
      </c>
      <c r="AD30" t="n">
        <v>704160.5580728761</v>
      </c>
      <c r="AE30" t="n">
        <v>963463.540926648</v>
      </c>
      <c r="AF30" t="n">
        <v>4.683665534196418e-06</v>
      </c>
      <c r="AG30" t="n">
        <v>2.144583333333333</v>
      </c>
      <c r="AH30" t="n">
        <v>871511.9328101806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1.9423</v>
      </c>
      <c r="E31" t="n">
        <v>51.49</v>
      </c>
      <c r="F31" t="n">
        <v>48.31</v>
      </c>
      <c r="G31" t="n">
        <v>170.5</v>
      </c>
      <c r="H31" t="n">
        <v>2.2</v>
      </c>
      <c r="I31" t="n">
        <v>17</v>
      </c>
      <c r="J31" t="n">
        <v>242.47</v>
      </c>
      <c r="K31" t="n">
        <v>54.38</v>
      </c>
      <c r="L31" t="n">
        <v>30</v>
      </c>
      <c r="M31" t="n">
        <v>15</v>
      </c>
      <c r="N31" t="n">
        <v>58.1</v>
      </c>
      <c r="O31" t="n">
        <v>30139.04</v>
      </c>
      <c r="P31" t="n">
        <v>634.48</v>
      </c>
      <c r="Q31" t="n">
        <v>794.1799999999999</v>
      </c>
      <c r="R31" t="n">
        <v>111.44</v>
      </c>
      <c r="S31" t="n">
        <v>72.42</v>
      </c>
      <c r="T31" t="n">
        <v>10315.7</v>
      </c>
      <c r="U31" t="n">
        <v>0.65</v>
      </c>
      <c r="V31" t="n">
        <v>0.76</v>
      </c>
      <c r="W31" t="n">
        <v>4.71</v>
      </c>
      <c r="X31" t="n">
        <v>0.6</v>
      </c>
      <c r="Y31" t="n">
        <v>0.5</v>
      </c>
      <c r="Z31" t="n">
        <v>10</v>
      </c>
      <c r="AA31" t="n">
        <v>702.8029319618835</v>
      </c>
      <c r="AB31" t="n">
        <v>961.6059769873511</v>
      </c>
      <c r="AC31" t="n">
        <v>869.8316521661428</v>
      </c>
      <c r="AD31" t="n">
        <v>702802.9319618834</v>
      </c>
      <c r="AE31" t="n">
        <v>961605.9769873512</v>
      </c>
      <c r="AF31" t="n">
        <v>4.682460143643042e-06</v>
      </c>
      <c r="AG31" t="n">
        <v>2.145416666666667</v>
      </c>
      <c r="AH31" t="n">
        <v>869831.6521661428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1.9459</v>
      </c>
      <c r="E32" t="n">
        <v>51.39</v>
      </c>
      <c r="F32" t="n">
        <v>48.25</v>
      </c>
      <c r="G32" t="n">
        <v>180.94</v>
      </c>
      <c r="H32" t="n">
        <v>2.26</v>
      </c>
      <c r="I32" t="n">
        <v>16</v>
      </c>
      <c r="J32" t="n">
        <v>244.23</v>
      </c>
      <c r="K32" t="n">
        <v>54.38</v>
      </c>
      <c r="L32" t="n">
        <v>31</v>
      </c>
      <c r="M32" t="n">
        <v>14</v>
      </c>
      <c r="N32" t="n">
        <v>58.86</v>
      </c>
      <c r="O32" t="n">
        <v>30356.28</v>
      </c>
      <c r="P32" t="n">
        <v>633.25</v>
      </c>
      <c r="Q32" t="n">
        <v>794.17</v>
      </c>
      <c r="R32" t="n">
        <v>109.7</v>
      </c>
      <c r="S32" t="n">
        <v>72.42</v>
      </c>
      <c r="T32" t="n">
        <v>9447.549999999999</v>
      </c>
      <c r="U32" t="n">
        <v>0.66</v>
      </c>
      <c r="V32" t="n">
        <v>0.77</v>
      </c>
      <c r="W32" t="n">
        <v>4.71</v>
      </c>
      <c r="X32" t="n">
        <v>0.54</v>
      </c>
      <c r="Y32" t="n">
        <v>0.5</v>
      </c>
      <c r="Z32" t="n">
        <v>10</v>
      </c>
      <c r="AA32" t="n">
        <v>700.3505476500418</v>
      </c>
      <c r="AB32" t="n">
        <v>958.2505165803292</v>
      </c>
      <c r="AC32" t="n">
        <v>866.7964321909488</v>
      </c>
      <c r="AD32" t="n">
        <v>700350.5476500418</v>
      </c>
      <c r="AE32" t="n">
        <v>958250.5165803292</v>
      </c>
      <c r="AF32" t="n">
        <v>4.691138955627347e-06</v>
      </c>
      <c r="AG32" t="n">
        <v>2.14125</v>
      </c>
      <c r="AH32" t="n">
        <v>866796.4321909489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1.9454</v>
      </c>
      <c r="E33" t="n">
        <v>51.4</v>
      </c>
      <c r="F33" t="n">
        <v>48.26</v>
      </c>
      <c r="G33" t="n">
        <v>180.99</v>
      </c>
      <c r="H33" t="n">
        <v>2.31</v>
      </c>
      <c r="I33" t="n">
        <v>16</v>
      </c>
      <c r="J33" t="n">
        <v>246</v>
      </c>
      <c r="K33" t="n">
        <v>54.38</v>
      </c>
      <c r="L33" t="n">
        <v>32</v>
      </c>
      <c r="M33" t="n">
        <v>14</v>
      </c>
      <c r="N33" t="n">
        <v>59.63</v>
      </c>
      <c r="O33" t="n">
        <v>30574.64</v>
      </c>
      <c r="P33" t="n">
        <v>631.34</v>
      </c>
      <c r="Q33" t="n">
        <v>794.17</v>
      </c>
      <c r="R33" t="n">
        <v>109.99</v>
      </c>
      <c r="S33" t="n">
        <v>72.42</v>
      </c>
      <c r="T33" t="n">
        <v>9592.15</v>
      </c>
      <c r="U33" t="n">
        <v>0.66</v>
      </c>
      <c r="V33" t="n">
        <v>0.77</v>
      </c>
      <c r="W33" t="n">
        <v>4.71</v>
      </c>
      <c r="X33" t="n">
        <v>0.5600000000000001</v>
      </c>
      <c r="Y33" t="n">
        <v>0.5</v>
      </c>
      <c r="Z33" t="n">
        <v>10</v>
      </c>
      <c r="AA33" t="n">
        <v>699.2419866391398</v>
      </c>
      <c r="AB33" t="n">
        <v>956.733734498953</v>
      </c>
      <c r="AC33" t="n">
        <v>865.4244096626021</v>
      </c>
      <c r="AD33" t="n">
        <v>699241.9866391398</v>
      </c>
      <c r="AE33" t="n">
        <v>956733.734498953</v>
      </c>
      <c r="AF33" t="n">
        <v>4.689933565073971e-06</v>
      </c>
      <c r="AG33" t="n">
        <v>2.141666666666667</v>
      </c>
      <c r="AH33" t="n">
        <v>865424.4096626021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1.9482</v>
      </c>
      <c r="E34" t="n">
        <v>51.33</v>
      </c>
      <c r="F34" t="n">
        <v>48.23</v>
      </c>
      <c r="G34" t="n">
        <v>192.91</v>
      </c>
      <c r="H34" t="n">
        <v>2.37</v>
      </c>
      <c r="I34" t="n">
        <v>15</v>
      </c>
      <c r="J34" t="n">
        <v>247.78</v>
      </c>
      <c r="K34" t="n">
        <v>54.38</v>
      </c>
      <c r="L34" t="n">
        <v>33</v>
      </c>
      <c r="M34" t="n">
        <v>13</v>
      </c>
      <c r="N34" t="n">
        <v>60.41</v>
      </c>
      <c r="O34" t="n">
        <v>30794.11</v>
      </c>
      <c r="P34" t="n">
        <v>631.39</v>
      </c>
      <c r="Q34" t="n">
        <v>794.17</v>
      </c>
      <c r="R34" t="n">
        <v>108.76</v>
      </c>
      <c r="S34" t="n">
        <v>72.42</v>
      </c>
      <c r="T34" t="n">
        <v>8983.870000000001</v>
      </c>
      <c r="U34" t="n">
        <v>0.67</v>
      </c>
      <c r="V34" t="n">
        <v>0.77</v>
      </c>
      <c r="W34" t="n">
        <v>4.71</v>
      </c>
      <c r="X34" t="n">
        <v>0.52</v>
      </c>
      <c r="Y34" t="n">
        <v>0.5</v>
      </c>
      <c r="Z34" t="n">
        <v>10</v>
      </c>
      <c r="AA34" t="n">
        <v>698.1292315279688</v>
      </c>
      <c r="AB34" t="n">
        <v>955.2112138645581</v>
      </c>
      <c r="AC34" t="n">
        <v>864.0471962606828</v>
      </c>
      <c r="AD34" t="n">
        <v>698129.2315279689</v>
      </c>
      <c r="AE34" t="n">
        <v>955211.2138645581</v>
      </c>
      <c r="AF34" t="n">
        <v>4.696683752172875e-06</v>
      </c>
      <c r="AG34" t="n">
        <v>2.13875</v>
      </c>
      <c r="AH34" t="n">
        <v>864047.1962606828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1.9482</v>
      </c>
      <c r="E35" t="n">
        <v>51.33</v>
      </c>
      <c r="F35" t="n">
        <v>48.23</v>
      </c>
      <c r="G35" t="n">
        <v>192.92</v>
      </c>
      <c r="H35" t="n">
        <v>2.42</v>
      </c>
      <c r="I35" t="n">
        <v>15</v>
      </c>
      <c r="J35" t="n">
        <v>249.57</v>
      </c>
      <c r="K35" t="n">
        <v>54.38</v>
      </c>
      <c r="L35" t="n">
        <v>34</v>
      </c>
      <c r="M35" t="n">
        <v>13</v>
      </c>
      <c r="N35" t="n">
        <v>61.2</v>
      </c>
      <c r="O35" t="n">
        <v>31014.73</v>
      </c>
      <c r="P35" t="n">
        <v>631.36</v>
      </c>
      <c r="Q35" t="n">
        <v>794.17</v>
      </c>
      <c r="R35" t="n">
        <v>108.99</v>
      </c>
      <c r="S35" t="n">
        <v>72.42</v>
      </c>
      <c r="T35" t="n">
        <v>9098.450000000001</v>
      </c>
      <c r="U35" t="n">
        <v>0.66</v>
      </c>
      <c r="V35" t="n">
        <v>0.77</v>
      </c>
      <c r="W35" t="n">
        <v>4.71</v>
      </c>
      <c r="X35" t="n">
        <v>0.52</v>
      </c>
      <c r="Y35" t="n">
        <v>0.5</v>
      </c>
      <c r="Z35" t="n">
        <v>10</v>
      </c>
      <c r="AA35" t="n">
        <v>698.1082815796823</v>
      </c>
      <c r="AB35" t="n">
        <v>955.1825492210659</v>
      </c>
      <c r="AC35" t="n">
        <v>864.0212673305342</v>
      </c>
      <c r="AD35" t="n">
        <v>698108.2815796823</v>
      </c>
      <c r="AE35" t="n">
        <v>955182.5492210658</v>
      </c>
      <c r="AF35" t="n">
        <v>4.696683752172875e-06</v>
      </c>
      <c r="AG35" t="n">
        <v>2.13875</v>
      </c>
      <c r="AH35" t="n">
        <v>864021.2673305342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1.9516</v>
      </c>
      <c r="E36" t="n">
        <v>51.24</v>
      </c>
      <c r="F36" t="n">
        <v>48.18</v>
      </c>
      <c r="G36" t="n">
        <v>206.48</v>
      </c>
      <c r="H36" t="n">
        <v>2.48</v>
      </c>
      <c r="I36" t="n">
        <v>14</v>
      </c>
      <c r="J36" t="n">
        <v>251.37</v>
      </c>
      <c r="K36" t="n">
        <v>54.38</v>
      </c>
      <c r="L36" t="n">
        <v>35</v>
      </c>
      <c r="M36" t="n">
        <v>12</v>
      </c>
      <c r="N36" t="n">
        <v>61.99</v>
      </c>
      <c r="O36" t="n">
        <v>31236.5</v>
      </c>
      <c r="P36" t="n">
        <v>628.8200000000001</v>
      </c>
      <c r="Q36" t="n">
        <v>794.17</v>
      </c>
      <c r="R36" t="n">
        <v>107.33</v>
      </c>
      <c r="S36" t="n">
        <v>72.42</v>
      </c>
      <c r="T36" t="n">
        <v>8275.790000000001</v>
      </c>
      <c r="U36" t="n">
        <v>0.67</v>
      </c>
      <c r="V36" t="n">
        <v>0.77</v>
      </c>
      <c r="W36" t="n">
        <v>4.7</v>
      </c>
      <c r="X36" t="n">
        <v>0.47</v>
      </c>
      <c r="Y36" t="n">
        <v>0.5</v>
      </c>
      <c r="Z36" t="n">
        <v>10</v>
      </c>
      <c r="AA36" t="n">
        <v>694.88024012324</v>
      </c>
      <c r="AB36" t="n">
        <v>950.7658004892235</v>
      </c>
      <c r="AC36" t="n">
        <v>860.026046898713</v>
      </c>
      <c r="AD36" t="n">
        <v>694880.24012324</v>
      </c>
      <c r="AE36" t="n">
        <v>950765.8004892234</v>
      </c>
      <c r="AF36" t="n">
        <v>4.704880407935829e-06</v>
      </c>
      <c r="AG36" t="n">
        <v>2.135</v>
      </c>
      <c r="AH36" t="n">
        <v>860026.0468987131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1.9513</v>
      </c>
      <c r="E37" t="n">
        <v>51.25</v>
      </c>
      <c r="F37" t="n">
        <v>48.19</v>
      </c>
      <c r="G37" t="n">
        <v>206.52</v>
      </c>
      <c r="H37" t="n">
        <v>2.53</v>
      </c>
      <c r="I37" t="n">
        <v>14</v>
      </c>
      <c r="J37" t="n">
        <v>253.18</v>
      </c>
      <c r="K37" t="n">
        <v>54.38</v>
      </c>
      <c r="L37" t="n">
        <v>36</v>
      </c>
      <c r="M37" t="n">
        <v>12</v>
      </c>
      <c r="N37" t="n">
        <v>62.8</v>
      </c>
      <c r="O37" t="n">
        <v>31459.45</v>
      </c>
      <c r="P37" t="n">
        <v>628.0599999999999</v>
      </c>
      <c r="Q37" t="n">
        <v>794.17</v>
      </c>
      <c r="R37" t="n">
        <v>107.51</v>
      </c>
      <c r="S37" t="n">
        <v>72.42</v>
      </c>
      <c r="T37" t="n">
        <v>8366.700000000001</v>
      </c>
      <c r="U37" t="n">
        <v>0.67</v>
      </c>
      <c r="V37" t="n">
        <v>0.77</v>
      </c>
      <c r="W37" t="n">
        <v>4.71</v>
      </c>
      <c r="X37" t="n">
        <v>0.48</v>
      </c>
      <c r="Y37" t="n">
        <v>0.5</v>
      </c>
      <c r="Z37" t="n">
        <v>10</v>
      </c>
      <c r="AA37" t="n">
        <v>694.5065009588326</v>
      </c>
      <c r="AB37" t="n">
        <v>950.254434076273</v>
      </c>
      <c r="AC37" t="n">
        <v>859.5634845785072</v>
      </c>
      <c r="AD37" t="n">
        <v>694506.5009588326</v>
      </c>
      <c r="AE37" t="n">
        <v>950254.434076273</v>
      </c>
      <c r="AF37" t="n">
        <v>4.704157173603803e-06</v>
      </c>
      <c r="AG37" t="n">
        <v>2.135416666666667</v>
      </c>
      <c r="AH37" t="n">
        <v>859563.4845785073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1.9509</v>
      </c>
      <c r="E38" t="n">
        <v>51.26</v>
      </c>
      <c r="F38" t="n">
        <v>48.2</v>
      </c>
      <c r="G38" t="n">
        <v>206.56</v>
      </c>
      <c r="H38" t="n">
        <v>2.58</v>
      </c>
      <c r="I38" t="n">
        <v>14</v>
      </c>
      <c r="J38" t="n">
        <v>255</v>
      </c>
      <c r="K38" t="n">
        <v>54.38</v>
      </c>
      <c r="L38" t="n">
        <v>37</v>
      </c>
      <c r="M38" t="n">
        <v>12</v>
      </c>
      <c r="N38" t="n">
        <v>63.62</v>
      </c>
      <c r="O38" t="n">
        <v>31683.59</v>
      </c>
      <c r="P38" t="n">
        <v>622.9</v>
      </c>
      <c r="Q38" t="n">
        <v>794.17</v>
      </c>
      <c r="R38" t="n">
        <v>107.88</v>
      </c>
      <c r="S38" t="n">
        <v>72.42</v>
      </c>
      <c r="T38" t="n">
        <v>8550.709999999999</v>
      </c>
      <c r="U38" t="n">
        <v>0.67</v>
      </c>
      <c r="V38" t="n">
        <v>0.77</v>
      </c>
      <c r="W38" t="n">
        <v>4.7</v>
      </c>
      <c r="X38" t="n">
        <v>0.49</v>
      </c>
      <c r="Y38" t="n">
        <v>0.5</v>
      </c>
      <c r="Z38" t="n">
        <v>10</v>
      </c>
      <c r="AA38" t="n">
        <v>691.0986881279432</v>
      </c>
      <c r="AB38" t="n">
        <v>945.5917142189586</v>
      </c>
      <c r="AC38" t="n">
        <v>855.3457681602067</v>
      </c>
      <c r="AD38" t="n">
        <v>691098.6881279432</v>
      </c>
      <c r="AE38" t="n">
        <v>945591.7142189586</v>
      </c>
      <c r="AF38" t="n">
        <v>4.703192861161104e-06</v>
      </c>
      <c r="AG38" t="n">
        <v>2.135833333333333</v>
      </c>
      <c r="AH38" t="n">
        <v>855345.7681602067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1.954</v>
      </c>
      <c r="E39" t="n">
        <v>51.18</v>
      </c>
      <c r="F39" t="n">
        <v>48.16</v>
      </c>
      <c r="G39" t="n">
        <v>222.26</v>
      </c>
      <c r="H39" t="n">
        <v>2.63</v>
      </c>
      <c r="I39" t="n">
        <v>13</v>
      </c>
      <c r="J39" t="n">
        <v>256.82</v>
      </c>
      <c r="K39" t="n">
        <v>54.38</v>
      </c>
      <c r="L39" t="n">
        <v>38</v>
      </c>
      <c r="M39" t="n">
        <v>11</v>
      </c>
      <c r="N39" t="n">
        <v>64.45</v>
      </c>
      <c r="O39" t="n">
        <v>31909.08</v>
      </c>
      <c r="P39" t="n">
        <v>624.92</v>
      </c>
      <c r="Q39" t="n">
        <v>794.17</v>
      </c>
      <c r="R39" t="n">
        <v>106.43</v>
      </c>
      <c r="S39" t="n">
        <v>72.42</v>
      </c>
      <c r="T39" t="n">
        <v>7830.33</v>
      </c>
      <c r="U39" t="n">
        <v>0.68</v>
      </c>
      <c r="V39" t="n">
        <v>0.77</v>
      </c>
      <c r="W39" t="n">
        <v>4.71</v>
      </c>
      <c r="X39" t="n">
        <v>0.45</v>
      </c>
      <c r="Y39" t="n">
        <v>0.5</v>
      </c>
      <c r="Z39" t="n">
        <v>10</v>
      </c>
      <c r="AA39" t="n">
        <v>691.217012261135</v>
      </c>
      <c r="AB39" t="n">
        <v>945.753610518084</v>
      </c>
      <c r="AC39" t="n">
        <v>855.4922133037664</v>
      </c>
      <c r="AD39" t="n">
        <v>691217.012261135</v>
      </c>
      <c r="AE39" t="n">
        <v>945753.610518084</v>
      </c>
      <c r="AF39" t="n">
        <v>4.710666282592032e-06</v>
      </c>
      <c r="AG39" t="n">
        <v>2.1325</v>
      </c>
      <c r="AH39" t="n">
        <v>855492.2133037664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1.9539</v>
      </c>
      <c r="E40" t="n">
        <v>51.18</v>
      </c>
      <c r="F40" t="n">
        <v>48.16</v>
      </c>
      <c r="G40" t="n">
        <v>222.26</v>
      </c>
      <c r="H40" t="n">
        <v>2.68</v>
      </c>
      <c r="I40" t="n">
        <v>13</v>
      </c>
      <c r="J40" t="n">
        <v>258.66</v>
      </c>
      <c r="K40" t="n">
        <v>54.38</v>
      </c>
      <c r="L40" t="n">
        <v>39</v>
      </c>
      <c r="M40" t="n">
        <v>11</v>
      </c>
      <c r="N40" t="n">
        <v>65.28</v>
      </c>
      <c r="O40" t="n">
        <v>32135.68</v>
      </c>
      <c r="P40" t="n">
        <v>628.8099999999999</v>
      </c>
      <c r="Q40" t="n">
        <v>794.17</v>
      </c>
      <c r="R40" t="n">
        <v>106.35</v>
      </c>
      <c r="S40" t="n">
        <v>72.42</v>
      </c>
      <c r="T40" t="n">
        <v>7790.93</v>
      </c>
      <c r="U40" t="n">
        <v>0.68</v>
      </c>
      <c r="V40" t="n">
        <v>0.77</v>
      </c>
      <c r="W40" t="n">
        <v>4.71</v>
      </c>
      <c r="X40" t="n">
        <v>0.45</v>
      </c>
      <c r="Y40" t="n">
        <v>0.5</v>
      </c>
      <c r="Z40" t="n">
        <v>10</v>
      </c>
      <c r="AA40" t="n">
        <v>693.9598461486465</v>
      </c>
      <c r="AB40" t="n">
        <v>949.5064768482683</v>
      </c>
      <c r="AC40" t="n">
        <v>858.8869113385788</v>
      </c>
      <c r="AD40" t="n">
        <v>693959.8461486466</v>
      </c>
      <c r="AE40" t="n">
        <v>949506.4768482683</v>
      </c>
      <c r="AF40" t="n">
        <v>4.710425204481357e-06</v>
      </c>
      <c r="AG40" t="n">
        <v>2.1325</v>
      </c>
      <c r="AH40" t="n">
        <v>858886.9113385788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1.9539</v>
      </c>
      <c r="E41" t="n">
        <v>51.18</v>
      </c>
      <c r="F41" t="n">
        <v>48.16</v>
      </c>
      <c r="G41" t="n">
        <v>222.27</v>
      </c>
      <c r="H41" t="n">
        <v>2.73</v>
      </c>
      <c r="I41" t="n">
        <v>13</v>
      </c>
      <c r="J41" t="n">
        <v>260.51</v>
      </c>
      <c r="K41" t="n">
        <v>54.38</v>
      </c>
      <c r="L41" t="n">
        <v>40</v>
      </c>
      <c r="M41" t="n">
        <v>11</v>
      </c>
      <c r="N41" t="n">
        <v>66.13</v>
      </c>
      <c r="O41" t="n">
        <v>32363.54</v>
      </c>
      <c r="P41" t="n">
        <v>621.75</v>
      </c>
      <c r="Q41" t="n">
        <v>794.17</v>
      </c>
      <c r="R41" t="n">
        <v>106.57</v>
      </c>
      <c r="S41" t="n">
        <v>72.42</v>
      </c>
      <c r="T41" t="n">
        <v>7900.14</v>
      </c>
      <c r="U41" t="n">
        <v>0.68</v>
      </c>
      <c r="V41" t="n">
        <v>0.77</v>
      </c>
      <c r="W41" t="n">
        <v>4.7</v>
      </c>
      <c r="X41" t="n">
        <v>0.45</v>
      </c>
      <c r="Y41" t="n">
        <v>0.5</v>
      </c>
      <c r="Z41" t="n">
        <v>10</v>
      </c>
      <c r="AA41" t="n">
        <v>689.0440076355795</v>
      </c>
      <c r="AB41" t="n">
        <v>942.7804097232008</v>
      </c>
      <c r="AC41" t="n">
        <v>852.8027706198333</v>
      </c>
      <c r="AD41" t="n">
        <v>689044.0076355796</v>
      </c>
      <c r="AE41" t="n">
        <v>942780.4097232008</v>
      </c>
      <c r="AF41" t="n">
        <v>4.710425204481357e-06</v>
      </c>
      <c r="AG41" t="n">
        <v>2.1325</v>
      </c>
      <c r="AH41" t="n">
        <v>852802.7706198333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1.0298</v>
      </c>
      <c r="E2" t="n">
        <v>97.09999999999999</v>
      </c>
      <c r="F2" t="n">
        <v>73.58</v>
      </c>
      <c r="G2" t="n">
        <v>6.71</v>
      </c>
      <c r="H2" t="n">
        <v>0.11</v>
      </c>
      <c r="I2" t="n">
        <v>658</v>
      </c>
      <c r="J2" t="n">
        <v>159.12</v>
      </c>
      <c r="K2" t="n">
        <v>50.28</v>
      </c>
      <c r="L2" t="n">
        <v>1</v>
      </c>
      <c r="M2" t="n">
        <v>656</v>
      </c>
      <c r="N2" t="n">
        <v>27.84</v>
      </c>
      <c r="O2" t="n">
        <v>19859.16</v>
      </c>
      <c r="P2" t="n">
        <v>903.04</v>
      </c>
      <c r="Q2" t="n">
        <v>794.4400000000001</v>
      </c>
      <c r="R2" t="n">
        <v>956.47</v>
      </c>
      <c r="S2" t="n">
        <v>72.42</v>
      </c>
      <c r="T2" t="n">
        <v>429623.01</v>
      </c>
      <c r="U2" t="n">
        <v>0.08</v>
      </c>
      <c r="V2" t="n">
        <v>0.5</v>
      </c>
      <c r="W2" t="n">
        <v>5.78</v>
      </c>
      <c r="X2" t="n">
        <v>25.85</v>
      </c>
      <c r="Y2" t="n">
        <v>0.5</v>
      </c>
      <c r="Z2" t="n">
        <v>10</v>
      </c>
      <c r="AA2" t="n">
        <v>1853.735814041125</v>
      </c>
      <c r="AB2" t="n">
        <v>2536.363121823365</v>
      </c>
      <c r="AC2" t="n">
        <v>2294.296185284542</v>
      </c>
      <c r="AD2" t="n">
        <v>1853735.814041125</v>
      </c>
      <c r="AE2" t="n">
        <v>2536363.121823365</v>
      </c>
      <c r="AF2" t="n">
        <v>2.71644593579121e-06</v>
      </c>
      <c r="AG2" t="n">
        <v>4.045833333333333</v>
      </c>
      <c r="AH2" t="n">
        <v>2294296.185284542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1.4736</v>
      </c>
      <c r="E3" t="n">
        <v>67.86</v>
      </c>
      <c r="F3" t="n">
        <v>57.35</v>
      </c>
      <c r="G3" t="n">
        <v>13.55</v>
      </c>
      <c r="H3" t="n">
        <v>0.22</v>
      </c>
      <c r="I3" t="n">
        <v>254</v>
      </c>
      <c r="J3" t="n">
        <v>160.54</v>
      </c>
      <c r="K3" t="n">
        <v>50.28</v>
      </c>
      <c r="L3" t="n">
        <v>2</v>
      </c>
      <c r="M3" t="n">
        <v>252</v>
      </c>
      <c r="N3" t="n">
        <v>28.26</v>
      </c>
      <c r="O3" t="n">
        <v>20034.4</v>
      </c>
      <c r="P3" t="n">
        <v>700.73</v>
      </c>
      <c r="Q3" t="n">
        <v>794.21</v>
      </c>
      <c r="R3" t="n">
        <v>413.29</v>
      </c>
      <c r="S3" t="n">
        <v>72.42</v>
      </c>
      <c r="T3" t="n">
        <v>160055.84</v>
      </c>
      <c r="U3" t="n">
        <v>0.18</v>
      </c>
      <c r="V3" t="n">
        <v>0.64</v>
      </c>
      <c r="W3" t="n">
        <v>5.11</v>
      </c>
      <c r="X3" t="n">
        <v>9.640000000000001</v>
      </c>
      <c r="Y3" t="n">
        <v>0.5</v>
      </c>
      <c r="Z3" t="n">
        <v>10</v>
      </c>
      <c r="AA3" t="n">
        <v>1013.306441868211</v>
      </c>
      <c r="AB3" t="n">
        <v>1386.450577689258</v>
      </c>
      <c r="AC3" t="n">
        <v>1254.129680450202</v>
      </c>
      <c r="AD3" t="n">
        <v>1013306.441868211</v>
      </c>
      <c r="AE3" t="n">
        <v>1386450.577689258</v>
      </c>
      <c r="AF3" t="n">
        <v>3.887118596797367e-06</v>
      </c>
      <c r="AG3" t="n">
        <v>2.8275</v>
      </c>
      <c r="AH3" t="n">
        <v>1254129.680450202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1.6385</v>
      </c>
      <c r="E4" t="n">
        <v>61.03</v>
      </c>
      <c r="F4" t="n">
        <v>53.62</v>
      </c>
      <c r="G4" t="n">
        <v>20.36</v>
      </c>
      <c r="H4" t="n">
        <v>0.33</v>
      </c>
      <c r="I4" t="n">
        <v>158</v>
      </c>
      <c r="J4" t="n">
        <v>161.97</v>
      </c>
      <c r="K4" t="n">
        <v>50.28</v>
      </c>
      <c r="L4" t="n">
        <v>3</v>
      </c>
      <c r="M4" t="n">
        <v>156</v>
      </c>
      <c r="N4" t="n">
        <v>28.69</v>
      </c>
      <c r="O4" t="n">
        <v>20210.21</v>
      </c>
      <c r="P4" t="n">
        <v>652.15</v>
      </c>
      <c r="Q4" t="n">
        <v>794.21</v>
      </c>
      <c r="R4" t="n">
        <v>288.33</v>
      </c>
      <c r="S4" t="n">
        <v>72.42</v>
      </c>
      <c r="T4" t="n">
        <v>98056.03</v>
      </c>
      <c r="U4" t="n">
        <v>0.25</v>
      </c>
      <c r="V4" t="n">
        <v>0.6899999999999999</v>
      </c>
      <c r="W4" t="n">
        <v>4.95</v>
      </c>
      <c r="X4" t="n">
        <v>5.91</v>
      </c>
      <c r="Y4" t="n">
        <v>0.5</v>
      </c>
      <c r="Z4" t="n">
        <v>10</v>
      </c>
      <c r="AA4" t="n">
        <v>851.3785309771698</v>
      </c>
      <c r="AB4" t="n">
        <v>1164.893666252887</v>
      </c>
      <c r="AC4" t="n">
        <v>1053.71784968424</v>
      </c>
      <c r="AD4" t="n">
        <v>851378.5309771699</v>
      </c>
      <c r="AE4" t="n">
        <v>1164893.666252887</v>
      </c>
      <c r="AF4" t="n">
        <v>4.32209814118654e-06</v>
      </c>
      <c r="AG4" t="n">
        <v>2.542916666666667</v>
      </c>
      <c r="AH4" t="n">
        <v>1053717.84968424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1.7255</v>
      </c>
      <c r="E5" t="n">
        <v>57.95</v>
      </c>
      <c r="F5" t="n">
        <v>51.96</v>
      </c>
      <c r="G5" t="n">
        <v>27.35</v>
      </c>
      <c r="H5" t="n">
        <v>0.43</v>
      </c>
      <c r="I5" t="n">
        <v>114</v>
      </c>
      <c r="J5" t="n">
        <v>163.4</v>
      </c>
      <c r="K5" t="n">
        <v>50.28</v>
      </c>
      <c r="L5" t="n">
        <v>4</v>
      </c>
      <c r="M5" t="n">
        <v>112</v>
      </c>
      <c r="N5" t="n">
        <v>29.12</v>
      </c>
      <c r="O5" t="n">
        <v>20386.62</v>
      </c>
      <c r="P5" t="n">
        <v>629.42</v>
      </c>
      <c r="Q5" t="n">
        <v>794.23</v>
      </c>
      <c r="R5" t="n">
        <v>232.85</v>
      </c>
      <c r="S5" t="n">
        <v>72.42</v>
      </c>
      <c r="T5" t="n">
        <v>70533.91</v>
      </c>
      <c r="U5" t="n">
        <v>0.31</v>
      </c>
      <c r="V5" t="n">
        <v>0.71</v>
      </c>
      <c r="W5" t="n">
        <v>4.88</v>
      </c>
      <c r="X5" t="n">
        <v>4.25</v>
      </c>
      <c r="Y5" t="n">
        <v>0.5</v>
      </c>
      <c r="Z5" t="n">
        <v>10</v>
      </c>
      <c r="AA5" t="n">
        <v>782.1518011536323</v>
      </c>
      <c r="AB5" t="n">
        <v>1070.174600440549</v>
      </c>
      <c r="AC5" t="n">
        <v>968.0386385739872</v>
      </c>
      <c r="AD5" t="n">
        <v>782151.8011536322</v>
      </c>
      <c r="AE5" t="n">
        <v>1070174.600440549</v>
      </c>
      <c r="AF5" t="n">
        <v>4.55159007788671e-06</v>
      </c>
      <c r="AG5" t="n">
        <v>2.414583333333333</v>
      </c>
      <c r="AH5" t="n">
        <v>968038.6385739872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1.7774</v>
      </c>
      <c r="E6" t="n">
        <v>56.26</v>
      </c>
      <c r="F6" t="n">
        <v>51.04</v>
      </c>
      <c r="G6" t="n">
        <v>34.02</v>
      </c>
      <c r="H6" t="n">
        <v>0.54</v>
      </c>
      <c r="I6" t="n">
        <v>90</v>
      </c>
      <c r="J6" t="n">
        <v>164.83</v>
      </c>
      <c r="K6" t="n">
        <v>50.28</v>
      </c>
      <c r="L6" t="n">
        <v>5</v>
      </c>
      <c r="M6" t="n">
        <v>88</v>
      </c>
      <c r="N6" t="n">
        <v>29.55</v>
      </c>
      <c r="O6" t="n">
        <v>20563.61</v>
      </c>
      <c r="P6" t="n">
        <v>615.62</v>
      </c>
      <c r="Q6" t="n">
        <v>794.1799999999999</v>
      </c>
      <c r="R6" t="n">
        <v>202</v>
      </c>
      <c r="S6" t="n">
        <v>72.42</v>
      </c>
      <c r="T6" t="n">
        <v>55229.86</v>
      </c>
      <c r="U6" t="n">
        <v>0.36</v>
      </c>
      <c r="V6" t="n">
        <v>0.72</v>
      </c>
      <c r="W6" t="n">
        <v>4.84</v>
      </c>
      <c r="X6" t="n">
        <v>3.33</v>
      </c>
      <c r="Y6" t="n">
        <v>0.5</v>
      </c>
      <c r="Z6" t="n">
        <v>10</v>
      </c>
      <c r="AA6" t="n">
        <v>744.2982875697915</v>
      </c>
      <c r="AB6" t="n">
        <v>1018.38175317598</v>
      </c>
      <c r="AC6" t="n">
        <v>921.188827960631</v>
      </c>
      <c r="AD6" t="n">
        <v>744298.2875697914</v>
      </c>
      <c r="AE6" t="n">
        <v>1018381.75317598</v>
      </c>
      <c r="AF6" t="n">
        <v>4.68849388840095e-06</v>
      </c>
      <c r="AG6" t="n">
        <v>2.344166666666667</v>
      </c>
      <c r="AH6" t="n">
        <v>921188.827960631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1.8134</v>
      </c>
      <c r="E7" t="n">
        <v>55.14</v>
      </c>
      <c r="F7" t="n">
        <v>50.44</v>
      </c>
      <c r="G7" t="n">
        <v>40.89</v>
      </c>
      <c r="H7" t="n">
        <v>0.64</v>
      </c>
      <c r="I7" t="n">
        <v>74</v>
      </c>
      <c r="J7" t="n">
        <v>166.27</v>
      </c>
      <c r="K7" t="n">
        <v>50.28</v>
      </c>
      <c r="L7" t="n">
        <v>6</v>
      </c>
      <c r="M7" t="n">
        <v>72</v>
      </c>
      <c r="N7" t="n">
        <v>29.99</v>
      </c>
      <c r="O7" t="n">
        <v>20741.2</v>
      </c>
      <c r="P7" t="n">
        <v>605.87</v>
      </c>
      <c r="Q7" t="n">
        <v>794.21</v>
      </c>
      <c r="R7" t="n">
        <v>182.82</v>
      </c>
      <c r="S7" t="n">
        <v>72.42</v>
      </c>
      <c r="T7" t="n">
        <v>45719.78</v>
      </c>
      <c r="U7" t="n">
        <v>0.4</v>
      </c>
      <c r="V7" t="n">
        <v>0.73</v>
      </c>
      <c r="W7" t="n">
        <v>4.79</v>
      </c>
      <c r="X7" t="n">
        <v>2.73</v>
      </c>
      <c r="Y7" t="n">
        <v>0.5</v>
      </c>
      <c r="Z7" t="n">
        <v>10</v>
      </c>
      <c r="AA7" t="n">
        <v>719.3616759380243</v>
      </c>
      <c r="AB7" t="n">
        <v>984.2623810157336</v>
      </c>
      <c r="AC7" t="n">
        <v>890.3257607925191</v>
      </c>
      <c r="AD7" t="n">
        <v>719361.6759380243</v>
      </c>
      <c r="AE7" t="n">
        <v>984262.3810157336</v>
      </c>
      <c r="AF7" t="n">
        <v>4.783456069104469e-06</v>
      </c>
      <c r="AG7" t="n">
        <v>2.2975</v>
      </c>
      <c r="AH7" t="n">
        <v>890325.7607925191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1.8378</v>
      </c>
      <c r="E8" t="n">
        <v>54.41</v>
      </c>
      <c r="F8" t="n">
        <v>50.06</v>
      </c>
      <c r="G8" t="n">
        <v>47.67</v>
      </c>
      <c r="H8" t="n">
        <v>0.74</v>
      </c>
      <c r="I8" t="n">
        <v>63</v>
      </c>
      <c r="J8" t="n">
        <v>167.72</v>
      </c>
      <c r="K8" t="n">
        <v>50.28</v>
      </c>
      <c r="L8" t="n">
        <v>7</v>
      </c>
      <c r="M8" t="n">
        <v>61</v>
      </c>
      <c r="N8" t="n">
        <v>30.44</v>
      </c>
      <c r="O8" t="n">
        <v>20919.39</v>
      </c>
      <c r="P8" t="n">
        <v>599.22</v>
      </c>
      <c r="Q8" t="n">
        <v>794.17</v>
      </c>
      <c r="R8" t="n">
        <v>170.26</v>
      </c>
      <c r="S8" t="n">
        <v>72.42</v>
      </c>
      <c r="T8" t="n">
        <v>39496.64</v>
      </c>
      <c r="U8" t="n">
        <v>0.43</v>
      </c>
      <c r="V8" t="n">
        <v>0.74</v>
      </c>
      <c r="W8" t="n">
        <v>4.78</v>
      </c>
      <c r="X8" t="n">
        <v>2.35</v>
      </c>
      <c r="Y8" t="n">
        <v>0.5</v>
      </c>
      <c r="Z8" t="n">
        <v>10</v>
      </c>
      <c r="AA8" t="n">
        <v>703.1124290409991</v>
      </c>
      <c r="AB8" t="n">
        <v>962.0294445450445</v>
      </c>
      <c r="AC8" t="n">
        <v>870.2147045744705</v>
      </c>
      <c r="AD8" t="n">
        <v>703112.4290409992</v>
      </c>
      <c r="AE8" t="n">
        <v>962029.4445450444</v>
      </c>
      <c r="AF8" t="n">
        <v>4.847819324914631e-06</v>
      </c>
      <c r="AG8" t="n">
        <v>2.267083333333333</v>
      </c>
      <c r="AH8" t="n">
        <v>870214.7045744705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1.8605</v>
      </c>
      <c r="E9" t="n">
        <v>53.75</v>
      </c>
      <c r="F9" t="n">
        <v>49.68</v>
      </c>
      <c r="G9" t="n">
        <v>55.2</v>
      </c>
      <c r="H9" t="n">
        <v>0.84</v>
      </c>
      <c r="I9" t="n">
        <v>54</v>
      </c>
      <c r="J9" t="n">
        <v>169.17</v>
      </c>
      <c r="K9" t="n">
        <v>50.28</v>
      </c>
      <c r="L9" t="n">
        <v>8</v>
      </c>
      <c r="M9" t="n">
        <v>52</v>
      </c>
      <c r="N9" t="n">
        <v>30.89</v>
      </c>
      <c r="O9" t="n">
        <v>21098.19</v>
      </c>
      <c r="P9" t="n">
        <v>591.89</v>
      </c>
      <c r="Q9" t="n">
        <v>794.1900000000001</v>
      </c>
      <c r="R9" t="n">
        <v>157.17</v>
      </c>
      <c r="S9" t="n">
        <v>72.42</v>
      </c>
      <c r="T9" t="n">
        <v>32996.77</v>
      </c>
      <c r="U9" t="n">
        <v>0.46</v>
      </c>
      <c r="V9" t="n">
        <v>0.74</v>
      </c>
      <c r="W9" t="n">
        <v>4.78</v>
      </c>
      <c r="X9" t="n">
        <v>1.98</v>
      </c>
      <c r="Y9" t="n">
        <v>0.5</v>
      </c>
      <c r="Z9" t="n">
        <v>10</v>
      </c>
      <c r="AA9" t="n">
        <v>687.4192129016518</v>
      </c>
      <c r="AB9" t="n">
        <v>940.557293887356</v>
      </c>
      <c r="AC9" t="n">
        <v>850.7918258391989</v>
      </c>
      <c r="AD9" t="n">
        <v>687419.2129016519</v>
      </c>
      <c r="AE9" t="n">
        <v>940557.2938873559</v>
      </c>
      <c r="AF9" t="n">
        <v>4.907698255524905e-06</v>
      </c>
      <c r="AG9" t="n">
        <v>2.239583333333333</v>
      </c>
      <c r="AH9" t="n">
        <v>850791.8258391989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1.8748</v>
      </c>
      <c r="E10" t="n">
        <v>53.34</v>
      </c>
      <c r="F10" t="n">
        <v>49.47</v>
      </c>
      <c r="G10" t="n">
        <v>61.83</v>
      </c>
      <c r="H10" t="n">
        <v>0.9399999999999999</v>
      </c>
      <c r="I10" t="n">
        <v>48</v>
      </c>
      <c r="J10" t="n">
        <v>170.62</v>
      </c>
      <c r="K10" t="n">
        <v>50.28</v>
      </c>
      <c r="L10" t="n">
        <v>9</v>
      </c>
      <c r="M10" t="n">
        <v>46</v>
      </c>
      <c r="N10" t="n">
        <v>31.34</v>
      </c>
      <c r="O10" t="n">
        <v>21277.6</v>
      </c>
      <c r="P10" t="n">
        <v>587.04</v>
      </c>
      <c r="Q10" t="n">
        <v>794.1799999999999</v>
      </c>
      <c r="R10" t="n">
        <v>150.45</v>
      </c>
      <c r="S10" t="n">
        <v>72.42</v>
      </c>
      <c r="T10" t="n">
        <v>29662.77</v>
      </c>
      <c r="U10" t="n">
        <v>0.48</v>
      </c>
      <c r="V10" t="n">
        <v>0.75</v>
      </c>
      <c r="W10" t="n">
        <v>4.75</v>
      </c>
      <c r="X10" t="n">
        <v>1.76</v>
      </c>
      <c r="Y10" t="n">
        <v>0.5</v>
      </c>
      <c r="Z10" t="n">
        <v>10</v>
      </c>
      <c r="AA10" t="n">
        <v>677.6946849216458</v>
      </c>
      <c r="AB10" t="n">
        <v>927.251765689216</v>
      </c>
      <c r="AC10" t="n">
        <v>838.7561585778633</v>
      </c>
      <c r="AD10" t="n">
        <v>677694.6849216458</v>
      </c>
      <c r="AE10" t="n">
        <v>927251.765689216</v>
      </c>
      <c r="AF10" t="n">
        <v>4.945419343971026e-06</v>
      </c>
      <c r="AG10" t="n">
        <v>2.2225</v>
      </c>
      <c r="AH10" t="n">
        <v>838756.1585778632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1.8879</v>
      </c>
      <c r="E11" t="n">
        <v>52.97</v>
      </c>
      <c r="F11" t="n">
        <v>49.26</v>
      </c>
      <c r="G11" t="n">
        <v>68.73</v>
      </c>
      <c r="H11" t="n">
        <v>1.03</v>
      </c>
      <c r="I11" t="n">
        <v>43</v>
      </c>
      <c r="J11" t="n">
        <v>172.08</v>
      </c>
      <c r="K11" t="n">
        <v>50.28</v>
      </c>
      <c r="L11" t="n">
        <v>10</v>
      </c>
      <c r="M11" t="n">
        <v>41</v>
      </c>
      <c r="N11" t="n">
        <v>31.8</v>
      </c>
      <c r="O11" t="n">
        <v>21457.64</v>
      </c>
      <c r="P11" t="n">
        <v>581.9299999999999</v>
      </c>
      <c r="Q11" t="n">
        <v>794.1799999999999</v>
      </c>
      <c r="R11" t="n">
        <v>143.12</v>
      </c>
      <c r="S11" t="n">
        <v>72.42</v>
      </c>
      <c r="T11" t="n">
        <v>26022.98</v>
      </c>
      <c r="U11" t="n">
        <v>0.51</v>
      </c>
      <c r="V11" t="n">
        <v>0.75</v>
      </c>
      <c r="W11" t="n">
        <v>4.75</v>
      </c>
      <c r="X11" t="n">
        <v>1.55</v>
      </c>
      <c r="Y11" t="n">
        <v>0.5</v>
      </c>
      <c r="Z11" t="n">
        <v>10</v>
      </c>
      <c r="AA11" t="n">
        <v>668.3538716361361</v>
      </c>
      <c r="AB11" t="n">
        <v>914.471252864383</v>
      </c>
      <c r="AC11" t="n">
        <v>827.1953999594699</v>
      </c>
      <c r="AD11" t="n">
        <v>668353.8716361361</v>
      </c>
      <c r="AE11" t="n">
        <v>914471.252864383</v>
      </c>
      <c r="AF11" t="n">
        <v>4.979975026393695e-06</v>
      </c>
      <c r="AG11" t="n">
        <v>2.207083333333333</v>
      </c>
      <c r="AH11" t="n">
        <v>827195.3999594699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1.8979</v>
      </c>
      <c r="E12" t="n">
        <v>52.69</v>
      </c>
      <c r="F12" t="n">
        <v>49.11</v>
      </c>
      <c r="G12" t="n">
        <v>75.55</v>
      </c>
      <c r="H12" t="n">
        <v>1.12</v>
      </c>
      <c r="I12" t="n">
        <v>39</v>
      </c>
      <c r="J12" t="n">
        <v>173.55</v>
      </c>
      <c r="K12" t="n">
        <v>50.28</v>
      </c>
      <c r="L12" t="n">
        <v>11</v>
      </c>
      <c r="M12" t="n">
        <v>37</v>
      </c>
      <c r="N12" t="n">
        <v>32.27</v>
      </c>
      <c r="O12" t="n">
        <v>21638.31</v>
      </c>
      <c r="P12" t="n">
        <v>577.17</v>
      </c>
      <c r="Q12" t="n">
        <v>794.1799999999999</v>
      </c>
      <c r="R12" t="n">
        <v>138.06</v>
      </c>
      <c r="S12" t="n">
        <v>72.42</v>
      </c>
      <c r="T12" t="n">
        <v>23515.34</v>
      </c>
      <c r="U12" t="n">
        <v>0.52</v>
      </c>
      <c r="V12" t="n">
        <v>0.75</v>
      </c>
      <c r="W12" t="n">
        <v>4.75</v>
      </c>
      <c r="X12" t="n">
        <v>1.4</v>
      </c>
      <c r="Y12" t="n">
        <v>0.5</v>
      </c>
      <c r="Z12" t="n">
        <v>10</v>
      </c>
      <c r="AA12" t="n">
        <v>660.7410645174292</v>
      </c>
      <c r="AB12" t="n">
        <v>904.0550743112216</v>
      </c>
      <c r="AC12" t="n">
        <v>817.7733268682239</v>
      </c>
      <c r="AD12" t="n">
        <v>660741.0645174292</v>
      </c>
      <c r="AE12" t="n">
        <v>904055.0743112216</v>
      </c>
      <c r="AF12" t="n">
        <v>5.006353409922449e-06</v>
      </c>
      <c r="AG12" t="n">
        <v>2.195416666666667</v>
      </c>
      <c r="AH12" t="n">
        <v>817773.3268682238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1.9049</v>
      </c>
      <c r="E13" t="n">
        <v>52.5</v>
      </c>
      <c r="F13" t="n">
        <v>49.01</v>
      </c>
      <c r="G13" t="n">
        <v>81.69</v>
      </c>
      <c r="H13" t="n">
        <v>1.22</v>
      </c>
      <c r="I13" t="n">
        <v>36</v>
      </c>
      <c r="J13" t="n">
        <v>175.02</v>
      </c>
      <c r="K13" t="n">
        <v>50.28</v>
      </c>
      <c r="L13" t="n">
        <v>12</v>
      </c>
      <c r="M13" t="n">
        <v>34</v>
      </c>
      <c r="N13" t="n">
        <v>32.74</v>
      </c>
      <c r="O13" t="n">
        <v>21819.6</v>
      </c>
      <c r="P13" t="n">
        <v>573.99</v>
      </c>
      <c r="Q13" t="n">
        <v>794.17</v>
      </c>
      <c r="R13" t="n">
        <v>135.01</v>
      </c>
      <c r="S13" t="n">
        <v>72.42</v>
      </c>
      <c r="T13" t="n">
        <v>22004.27</v>
      </c>
      <c r="U13" t="n">
        <v>0.54</v>
      </c>
      <c r="V13" t="n">
        <v>0.75</v>
      </c>
      <c r="W13" t="n">
        <v>4.74</v>
      </c>
      <c r="X13" t="n">
        <v>1.31</v>
      </c>
      <c r="Y13" t="n">
        <v>0.5</v>
      </c>
      <c r="Z13" t="n">
        <v>10</v>
      </c>
      <c r="AA13" t="n">
        <v>655.5926955156582</v>
      </c>
      <c r="AB13" t="n">
        <v>897.0108487129881</v>
      </c>
      <c r="AC13" t="n">
        <v>811.4013922744532</v>
      </c>
      <c r="AD13" t="n">
        <v>655592.6955156582</v>
      </c>
      <c r="AE13" t="n">
        <v>897010.8487129882</v>
      </c>
      <c r="AF13" t="n">
        <v>5.024818278392578e-06</v>
      </c>
      <c r="AG13" t="n">
        <v>2.1875</v>
      </c>
      <c r="AH13" t="n">
        <v>811401.3922744532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1.9127</v>
      </c>
      <c r="E14" t="n">
        <v>52.28</v>
      </c>
      <c r="F14" t="n">
        <v>48.9</v>
      </c>
      <c r="G14" t="n">
        <v>88.90000000000001</v>
      </c>
      <c r="H14" t="n">
        <v>1.31</v>
      </c>
      <c r="I14" t="n">
        <v>33</v>
      </c>
      <c r="J14" t="n">
        <v>176.49</v>
      </c>
      <c r="K14" t="n">
        <v>50.28</v>
      </c>
      <c r="L14" t="n">
        <v>13</v>
      </c>
      <c r="M14" t="n">
        <v>31</v>
      </c>
      <c r="N14" t="n">
        <v>33.21</v>
      </c>
      <c r="O14" t="n">
        <v>22001.54</v>
      </c>
      <c r="P14" t="n">
        <v>570.72</v>
      </c>
      <c r="Q14" t="n">
        <v>794.2</v>
      </c>
      <c r="R14" t="n">
        <v>131.27</v>
      </c>
      <c r="S14" t="n">
        <v>72.42</v>
      </c>
      <c r="T14" t="n">
        <v>20147.79</v>
      </c>
      <c r="U14" t="n">
        <v>0.55</v>
      </c>
      <c r="V14" t="n">
        <v>0.76</v>
      </c>
      <c r="W14" t="n">
        <v>4.73</v>
      </c>
      <c r="X14" t="n">
        <v>1.19</v>
      </c>
      <c r="Y14" t="n">
        <v>0.5</v>
      </c>
      <c r="Z14" t="n">
        <v>10</v>
      </c>
      <c r="AA14" t="n">
        <v>650.0973411606194</v>
      </c>
      <c r="AB14" t="n">
        <v>889.4918624465002</v>
      </c>
      <c r="AC14" t="n">
        <v>804.6000075042753</v>
      </c>
      <c r="AD14" t="n">
        <v>650097.3411606194</v>
      </c>
      <c r="AE14" t="n">
        <v>889491.8624465002</v>
      </c>
      <c r="AF14" t="n">
        <v>5.045393417545007e-06</v>
      </c>
      <c r="AG14" t="n">
        <v>2.178333333333333</v>
      </c>
      <c r="AH14" t="n">
        <v>804600.0075042753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1.9209</v>
      </c>
      <c r="E15" t="n">
        <v>52.06</v>
      </c>
      <c r="F15" t="n">
        <v>48.77</v>
      </c>
      <c r="G15" t="n">
        <v>97.54000000000001</v>
      </c>
      <c r="H15" t="n">
        <v>1.4</v>
      </c>
      <c r="I15" t="n">
        <v>30</v>
      </c>
      <c r="J15" t="n">
        <v>177.97</v>
      </c>
      <c r="K15" t="n">
        <v>50.28</v>
      </c>
      <c r="L15" t="n">
        <v>14</v>
      </c>
      <c r="M15" t="n">
        <v>28</v>
      </c>
      <c r="N15" t="n">
        <v>33.69</v>
      </c>
      <c r="O15" t="n">
        <v>22184.13</v>
      </c>
      <c r="P15" t="n">
        <v>565.49</v>
      </c>
      <c r="Q15" t="n">
        <v>794.1900000000001</v>
      </c>
      <c r="R15" t="n">
        <v>126.97</v>
      </c>
      <c r="S15" t="n">
        <v>72.42</v>
      </c>
      <c r="T15" t="n">
        <v>18015.16</v>
      </c>
      <c r="U15" t="n">
        <v>0.57</v>
      </c>
      <c r="V15" t="n">
        <v>0.76</v>
      </c>
      <c r="W15" t="n">
        <v>4.73</v>
      </c>
      <c r="X15" t="n">
        <v>1.06</v>
      </c>
      <c r="Y15" t="n">
        <v>0.5</v>
      </c>
      <c r="Z15" t="n">
        <v>10</v>
      </c>
      <c r="AA15" t="n">
        <v>643.0377321611534</v>
      </c>
      <c r="AB15" t="n">
        <v>879.8325939654626</v>
      </c>
      <c r="AC15" t="n">
        <v>795.8626060501994</v>
      </c>
      <c r="AD15" t="n">
        <v>643037.7321611533</v>
      </c>
      <c r="AE15" t="n">
        <v>879832.5939654626</v>
      </c>
      <c r="AF15" t="n">
        <v>5.067023692038586e-06</v>
      </c>
      <c r="AG15" t="n">
        <v>2.169166666666667</v>
      </c>
      <c r="AH15" t="n">
        <v>795862.6060501994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1.9257</v>
      </c>
      <c r="E16" t="n">
        <v>51.93</v>
      </c>
      <c r="F16" t="n">
        <v>48.7</v>
      </c>
      <c r="G16" t="n">
        <v>104.36</v>
      </c>
      <c r="H16" t="n">
        <v>1.48</v>
      </c>
      <c r="I16" t="n">
        <v>28</v>
      </c>
      <c r="J16" t="n">
        <v>179.46</v>
      </c>
      <c r="K16" t="n">
        <v>50.28</v>
      </c>
      <c r="L16" t="n">
        <v>15</v>
      </c>
      <c r="M16" t="n">
        <v>26</v>
      </c>
      <c r="N16" t="n">
        <v>34.18</v>
      </c>
      <c r="O16" t="n">
        <v>22367.38</v>
      </c>
      <c r="P16" t="n">
        <v>563.78</v>
      </c>
      <c r="Q16" t="n">
        <v>794.1799999999999</v>
      </c>
      <c r="R16" t="n">
        <v>124.59</v>
      </c>
      <c r="S16" t="n">
        <v>72.42</v>
      </c>
      <c r="T16" t="n">
        <v>16834.74</v>
      </c>
      <c r="U16" t="n">
        <v>0.58</v>
      </c>
      <c r="V16" t="n">
        <v>0.76</v>
      </c>
      <c r="W16" t="n">
        <v>4.73</v>
      </c>
      <c r="X16" t="n">
        <v>0.99</v>
      </c>
      <c r="Y16" t="n">
        <v>0.5</v>
      </c>
      <c r="Z16" t="n">
        <v>10</v>
      </c>
      <c r="AA16" t="n">
        <v>639.9146222579411</v>
      </c>
      <c r="AB16" t="n">
        <v>875.559417214003</v>
      </c>
      <c r="AC16" t="n">
        <v>791.9972552904578</v>
      </c>
      <c r="AD16" t="n">
        <v>639914.6222579412</v>
      </c>
      <c r="AE16" t="n">
        <v>875559.417214003</v>
      </c>
      <c r="AF16" t="n">
        <v>5.079685316132389e-06</v>
      </c>
      <c r="AG16" t="n">
        <v>2.16375</v>
      </c>
      <c r="AH16" t="n">
        <v>791997.2552904579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1.9312</v>
      </c>
      <c r="E17" t="n">
        <v>51.78</v>
      </c>
      <c r="F17" t="n">
        <v>48.62</v>
      </c>
      <c r="G17" t="n">
        <v>112.2</v>
      </c>
      <c r="H17" t="n">
        <v>1.57</v>
      </c>
      <c r="I17" t="n">
        <v>26</v>
      </c>
      <c r="J17" t="n">
        <v>180.95</v>
      </c>
      <c r="K17" t="n">
        <v>50.28</v>
      </c>
      <c r="L17" t="n">
        <v>16</v>
      </c>
      <c r="M17" t="n">
        <v>24</v>
      </c>
      <c r="N17" t="n">
        <v>34.67</v>
      </c>
      <c r="O17" t="n">
        <v>22551.28</v>
      </c>
      <c r="P17" t="n">
        <v>558.51</v>
      </c>
      <c r="Q17" t="n">
        <v>794.17</v>
      </c>
      <c r="R17" t="n">
        <v>121.92</v>
      </c>
      <c r="S17" t="n">
        <v>72.42</v>
      </c>
      <c r="T17" t="n">
        <v>15507.07</v>
      </c>
      <c r="U17" t="n">
        <v>0.59</v>
      </c>
      <c r="V17" t="n">
        <v>0.76</v>
      </c>
      <c r="W17" t="n">
        <v>4.72</v>
      </c>
      <c r="X17" t="n">
        <v>0.91</v>
      </c>
      <c r="Y17" t="n">
        <v>0.5</v>
      </c>
      <c r="Z17" t="n">
        <v>10</v>
      </c>
      <c r="AA17" t="n">
        <v>634.0230831324037</v>
      </c>
      <c r="AB17" t="n">
        <v>867.4983534660803</v>
      </c>
      <c r="AC17" t="n">
        <v>784.7055281528628</v>
      </c>
      <c r="AD17" t="n">
        <v>634023.0831324037</v>
      </c>
      <c r="AE17" t="n">
        <v>867498.3534660803</v>
      </c>
      <c r="AF17" t="n">
        <v>5.094193427073204e-06</v>
      </c>
      <c r="AG17" t="n">
        <v>2.1575</v>
      </c>
      <c r="AH17" t="n">
        <v>784705.5281528628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1.9332</v>
      </c>
      <c r="E18" t="n">
        <v>51.73</v>
      </c>
      <c r="F18" t="n">
        <v>48.6</v>
      </c>
      <c r="G18" t="n">
        <v>116.63</v>
      </c>
      <c r="H18" t="n">
        <v>1.65</v>
      </c>
      <c r="I18" t="n">
        <v>25</v>
      </c>
      <c r="J18" t="n">
        <v>182.45</v>
      </c>
      <c r="K18" t="n">
        <v>50.28</v>
      </c>
      <c r="L18" t="n">
        <v>17</v>
      </c>
      <c r="M18" t="n">
        <v>23</v>
      </c>
      <c r="N18" t="n">
        <v>35.17</v>
      </c>
      <c r="O18" t="n">
        <v>22735.98</v>
      </c>
      <c r="P18" t="n">
        <v>557.78</v>
      </c>
      <c r="Q18" t="n">
        <v>794.1799999999999</v>
      </c>
      <c r="R18" t="n">
        <v>121.2</v>
      </c>
      <c r="S18" t="n">
        <v>72.42</v>
      </c>
      <c r="T18" t="n">
        <v>15156.18</v>
      </c>
      <c r="U18" t="n">
        <v>0.6</v>
      </c>
      <c r="V18" t="n">
        <v>0.76</v>
      </c>
      <c r="W18" t="n">
        <v>4.72</v>
      </c>
      <c r="X18" t="n">
        <v>0.89</v>
      </c>
      <c r="Y18" t="n">
        <v>0.5</v>
      </c>
      <c r="Z18" t="n">
        <v>10</v>
      </c>
      <c r="AA18" t="n">
        <v>632.7664666866789</v>
      </c>
      <c r="AB18" t="n">
        <v>865.7789954070349</v>
      </c>
      <c r="AC18" t="n">
        <v>783.1502632138386</v>
      </c>
      <c r="AD18" t="n">
        <v>632766.4666866789</v>
      </c>
      <c r="AE18" t="n">
        <v>865778.9954070349</v>
      </c>
      <c r="AF18" t="n">
        <v>5.099469103778956e-06</v>
      </c>
      <c r="AG18" t="n">
        <v>2.155416666666667</v>
      </c>
      <c r="AH18" t="n">
        <v>783150.2632138386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1.9384</v>
      </c>
      <c r="E19" t="n">
        <v>51.59</v>
      </c>
      <c r="F19" t="n">
        <v>48.52</v>
      </c>
      <c r="G19" t="n">
        <v>126.58</v>
      </c>
      <c r="H19" t="n">
        <v>1.74</v>
      </c>
      <c r="I19" t="n">
        <v>23</v>
      </c>
      <c r="J19" t="n">
        <v>183.95</v>
      </c>
      <c r="K19" t="n">
        <v>50.28</v>
      </c>
      <c r="L19" t="n">
        <v>18</v>
      </c>
      <c r="M19" t="n">
        <v>21</v>
      </c>
      <c r="N19" t="n">
        <v>35.67</v>
      </c>
      <c r="O19" t="n">
        <v>22921.24</v>
      </c>
      <c r="P19" t="n">
        <v>551.85</v>
      </c>
      <c r="Q19" t="n">
        <v>794.17</v>
      </c>
      <c r="R19" t="n">
        <v>118.77</v>
      </c>
      <c r="S19" t="n">
        <v>72.42</v>
      </c>
      <c r="T19" t="n">
        <v>13950.19</v>
      </c>
      <c r="U19" t="n">
        <v>0.61</v>
      </c>
      <c r="V19" t="n">
        <v>0.76</v>
      </c>
      <c r="W19" t="n">
        <v>4.72</v>
      </c>
      <c r="X19" t="n">
        <v>0.82</v>
      </c>
      <c r="Y19" t="n">
        <v>0.5</v>
      </c>
      <c r="Z19" t="n">
        <v>10</v>
      </c>
      <c r="AA19" t="n">
        <v>626.5519292032603</v>
      </c>
      <c r="AB19" t="n">
        <v>857.2759910561775</v>
      </c>
      <c r="AC19" t="n">
        <v>775.4587736641854</v>
      </c>
      <c r="AD19" t="n">
        <v>626551.9292032603</v>
      </c>
      <c r="AE19" t="n">
        <v>857275.9910561775</v>
      </c>
      <c r="AF19" t="n">
        <v>5.113185863213908e-06</v>
      </c>
      <c r="AG19" t="n">
        <v>2.149583333333334</v>
      </c>
      <c r="AH19" t="n">
        <v>775458.7736641854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1.941</v>
      </c>
      <c r="E20" t="n">
        <v>51.52</v>
      </c>
      <c r="F20" t="n">
        <v>48.49</v>
      </c>
      <c r="G20" t="n">
        <v>132.24</v>
      </c>
      <c r="H20" t="n">
        <v>1.82</v>
      </c>
      <c r="I20" t="n">
        <v>22</v>
      </c>
      <c r="J20" t="n">
        <v>185.46</v>
      </c>
      <c r="K20" t="n">
        <v>50.28</v>
      </c>
      <c r="L20" t="n">
        <v>19</v>
      </c>
      <c r="M20" t="n">
        <v>20</v>
      </c>
      <c r="N20" t="n">
        <v>36.18</v>
      </c>
      <c r="O20" t="n">
        <v>23107.19</v>
      </c>
      <c r="P20" t="n">
        <v>550.87</v>
      </c>
      <c r="Q20" t="n">
        <v>794.17</v>
      </c>
      <c r="R20" t="n">
        <v>117.38</v>
      </c>
      <c r="S20" t="n">
        <v>72.42</v>
      </c>
      <c r="T20" t="n">
        <v>13257.27</v>
      </c>
      <c r="U20" t="n">
        <v>0.62</v>
      </c>
      <c r="V20" t="n">
        <v>0.76</v>
      </c>
      <c r="W20" t="n">
        <v>4.72</v>
      </c>
      <c r="X20" t="n">
        <v>0.78</v>
      </c>
      <c r="Y20" t="n">
        <v>0.5</v>
      </c>
      <c r="Z20" t="n">
        <v>10</v>
      </c>
      <c r="AA20" t="n">
        <v>624.8930831988052</v>
      </c>
      <c r="AB20" t="n">
        <v>855.0062847697611</v>
      </c>
      <c r="AC20" t="n">
        <v>773.405684960192</v>
      </c>
      <c r="AD20" t="n">
        <v>624893.0831988052</v>
      </c>
      <c r="AE20" t="n">
        <v>855006.2847697611</v>
      </c>
      <c r="AF20" t="n">
        <v>5.120044242931384e-06</v>
      </c>
      <c r="AG20" t="n">
        <v>2.146666666666667</v>
      </c>
      <c r="AH20" t="n">
        <v>773405.6849601921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1.9438</v>
      </c>
      <c r="E21" t="n">
        <v>51.45</v>
      </c>
      <c r="F21" t="n">
        <v>48.45</v>
      </c>
      <c r="G21" t="n">
        <v>138.42</v>
      </c>
      <c r="H21" t="n">
        <v>1.9</v>
      </c>
      <c r="I21" t="n">
        <v>21</v>
      </c>
      <c r="J21" t="n">
        <v>186.97</v>
      </c>
      <c r="K21" t="n">
        <v>50.28</v>
      </c>
      <c r="L21" t="n">
        <v>20</v>
      </c>
      <c r="M21" t="n">
        <v>19</v>
      </c>
      <c r="N21" t="n">
        <v>36.69</v>
      </c>
      <c r="O21" t="n">
        <v>23293.82</v>
      </c>
      <c r="P21" t="n">
        <v>549.49</v>
      </c>
      <c r="Q21" t="n">
        <v>794.17</v>
      </c>
      <c r="R21" t="n">
        <v>116</v>
      </c>
      <c r="S21" t="n">
        <v>72.42</v>
      </c>
      <c r="T21" t="n">
        <v>12573.44</v>
      </c>
      <c r="U21" t="n">
        <v>0.62</v>
      </c>
      <c r="V21" t="n">
        <v>0.76</v>
      </c>
      <c r="W21" t="n">
        <v>4.72</v>
      </c>
      <c r="X21" t="n">
        <v>0.74</v>
      </c>
      <c r="Y21" t="n">
        <v>0.5</v>
      </c>
      <c r="Z21" t="n">
        <v>10</v>
      </c>
      <c r="AA21" t="n">
        <v>622.8521105760541</v>
      </c>
      <c r="AB21" t="n">
        <v>852.213735985956</v>
      </c>
      <c r="AC21" t="n">
        <v>770.8796531129461</v>
      </c>
      <c r="AD21" t="n">
        <v>622852.1105760541</v>
      </c>
      <c r="AE21" t="n">
        <v>852213.7359859559</v>
      </c>
      <c r="AF21" t="n">
        <v>5.127430190319436e-06</v>
      </c>
      <c r="AG21" t="n">
        <v>2.14375</v>
      </c>
      <c r="AH21" t="n">
        <v>770879.6531129461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1.9455</v>
      </c>
      <c r="E22" t="n">
        <v>51.4</v>
      </c>
      <c r="F22" t="n">
        <v>48.43</v>
      </c>
      <c r="G22" t="n">
        <v>145.3</v>
      </c>
      <c r="H22" t="n">
        <v>1.98</v>
      </c>
      <c r="I22" t="n">
        <v>20</v>
      </c>
      <c r="J22" t="n">
        <v>188.49</v>
      </c>
      <c r="K22" t="n">
        <v>50.28</v>
      </c>
      <c r="L22" t="n">
        <v>21</v>
      </c>
      <c r="M22" t="n">
        <v>18</v>
      </c>
      <c r="N22" t="n">
        <v>37.21</v>
      </c>
      <c r="O22" t="n">
        <v>23481.16</v>
      </c>
      <c r="P22" t="n">
        <v>545.34</v>
      </c>
      <c r="Q22" t="n">
        <v>794.17</v>
      </c>
      <c r="R22" t="n">
        <v>115.68</v>
      </c>
      <c r="S22" t="n">
        <v>72.42</v>
      </c>
      <c r="T22" t="n">
        <v>12419.8</v>
      </c>
      <c r="U22" t="n">
        <v>0.63</v>
      </c>
      <c r="V22" t="n">
        <v>0.76</v>
      </c>
      <c r="W22" t="n">
        <v>4.72</v>
      </c>
      <c r="X22" t="n">
        <v>0.73</v>
      </c>
      <c r="Y22" t="n">
        <v>0.5</v>
      </c>
      <c r="Z22" t="n">
        <v>10</v>
      </c>
      <c r="AA22" t="n">
        <v>619.3157189962462</v>
      </c>
      <c r="AB22" t="n">
        <v>847.3750890118773</v>
      </c>
      <c r="AC22" t="n">
        <v>766.5027998149899</v>
      </c>
      <c r="AD22" t="n">
        <v>619315.7189962462</v>
      </c>
      <c r="AE22" t="n">
        <v>847375.0890118773</v>
      </c>
      <c r="AF22" t="n">
        <v>5.131914515519325e-06</v>
      </c>
      <c r="AG22" t="n">
        <v>2.141666666666667</v>
      </c>
      <c r="AH22" t="n">
        <v>766502.7998149899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1.949</v>
      </c>
      <c r="E23" t="n">
        <v>51.31</v>
      </c>
      <c r="F23" t="n">
        <v>48.37</v>
      </c>
      <c r="G23" t="n">
        <v>152.75</v>
      </c>
      <c r="H23" t="n">
        <v>2.05</v>
      </c>
      <c r="I23" t="n">
        <v>19</v>
      </c>
      <c r="J23" t="n">
        <v>190.01</v>
      </c>
      <c r="K23" t="n">
        <v>50.28</v>
      </c>
      <c r="L23" t="n">
        <v>22</v>
      </c>
      <c r="M23" t="n">
        <v>17</v>
      </c>
      <c r="N23" t="n">
        <v>37.74</v>
      </c>
      <c r="O23" t="n">
        <v>23669.2</v>
      </c>
      <c r="P23" t="n">
        <v>543.54</v>
      </c>
      <c r="Q23" t="n">
        <v>794.17</v>
      </c>
      <c r="R23" t="n">
        <v>113.72</v>
      </c>
      <c r="S23" t="n">
        <v>72.42</v>
      </c>
      <c r="T23" t="n">
        <v>11443.68</v>
      </c>
      <c r="U23" t="n">
        <v>0.64</v>
      </c>
      <c r="V23" t="n">
        <v>0.76</v>
      </c>
      <c r="W23" t="n">
        <v>4.71</v>
      </c>
      <c r="X23" t="n">
        <v>0.66</v>
      </c>
      <c r="Y23" t="n">
        <v>0.5</v>
      </c>
      <c r="Z23" t="n">
        <v>10</v>
      </c>
      <c r="AA23" t="n">
        <v>616.6832609555318</v>
      </c>
      <c r="AB23" t="n">
        <v>843.7732437847193</v>
      </c>
      <c r="AC23" t="n">
        <v>763.2447096410905</v>
      </c>
      <c r="AD23" t="n">
        <v>616683.2609555317</v>
      </c>
      <c r="AE23" t="n">
        <v>843773.2437847193</v>
      </c>
      <c r="AF23" t="n">
        <v>5.141146949754388e-06</v>
      </c>
      <c r="AG23" t="n">
        <v>2.137916666666667</v>
      </c>
      <c r="AH23" t="n">
        <v>763244.7096410905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1.9513</v>
      </c>
      <c r="E24" t="n">
        <v>51.25</v>
      </c>
      <c r="F24" t="n">
        <v>48.34</v>
      </c>
      <c r="G24" t="n">
        <v>161.15</v>
      </c>
      <c r="H24" t="n">
        <v>2.13</v>
      </c>
      <c r="I24" t="n">
        <v>18</v>
      </c>
      <c r="J24" t="n">
        <v>191.55</v>
      </c>
      <c r="K24" t="n">
        <v>50.28</v>
      </c>
      <c r="L24" t="n">
        <v>23</v>
      </c>
      <c r="M24" t="n">
        <v>16</v>
      </c>
      <c r="N24" t="n">
        <v>38.27</v>
      </c>
      <c r="O24" t="n">
        <v>23857.96</v>
      </c>
      <c r="P24" t="n">
        <v>538.51</v>
      </c>
      <c r="Q24" t="n">
        <v>794.1799999999999</v>
      </c>
      <c r="R24" t="n">
        <v>112.64</v>
      </c>
      <c r="S24" t="n">
        <v>72.42</v>
      </c>
      <c r="T24" t="n">
        <v>10908.89</v>
      </c>
      <c r="U24" t="n">
        <v>0.64</v>
      </c>
      <c r="V24" t="n">
        <v>0.76</v>
      </c>
      <c r="W24" t="n">
        <v>4.71</v>
      </c>
      <c r="X24" t="n">
        <v>0.64</v>
      </c>
      <c r="Y24" t="n">
        <v>0.5</v>
      </c>
      <c r="Z24" t="n">
        <v>10</v>
      </c>
      <c r="AA24" t="n">
        <v>612.3177165183143</v>
      </c>
      <c r="AB24" t="n">
        <v>837.8001132914906</v>
      </c>
      <c r="AC24" t="n">
        <v>757.841646338794</v>
      </c>
      <c r="AD24" t="n">
        <v>612317.7165183143</v>
      </c>
      <c r="AE24" t="n">
        <v>837800.1132914906</v>
      </c>
      <c r="AF24" t="n">
        <v>5.147213977966002e-06</v>
      </c>
      <c r="AG24" t="n">
        <v>2.135416666666667</v>
      </c>
      <c r="AH24" t="n">
        <v>757841.646338794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1.9534</v>
      </c>
      <c r="E25" t="n">
        <v>51.19</v>
      </c>
      <c r="F25" t="n">
        <v>48.32</v>
      </c>
      <c r="G25" t="n">
        <v>170.55</v>
      </c>
      <c r="H25" t="n">
        <v>2.21</v>
      </c>
      <c r="I25" t="n">
        <v>17</v>
      </c>
      <c r="J25" t="n">
        <v>193.08</v>
      </c>
      <c r="K25" t="n">
        <v>50.28</v>
      </c>
      <c r="L25" t="n">
        <v>24</v>
      </c>
      <c r="M25" t="n">
        <v>15</v>
      </c>
      <c r="N25" t="n">
        <v>38.8</v>
      </c>
      <c r="O25" t="n">
        <v>24047.45</v>
      </c>
      <c r="P25" t="n">
        <v>534.88</v>
      </c>
      <c r="Q25" t="n">
        <v>794.1799999999999</v>
      </c>
      <c r="R25" t="n">
        <v>111.95</v>
      </c>
      <c r="S25" t="n">
        <v>72.42</v>
      </c>
      <c r="T25" t="n">
        <v>10572.05</v>
      </c>
      <c r="U25" t="n">
        <v>0.65</v>
      </c>
      <c r="V25" t="n">
        <v>0.76</v>
      </c>
      <c r="W25" t="n">
        <v>4.71</v>
      </c>
      <c r="X25" t="n">
        <v>0.61</v>
      </c>
      <c r="Y25" t="n">
        <v>0.5</v>
      </c>
      <c r="Z25" t="n">
        <v>10</v>
      </c>
      <c r="AA25" t="n">
        <v>609.0419047475756</v>
      </c>
      <c r="AB25" t="n">
        <v>833.31800310815</v>
      </c>
      <c r="AC25" t="n">
        <v>753.7873024606705</v>
      </c>
      <c r="AD25" t="n">
        <v>609041.9047475756</v>
      </c>
      <c r="AE25" t="n">
        <v>833318.0031081501</v>
      </c>
      <c r="AF25" t="n">
        <v>5.152753438507041e-06</v>
      </c>
      <c r="AG25" t="n">
        <v>2.132916666666667</v>
      </c>
      <c r="AH25" t="n">
        <v>753787.3024606705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1.9542</v>
      </c>
      <c r="E26" t="n">
        <v>51.17</v>
      </c>
      <c r="F26" t="n">
        <v>48.3</v>
      </c>
      <c r="G26" t="n">
        <v>170.47</v>
      </c>
      <c r="H26" t="n">
        <v>2.28</v>
      </c>
      <c r="I26" t="n">
        <v>17</v>
      </c>
      <c r="J26" t="n">
        <v>194.62</v>
      </c>
      <c r="K26" t="n">
        <v>50.28</v>
      </c>
      <c r="L26" t="n">
        <v>25</v>
      </c>
      <c r="M26" t="n">
        <v>15</v>
      </c>
      <c r="N26" t="n">
        <v>39.34</v>
      </c>
      <c r="O26" t="n">
        <v>24237.67</v>
      </c>
      <c r="P26" t="n">
        <v>533.97</v>
      </c>
      <c r="Q26" t="n">
        <v>794.1900000000001</v>
      </c>
      <c r="R26" t="n">
        <v>111.32</v>
      </c>
      <c r="S26" t="n">
        <v>72.42</v>
      </c>
      <c r="T26" t="n">
        <v>10252.12</v>
      </c>
      <c r="U26" t="n">
        <v>0.65</v>
      </c>
      <c r="V26" t="n">
        <v>0.76</v>
      </c>
      <c r="W26" t="n">
        <v>4.71</v>
      </c>
      <c r="X26" t="n">
        <v>0.59</v>
      </c>
      <c r="Y26" t="n">
        <v>0.5</v>
      </c>
      <c r="Z26" t="n">
        <v>10</v>
      </c>
      <c r="AA26" t="n">
        <v>608.0711610346767</v>
      </c>
      <c r="AB26" t="n">
        <v>831.9897887339716</v>
      </c>
      <c r="AC26" t="n">
        <v>752.5858510022031</v>
      </c>
      <c r="AD26" t="n">
        <v>608071.1610346767</v>
      </c>
      <c r="AE26" t="n">
        <v>831989.7887339717</v>
      </c>
      <c r="AF26" t="n">
        <v>5.154863709189341e-06</v>
      </c>
      <c r="AG26" t="n">
        <v>2.132083333333334</v>
      </c>
      <c r="AH26" t="n">
        <v>752585.8510022031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1.9574</v>
      </c>
      <c r="E27" t="n">
        <v>51.09</v>
      </c>
      <c r="F27" t="n">
        <v>48.25</v>
      </c>
      <c r="G27" t="n">
        <v>180.93</v>
      </c>
      <c r="H27" t="n">
        <v>2.35</v>
      </c>
      <c r="I27" t="n">
        <v>16</v>
      </c>
      <c r="J27" t="n">
        <v>196.17</v>
      </c>
      <c r="K27" t="n">
        <v>50.28</v>
      </c>
      <c r="L27" t="n">
        <v>26</v>
      </c>
      <c r="M27" t="n">
        <v>14</v>
      </c>
      <c r="N27" t="n">
        <v>39.89</v>
      </c>
      <c r="O27" t="n">
        <v>24428.62</v>
      </c>
      <c r="P27" t="n">
        <v>529.15</v>
      </c>
      <c r="Q27" t="n">
        <v>794.17</v>
      </c>
      <c r="R27" t="n">
        <v>109.6</v>
      </c>
      <c r="S27" t="n">
        <v>72.42</v>
      </c>
      <c r="T27" t="n">
        <v>9397.83</v>
      </c>
      <c r="U27" t="n">
        <v>0.66</v>
      </c>
      <c r="V27" t="n">
        <v>0.77</v>
      </c>
      <c r="W27" t="n">
        <v>4.71</v>
      </c>
      <c r="X27" t="n">
        <v>0.54</v>
      </c>
      <c r="Y27" t="n">
        <v>0.5</v>
      </c>
      <c r="Z27" t="n">
        <v>10</v>
      </c>
      <c r="AA27" t="n">
        <v>603.5089278867738</v>
      </c>
      <c r="AB27" t="n">
        <v>825.7475400694896</v>
      </c>
      <c r="AC27" t="n">
        <v>746.9393537892082</v>
      </c>
      <c r="AD27" t="n">
        <v>603508.9278867738</v>
      </c>
      <c r="AE27" t="n">
        <v>825747.5400694895</v>
      </c>
      <c r="AF27" t="n">
        <v>5.163304791918543e-06</v>
      </c>
      <c r="AG27" t="n">
        <v>2.12875</v>
      </c>
      <c r="AH27" t="n">
        <v>746939.3537892082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1.9594</v>
      </c>
      <c r="E28" t="n">
        <v>51.04</v>
      </c>
      <c r="F28" t="n">
        <v>48.23</v>
      </c>
      <c r="G28" t="n">
        <v>192.92</v>
      </c>
      <c r="H28" t="n">
        <v>2.42</v>
      </c>
      <c r="I28" t="n">
        <v>15</v>
      </c>
      <c r="J28" t="n">
        <v>197.73</v>
      </c>
      <c r="K28" t="n">
        <v>50.28</v>
      </c>
      <c r="L28" t="n">
        <v>27</v>
      </c>
      <c r="M28" t="n">
        <v>13</v>
      </c>
      <c r="N28" t="n">
        <v>40.45</v>
      </c>
      <c r="O28" t="n">
        <v>24620.33</v>
      </c>
      <c r="P28" t="n">
        <v>526.63</v>
      </c>
      <c r="Q28" t="n">
        <v>794.17</v>
      </c>
      <c r="R28" t="n">
        <v>108.87</v>
      </c>
      <c r="S28" t="n">
        <v>72.42</v>
      </c>
      <c r="T28" t="n">
        <v>9041.18</v>
      </c>
      <c r="U28" t="n">
        <v>0.67</v>
      </c>
      <c r="V28" t="n">
        <v>0.77</v>
      </c>
      <c r="W28" t="n">
        <v>4.71</v>
      </c>
      <c r="X28" t="n">
        <v>0.52</v>
      </c>
      <c r="Y28" t="n">
        <v>0.5</v>
      </c>
      <c r="Z28" t="n">
        <v>10</v>
      </c>
      <c r="AA28" t="n">
        <v>601.0568442891459</v>
      </c>
      <c r="AB28" t="n">
        <v>822.3924911129213</v>
      </c>
      <c r="AC28" t="n">
        <v>743.904505996214</v>
      </c>
      <c r="AD28" t="n">
        <v>601056.8442891459</v>
      </c>
      <c r="AE28" t="n">
        <v>822392.4911129214</v>
      </c>
      <c r="AF28" t="n">
        <v>5.168580468624294e-06</v>
      </c>
      <c r="AG28" t="n">
        <v>2.126666666666666</v>
      </c>
      <c r="AH28" t="n">
        <v>743904.505996214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1.9597</v>
      </c>
      <c r="E29" t="n">
        <v>51.03</v>
      </c>
      <c r="F29" t="n">
        <v>48.22</v>
      </c>
      <c r="G29" t="n">
        <v>192.88</v>
      </c>
      <c r="H29" t="n">
        <v>2.49</v>
      </c>
      <c r="I29" t="n">
        <v>15</v>
      </c>
      <c r="J29" t="n">
        <v>199.29</v>
      </c>
      <c r="K29" t="n">
        <v>50.28</v>
      </c>
      <c r="L29" t="n">
        <v>28</v>
      </c>
      <c r="M29" t="n">
        <v>13</v>
      </c>
      <c r="N29" t="n">
        <v>41.01</v>
      </c>
      <c r="O29" t="n">
        <v>24812.8</v>
      </c>
      <c r="P29" t="n">
        <v>525.1</v>
      </c>
      <c r="Q29" t="n">
        <v>794.17</v>
      </c>
      <c r="R29" t="n">
        <v>108.53</v>
      </c>
      <c r="S29" t="n">
        <v>72.42</v>
      </c>
      <c r="T29" t="n">
        <v>8870.129999999999</v>
      </c>
      <c r="U29" t="n">
        <v>0.67</v>
      </c>
      <c r="V29" t="n">
        <v>0.77</v>
      </c>
      <c r="W29" t="n">
        <v>4.71</v>
      </c>
      <c r="X29" t="n">
        <v>0.51</v>
      </c>
      <c r="Y29" t="n">
        <v>0.5</v>
      </c>
      <c r="Z29" t="n">
        <v>10</v>
      </c>
      <c r="AA29" t="n">
        <v>599.8577011062605</v>
      </c>
      <c r="AB29" t="n">
        <v>820.7517705076342</v>
      </c>
      <c r="AC29" t="n">
        <v>742.4203734627296</v>
      </c>
      <c r="AD29" t="n">
        <v>599857.7011062605</v>
      </c>
      <c r="AE29" t="n">
        <v>820751.7705076342</v>
      </c>
      <c r="AF29" t="n">
        <v>5.169371820130157e-06</v>
      </c>
      <c r="AG29" t="n">
        <v>2.12625</v>
      </c>
      <c r="AH29" t="n">
        <v>742420.3734627296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1.9622</v>
      </c>
      <c r="E30" t="n">
        <v>50.96</v>
      </c>
      <c r="F30" t="n">
        <v>48.19</v>
      </c>
      <c r="G30" t="n">
        <v>206.51</v>
      </c>
      <c r="H30" t="n">
        <v>2.56</v>
      </c>
      <c r="I30" t="n">
        <v>14</v>
      </c>
      <c r="J30" t="n">
        <v>200.85</v>
      </c>
      <c r="K30" t="n">
        <v>50.28</v>
      </c>
      <c r="L30" t="n">
        <v>29</v>
      </c>
      <c r="M30" t="n">
        <v>12</v>
      </c>
      <c r="N30" t="n">
        <v>41.57</v>
      </c>
      <c r="O30" t="n">
        <v>25006.03</v>
      </c>
      <c r="P30" t="n">
        <v>522.6799999999999</v>
      </c>
      <c r="Q30" t="n">
        <v>794.17</v>
      </c>
      <c r="R30" t="n">
        <v>107.49</v>
      </c>
      <c r="S30" t="n">
        <v>72.42</v>
      </c>
      <c r="T30" t="n">
        <v>8355.01</v>
      </c>
      <c r="U30" t="n">
        <v>0.67</v>
      </c>
      <c r="V30" t="n">
        <v>0.77</v>
      </c>
      <c r="W30" t="n">
        <v>4.71</v>
      </c>
      <c r="X30" t="n">
        <v>0.48</v>
      </c>
      <c r="Y30" t="n">
        <v>0.5</v>
      </c>
      <c r="Z30" t="n">
        <v>10</v>
      </c>
      <c r="AA30" t="n">
        <v>597.2825905209401</v>
      </c>
      <c r="AB30" t="n">
        <v>817.2283905989376</v>
      </c>
      <c r="AC30" t="n">
        <v>739.2332599874243</v>
      </c>
      <c r="AD30" t="n">
        <v>597282.59052094</v>
      </c>
      <c r="AE30" t="n">
        <v>817228.3905989376</v>
      </c>
      <c r="AF30" t="n">
        <v>5.175966416012346e-06</v>
      </c>
      <c r="AG30" t="n">
        <v>2.123333333333334</v>
      </c>
      <c r="AH30" t="n">
        <v>739233.2599874242</v>
      </c>
    </row>
    <row r="31">
      <c r="A31" t="n">
        <v>29</v>
      </c>
      <c r="B31" t="n">
        <v>80</v>
      </c>
      <c r="C31" t="inlineStr">
        <is>
          <t xml:space="preserve">CONCLUIDO	</t>
        </is>
      </c>
      <c r="D31" t="n">
        <v>1.9625</v>
      </c>
      <c r="E31" t="n">
        <v>50.96</v>
      </c>
      <c r="F31" t="n">
        <v>48.18</v>
      </c>
      <c r="G31" t="n">
        <v>206.48</v>
      </c>
      <c r="H31" t="n">
        <v>2.63</v>
      </c>
      <c r="I31" t="n">
        <v>14</v>
      </c>
      <c r="J31" t="n">
        <v>202.43</v>
      </c>
      <c r="K31" t="n">
        <v>50.28</v>
      </c>
      <c r="L31" t="n">
        <v>30</v>
      </c>
      <c r="M31" t="n">
        <v>12</v>
      </c>
      <c r="N31" t="n">
        <v>42.15</v>
      </c>
      <c r="O31" t="n">
        <v>25200.04</v>
      </c>
      <c r="P31" t="n">
        <v>519.5599999999999</v>
      </c>
      <c r="Q31" t="n">
        <v>794.17</v>
      </c>
      <c r="R31" t="n">
        <v>107.29</v>
      </c>
      <c r="S31" t="n">
        <v>72.42</v>
      </c>
      <c r="T31" t="n">
        <v>8254.139999999999</v>
      </c>
      <c r="U31" t="n">
        <v>0.67</v>
      </c>
      <c r="V31" t="n">
        <v>0.77</v>
      </c>
      <c r="W31" t="n">
        <v>4.7</v>
      </c>
      <c r="X31" t="n">
        <v>0.47</v>
      </c>
      <c r="Y31" t="n">
        <v>0.5</v>
      </c>
      <c r="Z31" t="n">
        <v>10</v>
      </c>
      <c r="AA31" t="n">
        <v>594.9874588783845</v>
      </c>
      <c r="AB31" t="n">
        <v>814.0880902315311</v>
      </c>
      <c r="AC31" t="n">
        <v>736.3926654796438</v>
      </c>
      <c r="AD31" t="n">
        <v>594987.4588783844</v>
      </c>
      <c r="AE31" t="n">
        <v>814088.0902315311</v>
      </c>
      <c r="AF31" t="n">
        <v>5.176757767518208e-06</v>
      </c>
      <c r="AG31" t="n">
        <v>2.123333333333334</v>
      </c>
      <c r="AH31" t="n">
        <v>736392.6654796439</v>
      </c>
    </row>
    <row r="32">
      <c r="A32" t="n">
        <v>30</v>
      </c>
      <c r="B32" t="n">
        <v>80</v>
      </c>
      <c r="C32" t="inlineStr">
        <is>
          <t xml:space="preserve">CONCLUIDO	</t>
        </is>
      </c>
      <c r="D32" t="n">
        <v>1.9657</v>
      </c>
      <c r="E32" t="n">
        <v>50.87</v>
      </c>
      <c r="F32" t="n">
        <v>48.13</v>
      </c>
      <c r="G32" t="n">
        <v>222.14</v>
      </c>
      <c r="H32" t="n">
        <v>2.7</v>
      </c>
      <c r="I32" t="n">
        <v>13</v>
      </c>
      <c r="J32" t="n">
        <v>204.01</v>
      </c>
      <c r="K32" t="n">
        <v>50.28</v>
      </c>
      <c r="L32" t="n">
        <v>31</v>
      </c>
      <c r="M32" t="n">
        <v>11</v>
      </c>
      <c r="N32" t="n">
        <v>42.73</v>
      </c>
      <c r="O32" t="n">
        <v>25394.96</v>
      </c>
      <c r="P32" t="n">
        <v>513.6</v>
      </c>
      <c r="Q32" t="n">
        <v>794.1799999999999</v>
      </c>
      <c r="R32" t="n">
        <v>105.6</v>
      </c>
      <c r="S32" t="n">
        <v>72.42</v>
      </c>
      <c r="T32" t="n">
        <v>7416.38</v>
      </c>
      <c r="U32" t="n">
        <v>0.6899999999999999</v>
      </c>
      <c r="V32" t="n">
        <v>0.77</v>
      </c>
      <c r="W32" t="n">
        <v>4.7</v>
      </c>
      <c r="X32" t="n">
        <v>0.42</v>
      </c>
      <c r="Y32" t="n">
        <v>0.5</v>
      </c>
      <c r="Z32" t="n">
        <v>10</v>
      </c>
      <c r="AA32" t="n">
        <v>589.6725158499106</v>
      </c>
      <c r="AB32" t="n">
        <v>806.8159507012355</v>
      </c>
      <c r="AC32" t="n">
        <v>729.8145687396077</v>
      </c>
      <c r="AD32" t="n">
        <v>589672.5158499106</v>
      </c>
      <c r="AE32" t="n">
        <v>806815.9507012354</v>
      </c>
      <c r="AF32" t="n">
        <v>5.18519885024741e-06</v>
      </c>
      <c r="AG32" t="n">
        <v>2.119583333333333</v>
      </c>
      <c r="AH32" t="n">
        <v>729814.5687396077</v>
      </c>
    </row>
    <row r="33">
      <c r="A33" t="n">
        <v>31</v>
      </c>
      <c r="B33" t="n">
        <v>80</v>
      </c>
      <c r="C33" t="inlineStr">
        <is>
          <t xml:space="preserve">CONCLUIDO	</t>
        </is>
      </c>
      <c r="D33" t="n">
        <v>1.9649</v>
      </c>
      <c r="E33" t="n">
        <v>50.89</v>
      </c>
      <c r="F33" t="n">
        <v>48.15</v>
      </c>
      <c r="G33" t="n">
        <v>222.23</v>
      </c>
      <c r="H33" t="n">
        <v>2.76</v>
      </c>
      <c r="I33" t="n">
        <v>13</v>
      </c>
      <c r="J33" t="n">
        <v>205.59</v>
      </c>
      <c r="K33" t="n">
        <v>50.28</v>
      </c>
      <c r="L33" t="n">
        <v>32</v>
      </c>
      <c r="M33" t="n">
        <v>11</v>
      </c>
      <c r="N33" t="n">
        <v>43.31</v>
      </c>
      <c r="O33" t="n">
        <v>25590.57</v>
      </c>
      <c r="P33" t="n">
        <v>518.8</v>
      </c>
      <c r="Q33" t="n">
        <v>794.1900000000001</v>
      </c>
      <c r="R33" t="n">
        <v>106.17</v>
      </c>
      <c r="S33" t="n">
        <v>72.42</v>
      </c>
      <c r="T33" t="n">
        <v>7697.26</v>
      </c>
      <c r="U33" t="n">
        <v>0.68</v>
      </c>
      <c r="V33" t="n">
        <v>0.77</v>
      </c>
      <c r="W33" t="n">
        <v>4.71</v>
      </c>
      <c r="X33" t="n">
        <v>0.44</v>
      </c>
      <c r="Y33" t="n">
        <v>0.5</v>
      </c>
      <c r="Z33" t="n">
        <v>10</v>
      </c>
      <c r="AA33" t="n">
        <v>593.6005630715985</v>
      </c>
      <c r="AB33" t="n">
        <v>812.1904782031618</v>
      </c>
      <c r="AC33" t="n">
        <v>734.6761588799467</v>
      </c>
      <c r="AD33" t="n">
        <v>593600.5630715984</v>
      </c>
      <c r="AE33" t="n">
        <v>812190.4782031617</v>
      </c>
      <c r="AF33" t="n">
        <v>5.18308857956511e-06</v>
      </c>
      <c r="AG33" t="n">
        <v>2.120416666666667</v>
      </c>
      <c r="AH33" t="n">
        <v>734676.1588799467</v>
      </c>
    </row>
    <row r="34">
      <c r="A34" t="n">
        <v>32</v>
      </c>
      <c r="B34" t="n">
        <v>80</v>
      </c>
      <c r="C34" t="inlineStr">
        <is>
          <t xml:space="preserve">CONCLUIDO	</t>
        </is>
      </c>
      <c r="D34" t="n">
        <v>1.9643</v>
      </c>
      <c r="E34" t="n">
        <v>50.91</v>
      </c>
      <c r="F34" t="n">
        <v>48.16</v>
      </c>
      <c r="G34" t="n">
        <v>222.3</v>
      </c>
      <c r="H34" t="n">
        <v>2.83</v>
      </c>
      <c r="I34" t="n">
        <v>13</v>
      </c>
      <c r="J34" t="n">
        <v>207.19</v>
      </c>
      <c r="K34" t="n">
        <v>50.28</v>
      </c>
      <c r="L34" t="n">
        <v>33</v>
      </c>
      <c r="M34" t="n">
        <v>10</v>
      </c>
      <c r="N34" t="n">
        <v>43.91</v>
      </c>
      <c r="O34" t="n">
        <v>25786.97</v>
      </c>
      <c r="P34" t="n">
        <v>510.38</v>
      </c>
      <c r="Q34" t="n">
        <v>794.17</v>
      </c>
      <c r="R34" t="n">
        <v>106.68</v>
      </c>
      <c r="S34" t="n">
        <v>72.42</v>
      </c>
      <c r="T34" t="n">
        <v>7954.33</v>
      </c>
      <c r="U34" t="n">
        <v>0.68</v>
      </c>
      <c r="V34" t="n">
        <v>0.77</v>
      </c>
      <c r="W34" t="n">
        <v>4.71</v>
      </c>
      <c r="X34" t="n">
        <v>0.46</v>
      </c>
      <c r="Y34" t="n">
        <v>0.5</v>
      </c>
      <c r="Z34" t="n">
        <v>10</v>
      </c>
      <c r="AA34" t="n">
        <v>587.9956665537505</v>
      </c>
      <c r="AB34" t="n">
        <v>804.5216115168594</v>
      </c>
      <c r="AC34" t="n">
        <v>727.7391980668631</v>
      </c>
      <c r="AD34" t="n">
        <v>587995.6665537505</v>
      </c>
      <c r="AE34" t="n">
        <v>804521.6115168594</v>
      </c>
      <c r="AF34" t="n">
        <v>5.181505876553384e-06</v>
      </c>
      <c r="AG34" t="n">
        <v>2.12125</v>
      </c>
      <c r="AH34" t="n">
        <v>727739.1980668631</v>
      </c>
    </row>
    <row r="35">
      <c r="A35" t="n">
        <v>33</v>
      </c>
      <c r="B35" t="n">
        <v>80</v>
      </c>
      <c r="C35" t="inlineStr">
        <is>
          <t xml:space="preserve">CONCLUIDO	</t>
        </is>
      </c>
      <c r="D35" t="n">
        <v>1.9681</v>
      </c>
      <c r="E35" t="n">
        <v>50.81</v>
      </c>
      <c r="F35" t="n">
        <v>48.1</v>
      </c>
      <c r="G35" t="n">
        <v>240.5</v>
      </c>
      <c r="H35" t="n">
        <v>2.89</v>
      </c>
      <c r="I35" t="n">
        <v>12</v>
      </c>
      <c r="J35" t="n">
        <v>208.78</v>
      </c>
      <c r="K35" t="n">
        <v>50.28</v>
      </c>
      <c r="L35" t="n">
        <v>34</v>
      </c>
      <c r="M35" t="n">
        <v>8</v>
      </c>
      <c r="N35" t="n">
        <v>44.5</v>
      </c>
      <c r="O35" t="n">
        <v>25984.2</v>
      </c>
      <c r="P35" t="n">
        <v>509.3</v>
      </c>
      <c r="Q35" t="n">
        <v>794.17</v>
      </c>
      <c r="R35" t="n">
        <v>104.45</v>
      </c>
      <c r="S35" t="n">
        <v>72.42</v>
      </c>
      <c r="T35" t="n">
        <v>6846.88</v>
      </c>
      <c r="U35" t="n">
        <v>0.6899999999999999</v>
      </c>
      <c r="V35" t="n">
        <v>0.77</v>
      </c>
      <c r="W35" t="n">
        <v>4.7</v>
      </c>
      <c r="X35" t="n">
        <v>0.39</v>
      </c>
      <c r="Y35" t="n">
        <v>0.5</v>
      </c>
      <c r="Z35" t="n">
        <v>10</v>
      </c>
      <c r="AA35" t="n">
        <v>585.8511601086262</v>
      </c>
      <c r="AB35" t="n">
        <v>801.587403189693</v>
      </c>
      <c r="AC35" t="n">
        <v>725.0850264642543</v>
      </c>
      <c r="AD35" t="n">
        <v>585851.1601086262</v>
      </c>
      <c r="AE35" t="n">
        <v>801587.403189693</v>
      </c>
      <c r="AF35" t="n">
        <v>5.191529662294311e-06</v>
      </c>
      <c r="AG35" t="n">
        <v>2.117083333333333</v>
      </c>
      <c r="AH35" t="n">
        <v>725085.0264642542</v>
      </c>
    </row>
    <row r="36">
      <c r="A36" t="n">
        <v>34</v>
      </c>
      <c r="B36" t="n">
        <v>80</v>
      </c>
      <c r="C36" t="inlineStr">
        <is>
          <t xml:space="preserve">CONCLUIDO	</t>
        </is>
      </c>
      <c r="D36" t="n">
        <v>1.9675</v>
      </c>
      <c r="E36" t="n">
        <v>50.82</v>
      </c>
      <c r="F36" t="n">
        <v>48.11</v>
      </c>
      <c r="G36" t="n">
        <v>240.57</v>
      </c>
      <c r="H36" t="n">
        <v>2.96</v>
      </c>
      <c r="I36" t="n">
        <v>12</v>
      </c>
      <c r="J36" t="n">
        <v>210.39</v>
      </c>
      <c r="K36" t="n">
        <v>50.28</v>
      </c>
      <c r="L36" t="n">
        <v>35</v>
      </c>
      <c r="M36" t="n">
        <v>7</v>
      </c>
      <c r="N36" t="n">
        <v>45.11</v>
      </c>
      <c r="O36" t="n">
        <v>26182.25</v>
      </c>
      <c r="P36" t="n">
        <v>512.29</v>
      </c>
      <c r="Q36" t="n">
        <v>794.17</v>
      </c>
      <c r="R36" t="n">
        <v>105.04</v>
      </c>
      <c r="S36" t="n">
        <v>72.42</v>
      </c>
      <c r="T36" t="n">
        <v>7140.94</v>
      </c>
      <c r="U36" t="n">
        <v>0.6899999999999999</v>
      </c>
      <c r="V36" t="n">
        <v>0.77</v>
      </c>
      <c r="W36" t="n">
        <v>4.7</v>
      </c>
      <c r="X36" t="n">
        <v>0.41</v>
      </c>
      <c r="Y36" t="n">
        <v>0.5</v>
      </c>
      <c r="Z36" t="n">
        <v>10</v>
      </c>
      <c r="AA36" t="n">
        <v>588.138850899019</v>
      </c>
      <c r="AB36" t="n">
        <v>804.7175226549032</v>
      </c>
      <c r="AC36" t="n">
        <v>727.9164117208551</v>
      </c>
      <c r="AD36" t="n">
        <v>588138.8508990189</v>
      </c>
      <c r="AE36" t="n">
        <v>804717.5226549031</v>
      </c>
      <c r="AF36" t="n">
        <v>5.189946959282586e-06</v>
      </c>
      <c r="AG36" t="n">
        <v>2.1175</v>
      </c>
      <c r="AH36" t="n">
        <v>727916.411720855</v>
      </c>
    </row>
    <row r="37">
      <c r="A37" t="n">
        <v>35</v>
      </c>
      <c r="B37" t="n">
        <v>80</v>
      </c>
      <c r="C37" t="inlineStr">
        <is>
          <t xml:space="preserve">CONCLUIDO	</t>
        </is>
      </c>
      <c r="D37" t="n">
        <v>1.967</v>
      </c>
      <c r="E37" t="n">
        <v>50.84</v>
      </c>
      <c r="F37" t="n">
        <v>48.13</v>
      </c>
      <c r="G37" t="n">
        <v>240.63</v>
      </c>
      <c r="H37" t="n">
        <v>3.02</v>
      </c>
      <c r="I37" t="n">
        <v>12</v>
      </c>
      <c r="J37" t="n">
        <v>212</v>
      </c>
      <c r="K37" t="n">
        <v>50.28</v>
      </c>
      <c r="L37" t="n">
        <v>36</v>
      </c>
      <c r="M37" t="n">
        <v>5</v>
      </c>
      <c r="N37" t="n">
        <v>45.72</v>
      </c>
      <c r="O37" t="n">
        <v>26381.14</v>
      </c>
      <c r="P37" t="n">
        <v>509.64</v>
      </c>
      <c r="Q37" t="n">
        <v>794.17</v>
      </c>
      <c r="R37" t="n">
        <v>105.2</v>
      </c>
      <c r="S37" t="n">
        <v>72.42</v>
      </c>
      <c r="T37" t="n">
        <v>7220.34</v>
      </c>
      <c r="U37" t="n">
        <v>0.6899999999999999</v>
      </c>
      <c r="V37" t="n">
        <v>0.77</v>
      </c>
      <c r="W37" t="n">
        <v>4.71</v>
      </c>
      <c r="X37" t="n">
        <v>0.42</v>
      </c>
      <c r="Y37" t="n">
        <v>0.5</v>
      </c>
      <c r="Z37" t="n">
        <v>10</v>
      </c>
      <c r="AA37" t="n">
        <v>586.5461910535557</v>
      </c>
      <c r="AB37" t="n">
        <v>802.5383751911467</v>
      </c>
      <c r="AC37" t="n">
        <v>725.9452390325868</v>
      </c>
      <c r="AD37" t="n">
        <v>586546.1910535557</v>
      </c>
      <c r="AE37" t="n">
        <v>802538.3751911466</v>
      </c>
      <c r="AF37" t="n">
        <v>5.188628040106148e-06</v>
      </c>
      <c r="AG37" t="n">
        <v>2.118333333333334</v>
      </c>
      <c r="AH37" t="n">
        <v>725945.2390325868</v>
      </c>
    </row>
    <row r="38">
      <c r="A38" t="n">
        <v>36</v>
      </c>
      <c r="B38" t="n">
        <v>80</v>
      </c>
      <c r="C38" t="inlineStr">
        <is>
          <t xml:space="preserve">CONCLUIDO	</t>
        </is>
      </c>
      <c r="D38" t="n">
        <v>1.9668</v>
      </c>
      <c r="E38" t="n">
        <v>50.84</v>
      </c>
      <c r="F38" t="n">
        <v>48.13</v>
      </c>
      <c r="G38" t="n">
        <v>240.67</v>
      </c>
      <c r="H38" t="n">
        <v>3.08</v>
      </c>
      <c r="I38" t="n">
        <v>12</v>
      </c>
      <c r="J38" t="n">
        <v>213.62</v>
      </c>
      <c r="K38" t="n">
        <v>50.28</v>
      </c>
      <c r="L38" t="n">
        <v>37</v>
      </c>
      <c r="M38" t="n">
        <v>3</v>
      </c>
      <c r="N38" t="n">
        <v>46.34</v>
      </c>
      <c r="O38" t="n">
        <v>26580.87</v>
      </c>
      <c r="P38" t="n">
        <v>509.89</v>
      </c>
      <c r="Q38" t="n">
        <v>794.17</v>
      </c>
      <c r="R38" t="n">
        <v>105.36</v>
      </c>
      <c r="S38" t="n">
        <v>72.42</v>
      </c>
      <c r="T38" t="n">
        <v>7300.84</v>
      </c>
      <c r="U38" t="n">
        <v>0.6899999999999999</v>
      </c>
      <c r="V38" t="n">
        <v>0.77</v>
      </c>
      <c r="W38" t="n">
        <v>4.71</v>
      </c>
      <c r="X38" t="n">
        <v>0.43</v>
      </c>
      <c r="Y38" t="n">
        <v>0.5</v>
      </c>
      <c r="Z38" t="n">
        <v>10</v>
      </c>
      <c r="AA38" t="n">
        <v>586.7765643945169</v>
      </c>
      <c r="AB38" t="n">
        <v>802.8535821596043</v>
      </c>
      <c r="AC38" t="n">
        <v>726.2303630903707</v>
      </c>
      <c r="AD38" t="n">
        <v>586776.5643945169</v>
      </c>
      <c r="AE38" t="n">
        <v>802853.5821596043</v>
      </c>
      <c r="AF38" t="n">
        <v>5.188100472435574e-06</v>
      </c>
      <c r="AG38" t="n">
        <v>2.118333333333334</v>
      </c>
      <c r="AH38" t="n">
        <v>726230.3630903707</v>
      </c>
    </row>
    <row r="39">
      <c r="A39" t="n">
        <v>37</v>
      </c>
      <c r="B39" t="n">
        <v>80</v>
      </c>
      <c r="C39" t="inlineStr">
        <is>
          <t xml:space="preserve">CONCLUIDO	</t>
        </is>
      </c>
      <c r="D39" t="n">
        <v>1.9667</v>
      </c>
      <c r="E39" t="n">
        <v>50.85</v>
      </c>
      <c r="F39" t="n">
        <v>48.14</v>
      </c>
      <c r="G39" t="n">
        <v>240.68</v>
      </c>
      <c r="H39" t="n">
        <v>3.14</v>
      </c>
      <c r="I39" t="n">
        <v>12</v>
      </c>
      <c r="J39" t="n">
        <v>215.25</v>
      </c>
      <c r="K39" t="n">
        <v>50.28</v>
      </c>
      <c r="L39" t="n">
        <v>38</v>
      </c>
      <c r="M39" t="n">
        <v>2</v>
      </c>
      <c r="N39" t="n">
        <v>46.97</v>
      </c>
      <c r="O39" t="n">
        <v>26781.46</v>
      </c>
      <c r="P39" t="n">
        <v>510.47</v>
      </c>
      <c r="Q39" t="n">
        <v>794.23</v>
      </c>
      <c r="R39" t="n">
        <v>105.55</v>
      </c>
      <c r="S39" t="n">
        <v>72.42</v>
      </c>
      <c r="T39" t="n">
        <v>7396.32</v>
      </c>
      <c r="U39" t="n">
        <v>0.6899999999999999</v>
      </c>
      <c r="V39" t="n">
        <v>0.77</v>
      </c>
      <c r="W39" t="n">
        <v>4.71</v>
      </c>
      <c r="X39" t="n">
        <v>0.43</v>
      </c>
      <c r="Y39" t="n">
        <v>0.5</v>
      </c>
      <c r="Z39" t="n">
        <v>10</v>
      </c>
      <c r="AA39" t="n">
        <v>587.2546452313314</v>
      </c>
      <c r="AB39" t="n">
        <v>803.5077134519721</v>
      </c>
      <c r="AC39" t="n">
        <v>726.8220650102739</v>
      </c>
      <c r="AD39" t="n">
        <v>587254.6452313315</v>
      </c>
      <c r="AE39" t="n">
        <v>803507.7134519721</v>
      </c>
      <c r="AF39" t="n">
        <v>5.187836688600285e-06</v>
      </c>
      <c r="AG39" t="n">
        <v>2.11875</v>
      </c>
      <c r="AH39" t="n">
        <v>726822.0650102739</v>
      </c>
    </row>
    <row r="40">
      <c r="A40" t="n">
        <v>38</v>
      </c>
      <c r="B40" t="n">
        <v>80</v>
      </c>
      <c r="C40" t="inlineStr">
        <is>
          <t xml:space="preserve">CONCLUIDO	</t>
        </is>
      </c>
      <c r="D40" t="n">
        <v>1.9699</v>
      </c>
      <c r="E40" t="n">
        <v>50.76</v>
      </c>
      <c r="F40" t="n">
        <v>48.08</v>
      </c>
      <c r="G40" t="n">
        <v>262.28</v>
      </c>
      <c r="H40" t="n">
        <v>3.2</v>
      </c>
      <c r="I40" t="n">
        <v>11</v>
      </c>
      <c r="J40" t="n">
        <v>216.88</v>
      </c>
      <c r="K40" t="n">
        <v>50.28</v>
      </c>
      <c r="L40" t="n">
        <v>39</v>
      </c>
      <c r="M40" t="n">
        <v>1</v>
      </c>
      <c r="N40" t="n">
        <v>47.6</v>
      </c>
      <c r="O40" t="n">
        <v>26982.93</v>
      </c>
      <c r="P40" t="n">
        <v>511</v>
      </c>
      <c r="Q40" t="n">
        <v>794.17</v>
      </c>
      <c r="R40" t="n">
        <v>103.62</v>
      </c>
      <c r="S40" t="n">
        <v>72.42</v>
      </c>
      <c r="T40" t="n">
        <v>6436.35</v>
      </c>
      <c r="U40" t="n">
        <v>0.7</v>
      </c>
      <c r="V40" t="n">
        <v>0.77</v>
      </c>
      <c r="W40" t="n">
        <v>4.71</v>
      </c>
      <c r="X40" t="n">
        <v>0.38</v>
      </c>
      <c r="Y40" t="n">
        <v>0.5</v>
      </c>
      <c r="Z40" t="n">
        <v>10</v>
      </c>
      <c r="AA40" t="n">
        <v>586.401632457268</v>
      </c>
      <c r="AB40" t="n">
        <v>802.3405837422307</v>
      </c>
      <c r="AC40" t="n">
        <v>725.7663245219533</v>
      </c>
      <c r="AD40" t="n">
        <v>586401.632457268</v>
      </c>
      <c r="AE40" t="n">
        <v>802340.5837422307</v>
      </c>
      <c r="AF40" t="n">
        <v>5.196277771329487e-06</v>
      </c>
      <c r="AG40" t="n">
        <v>2.115</v>
      </c>
      <c r="AH40" t="n">
        <v>725766.3245219532</v>
      </c>
    </row>
    <row r="41">
      <c r="A41" t="n">
        <v>39</v>
      </c>
      <c r="B41" t="n">
        <v>80</v>
      </c>
      <c r="C41" t="inlineStr">
        <is>
          <t xml:space="preserve">CONCLUIDO	</t>
        </is>
      </c>
      <c r="D41" t="n">
        <v>1.9698</v>
      </c>
      <c r="E41" t="n">
        <v>50.77</v>
      </c>
      <c r="F41" t="n">
        <v>48.09</v>
      </c>
      <c r="G41" t="n">
        <v>262.3</v>
      </c>
      <c r="H41" t="n">
        <v>3.25</v>
      </c>
      <c r="I41" t="n">
        <v>11</v>
      </c>
      <c r="J41" t="n">
        <v>218.52</v>
      </c>
      <c r="K41" t="n">
        <v>50.28</v>
      </c>
      <c r="L41" t="n">
        <v>40</v>
      </c>
      <c r="M41" t="n">
        <v>0</v>
      </c>
      <c r="N41" t="n">
        <v>48.24</v>
      </c>
      <c r="O41" t="n">
        <v>27185.27</v>
      </c>
      <c r="P41" t="n">
        <v>514.89</v>
      </c>
      <c r="Q41" t="n">
        <v>794.17</v>
      </c>
      <c r="R41" t="n">
        <v>103.9</v>
      </c>
      <c r="S41" t="n">
        <v>72.42</v>
      </c>
      <c r="T41" t="n">
        <v>6576.28</v>
      </c>
      <c r="U41" t="n">
        <v>0.7</v>
      </c>
      <c r="V41" t="n">
        <v>0.77</v>
      </c>
      <c r="W41" t="n">
        <v>4.71</v>
      </c>
      <c r="X41" t="n">
        <v>0.38</v>
      </c>
      <c r="Y41" t="n">
        <v>0.5</v>
      </c>
      <c r="Z41" t="n">
        <v>10</v>
      </c>
      <c r="AA41" t="n">
        <v>589.1650807094071</v>
      </c>
      <c r="AB41" t="n">
        <v>806.12165555554</v>
      </c>
      <c r="AC41" t="n">
        <v>729.186536148168</v>
      </c>
      <c r="AD41" t="n">
        <v>589165.0807094071</v>
      </c>
      <c r="AE41" t="n">
        <v>806121.65555554</v>
      </c>
      <c r="AF41" t="n">
        <v>5.1960139874942e-06</v>
      </c>
      <c r="AG41" t="n">
        <v>2.115416666666667</v>
      </c>
      <c r="AH41" t="n">
        <v>729186.536148168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1.4572</v>
      </c>
      <c r="E2" t="n">
        <v>68.63</v>
      </c>
      <c r="F2" t="n">
        <v>60.83</v>
      </c>
      <c r="G2" t="n">
        <v>10.64</v>
      </c>
      <c r="H2" t="n">
        <v>0.22</v>
      </c>
      <c r="I2" t="n">
        <v>343</v>
      </c>
      <c r="J2" t="n">
        <v>80.84</v>
      </c>
      <c r="K2" t="n">
        <v>35.1</v>
      </c>
      <c r="L2" t="n">
        <v>1</v>
      </c>
      <c r="M2" t="n">
        <v>341</v>
      </c>
      <c r="N2" t="n">
        <v>9.74</v>
      </c>
      <c r="O2" t="n">
        <v>10204.21</v>
      </c>
      <c r="P2" t="n">
        <v>472.89</v>
      </c>
      <c r="Q2" t="n">
        <v>794.25</v>
      </c>
      <c r="R2" t="n">
        <v>528.63</v>
      </c>
      <c r="S2" t="n">
        <v>72.42</v>
      </c>
      <c r="T2" t="n">
        <v>217281.66</v>
      </c>
      <c r="U2" t="n">
        <v>0.14</v>
      </c>
      <c r="V2" t="n">
        <v>0.61</v>
      </c>
      <c r="W2" t="n">
        <v>5.28</v>
      </c>
      <c r="X2" t="n">
        <v>13.12</v>
      </c>
      <c r="Y2" t="n">
        <v>0.5</v>
      </c>
      <c r="Z2" t="n">
        <v>10</v>
      </c>
      <c r="AA2" t="n">
        <v>729.0349189779986</v>
      </c>
      <c r="AB2" t="n">
        <v>997.4977388963906</v>
      </c>
      <c r="AC2" t="n">
        <v>902.2979546929878</v>
      </c>
      <c r="AD2" t="n">
        <v>729034.9189779985</v>
      </c>
      <c r="AE2" t="n">
        <v>997497.7388963907</v>
      </c>
      <c r="AF2" t="n">
        <v>5.365192486147902e-06</v>
      </c>
      <c r="AG2" t="n">
        <v>2.859583333333333</v>
      </c>
      <c r="AH2" t="n">
        <v>902297.9546929878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1.7328</v>
      </c>
      <c r="E3" t="n">
        <v>57.71</v>
      </c>
      <c r="F3" t="n">
        <v>53.27</v>
      </c>
      <c r="G3" t="n">
        <v>21.6</v>
      </c>
      <c r="H3" t="n">
        <v>0.43</v>
      </c>
      <c r="I3" t="n">
        <v>148</v>
      </c>
      <c r="J3" t="n">
        <v>82.04000000000001</v>
      </c>
      <c r="K3" t="n">
        <v>35.1</v>
      </c>
      <c r="L3" t="n">
        <v>2</v>
      </c>
      <c r="M3" t="n">
        <v>146</v>
      </c>
      <c r="N3" t="n">
        <v>9.94</v>
      </c>
      <c r="O3" t="n">
        <v>10352.53</v>
      </c>
      <c r="P3" t="n">
        <v>407.28</v>
      </c>
      <c r="Q3" t="n">
        <v>794.23</v>
      </c>
      <c r="R3" t="n">
        <v>277.17</v>
      </c>
      <c r="S3" t="n">
        <v>72.42</v>
      </c>
      <c r="T3" t="n">
        <v>92522.61</v>
      </c>
      <c r="U3" t="n">
        <v>0.26</v>
      </c>
      <c r="V3" t="n">
        <v>0.6899999999999999</v>
      </c>
      <c r="W3" t="n">
        <v>4.92</v>
      </c>
      <c r="X3" t="n">
        <v>5.56</v>
      </c>
      <c r="Y3" t="n">
        <v>0.5</v>
      </c>
      <c r="Z3" t="n">
        <v>10</v>
      </c>
      <c r="AA3" t="n">
        <v>534.5707861066036</v>
      </c>
      <c r="AB3" t="n">
        <v>731.4233331496922</v>
      </c>
      <c r="AC3" t="n">
        <v>661.6173167929802</v>
      </c>
      <c r="AD3" t="n">
        <v>534570.7861066036</v>
      </c>
      <c r="AE3" t="n">
        <v>731423.3331496922</v>
      </c>
      <c r="AF3" t="n">
        <v>6.379910472136346e-06</v>
      </c>
      <c r="AG3" t="n">
        <v>2.404583333333334</v>
      </c>
      <c r="AH3" t="n">
        <v>661617.3167929802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1.8304</v>
      </c>
      <c r="E4" t="n">
        <v>54.63</v>
      </c>
      <c r="F4" t="n">
        <v>51.14</v>
      </c>
      <c r="G4" t="n">
        <v>32.99</v>
      </c>
      <c r="H4" t="n">
        <v>0.63</v>
      </c>
      <c r="I4" t="n">
        <v>93</v>
      </c>
      <c r="J4" t="n">
        <v>83.25</v>
      </c>
      <c r="K4" t="n">
        <v>35.1</v>
      </c>
      <c r="L4" t="n">
        <v>3</v>
      </c>
      <c r="M4" t="n">
        <v>91</v>
      </c>
      <c r="N4" t="n">
        <v>10.15</v>
      </c>
      <c r="O4" t="n">
        <v>10501.19</v>
      </c>
      <c r="P4" t="n">
        <v>383.83</v>
      </c>
      <c r="Q4" t="n">
        <v>794.2</v>
      </c>
      <c r="R4" t="n">
        <v>206.82</v>
      </c>
      <c r="S4" t="n">
        <v>72.42</v>
      </c>
      <c r="T4" t="n">
        <v>57624.25</v>
      </c>
      <c r="U4" t="n">
        <v>0.35</v>
      </c>
      <c r="V4" t="n">
        <v>0.72</v>
      </c>
      <c r="W4" t="n">
        <v>4.81</v>
      </c>
      <c r="X4" t="n">
        <v>3.43</v>
      </c>
      <c r="Y4" t="n">
        <v>0.5</v>
      </c>
      <c r="Z4" t="n">
        <v>10</v>
      </c>
      <c r="AA4" t="n">
        <v>481.4727161526121</v>
      </c>
      <c r="AB4" t="n">
        <v>658.7722113171216</v>
      </c>
      <c r="AC4" t="n">
        <v>595.8999160616204</v>
      </c>
      <c r="AD4" t="n">
        <v>481472.7161526121</v>
      </c>
      <c r="AE4" t="n">
        <v>658772.2113171215</v>
      </c>
      <c r="AF4" t="n">
        <v>6.739259076753444e-06</v>
      </c>
      <c r="AG4" t="n">
        <v>2.27625</v>
      </c>
      <c r="AH4" t="n">
        <v>595899.9160616203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1.8771</v>
      </c>
      <c r="E5" t="n">
        <v>53.27</v>
      </c>
      <c r="F5" t="n">
        <v>50.21</v>
      </c>
      <c r="G5" t="n">
        <v>44.3</v>
      </c>
      <c r="H5" t="n">
        <v>0.83</v>
      </c>
      <c r="I5" t="n">
        <v>68</v>
      </c>
      <c r="J5" t="n">
        <v>84.45999999999999</v>
      </c>
      <c r="K5" t="n">
        <v>35.1</v>
      </c>
      <c r="L5" t="n">
        <v>4</v>
      </c>
      <c r="M5" t="n">
        <v>66</v>
      </c>
      <c r="N5" t="n">
        <v>10.36</v>
      </c>
      <c r="O5" t="n">
        <v>10650.22</v>
      </c>
      <c r="P5" t="n">
        <v>369.93</v>
      </c>
      <c r="Q5" t="n">
        <v>794.1900000000001</v>
      </c>
      <c r="R5" t="n">
        <v>174.76</v>
      </c>
      <c r="S5" t="n">
        <v>72.42</v>
      </c>
      <c r="T5" t="n">
        <v>41719.84</v>
      </c>
      <c r="U5" t="n">
        <v>0.41</v>
      </c>
      <c r="V5" t="n">
        <v>0.74</v>
      </c>
      <c r="W5" t="n">
        <v>4.8</v>
      </c>
      <c r="X5" t="n">
        <v>2.5</v>
      </c>
      <c r="Y5" t="n">
        <v>0.5</v>
      </c>
      <c r="Z5" t="n">
        <v>10</v>
      </c>
      <c r="AA5" t="n">
        <v>456.372739952634</v>
      </c>
      <c r="AB5" t="n">
        <v>624.4293165475131</v>
      </c>
      <c r="AC5" t="n">
        <v>564.8346589682677</v>
      </c>
      <c r="AD5" t="n">
        <v>456372.739952634</v>
      </c>
      <c r="AE5" t="n">
        <v>624429.316547513</v>
      </c>
      <c r="AF5" t="n">
        <v>6.911201493101994e-06</v>
      </c>
      <c r="AG5" t="n">
        <v>2.219583333333333</v>
      </c>
      <c r="AH5" t="n">
        <v>564834.6589682677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1.9067</v>
      </c>
      <c r="E6" t="n">
        <v>52.45</v>
      </c>
      <c r="F6" t="n">
        <v>49.64</v>
      </c>
      <c r="G6" t="n">
        <v>56.2</v>
      </c>
      <c r="H6" t="n">
        <v>1.02</v>
      </c>
      <c r="I6" t="n">
        <v>53</v>
      </c>
      <c r="J6" t="n">
        <v>85.67</v>
      </c>
      <c r="K6" t="n">
        <v>35.1</v>
      </c>
      <c r="L6" t="n">
        <v>5</v>
      </c>
      <c r="M6" t="n">
        <v>51</v>
      </c>
      <c r="N6" t="n">
        <v>10.57</v>
      </c>
      <c r="O6" t="n">
        <v>10799.59</v>
      </c>
      <c r="P6" t="n">
        <v>358.67</v>
      </c>
      <c r="Q6" t="n">
        <v>794.1900000000001</v>
      </c>
      <c r="R6" t="n">
        <v>155.77</v>
      </c>
      <c r="S6" t="n">
        <v>72.42</v>
      </c>
      <c r="T6" t="n">
        <v>32301.26</v>
      </c>
      <c r="U6" t="n">
        <v>0.46</v>
      </c>
      <c r="V6" t="n">
        <v>0.74</v>
      </c>
      <c r="W6" t="n">
        <v>4.78</v>
      </c>
      <c r="X6" t="n">
        <v>1.93</v>
      </c>
      <c r="Y6" t="n">
        <v>0.5</v>
      </c>
      <c r="Z6" t="n">
        <v>10</v>
      </c>
      <c r="AA6" t="n">
        <v>439.4186107513474</v>
      </c>
      <c r="AB6" t="n">
        <v>601.231929010921</v>
      </c>
      <c r="AC6" t="n">
        <v>543.8511975404301</v>
      </c>
      <c r="AD6" t="n">
        <v>439418.6107513474</v>
      </c>
      <c r="AE6" t="n">
        <v>601231.929010921</v>
      </c>
      <c r="AF6" t="n">
        <v>7.020184266633409e-06</v>
      </c>
      <c r="AG6" t="n">
        <v>2.185416666666667</v>
      </c>
      <c r="AH6" t="n">
        <v>543851.1975404301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1.9261</v>
      </c>
      <c r="E7" t="n">
        <v>51.92</v>
      </c>
      <c r="F7" t="n">
        <v>49.29</v>
      </c>
      <c r="G7" t="n">
        <v>68.77</v>
      </c>
      <c r="H7" t="n">
        <v>1.21</v>
      </c>
      <c r="I7" t="n">
        <v>43</v>
      </c>
      <c r="J7" t="n">
        <v>86.88</v>
      </c>
      <c r="K7" t="n">
        <v>35.1</v>
      </c>
      <c r="L7" t="n">
        <v>6</v>
      </c>
      <c r="M7" t="n">
        <v>41</v>
      </c>
      <c r="N7" t="n">
        <v>10.78</v>
      </c>
      <c r="O7" t="n">
        <v>10949.33</v>
      </c>
      <c r="P7" t="n">
        <v>347.95</v>
      </c>
      <c r="Q7" t="n">
        <v>794.17</v>
      </c>
      <c r="R7" t="n">
        <v>144.12</v>
      </c>
      <c r="S7" t="n">
        <v>72.42</v>
      </c>
      <c r="T7" t="n">
        <v>26525.67</v>
      </c>
      <c r="U7" t="n">
        <v>0.5</v>
      </c>
      <c r="V7" t="n">
        <v>0.75</v>
      </c>
      <c r="W7" t="n">
        <v>4.75</v>
      </c>
      <c r="X7" t="n">
        <v>1.58</v>
      </c>
      <c r="Y7" t="n">
        <v>0.5</v>
      </c>
      <c r="Z7" t="n">
        <v>10</v>
      </c>
      <c r="AA7" t="n">
        <v>426.3039103585662</v>
      </c>
      <c r="AB7" t="n">
        <v>583.2878173537706</v>
      </c>
      <c r="AC7" t="n">
        <v>527.6196467151193</v>
      </c>
      <c r="AD7" t="n">
        <v>426303.9103585662</v>
      </c>
      <c r="AE7" t="n">
        <v>583287.8173537706</v>
      </c>
      <c r="AF7" t="n">
        <v>7.091612165501971e-06</v>
      </c>
      <c r="AG7" t="n">
        <v>2.163333333333334</v>
      </c>
      <c r="AH7" t="n">
        <v>527619.6467151192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1.941</v>
      </c>
      <c r="E8" t="n">
        <v>51.52</v>
      </c>
      <c r="F8" t="n">
        <v>49.01</v>
      </c>
      <c r="G8" t="n">
        <v>81.68000000000001</v>
      </c>
      <c r="H8" t="n">
        <v>1.39</v>
      </c>
      <c r="I8" t="n">
        <v>36</v>
      </c>
      <c r="J8" t="n">
        <v>88.09999999999999</v>
      </c>
      <c r="K8" t="n">
        <v>35.1</v>
      </c>
      <c r="L8" t="n">
        <v>7</v>
      </c>
      <c r="M8" t="n">
        <v>34</v>
      </c>
      <c r="N8" t="n">
        <v>11</v>
      </c>
      <c r="O8" t="n">
        <v>11099.43</v>
      </c>
      <c r="P8" t="n">
        <v>338.78</v>
      </c>
      <c r="Q8" t="n">
        <v>794.17</v>
      </c>
      <c r="R8" t="n">
        <v>134.85</v>
      </c>
      <c r="S8" t="n">
        <v>72.42</v>
      </c>
      <c r="T8" t="n">
        <v>21923.32</v>
      </c>
      <c r="U8" t="n">
        <v>0.54</v>
      </c>
      <c r="V8" t="n">
        <v>0.75</v>
      </c>
      <c r="W8" t="n">
        <v>4.74</v>
      </c>
      <c r="X8" t="n">
        <v>1.3</v>
      </c>
      <c r="Y8" t="n">
        <v>0.5</v>
      </c>
      <c r="Z8" t="n">
        <v>10</v>
      </c>
      <c r="AA8" t="n">
        <v>415.7169070527763</v>
      </c>
      <c r="AB8" t="n">
        <v>568.8022123651668</v>
      </c>
      <c r="AC8" t="n">
        <v>514.5165275359535</v>
      </c>
      <c r="AD8" t="n">
        <v>415716.9070527763</v>
      </c>
      <c r="AE8" t="n">
        <v>568802.2123651669</v>
      </c>
      <c r="AF8" t="n">
        <v>7.146471737313393e-06</v>
      </c>
      <c r="AG8" t="n">
        <v>2.146666666666667</v>
      </c>
      <c r="AH8" t="n">
        <v>514516.5275359536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1.9512</v>
      </c>
      <c r="E9" t="n">
        <v>51.25</v>
      </c>
      <c r="F9" t="n">
        <v>48.82</v>
      </c>
      <c r="G9" t="n">
        <v>94.5</v>
      </c>
      <c r="H9" t="n">
        <v>1.57</v>
      </c>
      <c r="I9" t="n">
        <v>31</v>
      </c>
      <c r="J9" t="n">
        <v>89.31999999999999</v>
      </c>
      <c r="K9" t="n">
        <v>35.1</v>
      </c>
      <c r="L9" t="n">
        <v>8</v>
      </c>
      <c r="M9" t="n">
        <v>29</v>
      </c>
      <c r="N9" t="n">
        <v>11.22</v>
      </c>
      <c r="O9" t="n">
        <v>11249.89</v>
      </c>
      <c r="P9" t="n">
        <v>328.43</v>
      </c>
      <c r="Q9" t="n">
        <v>794.2</v>
      </c>
      <c r="R9" t="n">
        <v>128.54</v>
      </c>
      <c r="S9" t="n">
        <v>72.42</v>
      </c>
      <c r="T9" t="n">
        <v>18795.5</v>
      </c>
      <c r="U9" t="n">
        <v>0.5600000000000001</v>
      </c>
      <c r="V9" t="n">
        <v>0.76</v>
      </c>
      <c r="W9" t="n">
        <v>4.74</v>
      </c>
      <c r="X9" t="n">
        <v>1.12</v>
      </c>
      <c r="Y9" t="n">
        <v>0.5</v>
      </c>
      <c r="Z9" t="n">
        <v>10</v>
      </c>
      <c r="AA9" t="n">
        <v>405.728505252264</v>
      </c>
      <c r="AB9" t="n">
        <v>555.1356403645183</v>
      </c>
      <c r="AC9" t="n">
        <v>502.1542739858926</v>
      </c>
      <c r="AD9" t="n">
        <v>405728.505252264</v>
      </c>
      <c r="AE9" t="n">
        <v>555135.6403645183</v>
      </c>
      <c r="AF9" t="n">
        <v>7.184026611976246e-06</v>
      </c>
      <c r="AG9" t="n">
        <v>2.135416666666667</v>
      </c>
      <c r="AH9" t="n">
        <v>502154.2739858927</v>
      </c>
    </row>
    <row r="10">
      <c r="A10" t="n">
        <v>8</v>
      </c>
      <c r="B10" t="n">
        <v>35</v>
      </c>
      <c r="C10" t="inlineStr">
        <is>
          <t xml:space="preserve">CONCLUIDO	</t>
        </is>
      </c>
      <c r="D10" t="n">
        <v>1.9594</v>
      </c>
      <c r="E10" t="n">
        <v>51.04</v>
      </c>
      <c r="F10" t="n">
        <v>48.68</v>
      </c>
      <c r="G10" t="n">
        <v>108.17</v>
      </c>
      <c r="H10" t="n">
        <v>1.75</v>
      </c>
      <c r="I10" t="n">
        <v>27</v>
      </c>
      <c r="J10" t="n">
        <v>90.54000000000001</v>
      </c>
      <c r="K10" t="n">
        <v>35.1</v>
      </c>
      <c r="L10" t="n">
        <v>9</v>
      </c>
      <c r="M10" t="n">
        <v>23</v>
      </c>
      <c r="N10" t="n">
        <v>11.44</v>
      </c>
      <c r="O10" t="n">
        <v>11400.71</v>
      </c>
      <c r="P10" t="n">
        <v>320.25</v>
      </c>
      <c r="Q10" t="n">
        <v>794.17</v>
      </c>
      <c r="R10" t="n">
        <v>123.81</v>
      </c>
      <c r="S10" t="n">
        <v>72.42</v>
      </c>
      <c r="T10" t="n">
        <v>16448.85</v>
      </c>
      <c r="U10" t="n">
        <v>0.58</v>
      </c>
      <c r="V10" t="n">
        <v>0.76</v>
      </c>
      <c r="W10" t="n">
        <v>4.73</v>
      </c>
      <c r="X10" t="n">
        <v>0.97</v>
      </c>
      <c r="Y10" t="n">
        <v>0.5</v>
      </c>
      <c r="Z10" t="n">
        <v>10</v>
      </c>
      <c r="AA10" t="n">
        <v>397.9140202655777</v>
      </c>
      <c r="AB10" t="n">
        <v>544.4435172549881</v>
      </c>
      <c r="AC10" t="n">
        <v>492.4825920994468</v>
      </c>
      <c r="AD10" t="n">
        <v>397914.0202655777</v>
      </c>
      <c r="AE10" t="n">
        <v>544443.5172549881</v>
      </c>
      <c r="AF10" t="n">
        <v>7.214217785724813e-06</v>
      </c>
      <c r="AG10" t="n">
        <v>2.126666666666666</v>
      </c>
      <c r="AH10" t="n">
        <v>492482.5920994468</v>
      </c>
    </row>
    <row r="11">
      <c r="A11" t="n">
        <v>9</v>
      </c>
      <c r="B11" t="n">
        <v>35</v>
      </c>
      <c r="C11" t="inlineStr">
        <is>
          <t xml:space="preserve">CONCLUIDO	</t>
        </is>
      </c>
      <c r="D11" t="n">
        <v>1.9628</v>
      </c>
      <c r="E11" t="n">
        <v>50.95</v>
      </c>
      <c r="F11" t="n">
        <v>48.62</v>
      </c>
      <c r="G11" t="n">
        <v>116.7</v>
      </c>
      <c r="H11" t="n">
        <v>1.91</v>
      </c>
      <c r="I11" t="n">
        <v>25</v>
      </c>
      <c r="J11" t="n">
        <v>91.77</v>
      </c>
      <c r="K11" t="n">
        <v>35.1</v>
      </c>
      <c r="L11" t="n">
        <v>10</v>
      </c>
      <c r="M11" t="n">
        <v>6</v>
      </c>
      <c r="N11" t="n">
        <v>11.67</v>
      </c>
      <c r="O11" t="n">
        <v>11551.91</v>
      </c>
      <c r="P11" t="n">
        <v>316.62</v>
      </c>
      <c r="Q11" t="n">
        <v>794.1799999999999</v>
      </c>
      <c r="R11" t="n">
        <v>121.21</v>
      </c>
      <c r="S11" t="n">
        <v>72.42</v>
      </c>
      <c r="T11" t="n">
        <v>15160.42</v>
      </c>
      <c r="U11" t="n">
        <v>0.6</v>
      </c>
      <c r="V11" t="n">
        <v>0.76</v>
      </c>
      <c r="W11" t="n">
        <v>4.75</v>
      </c>
      <c r="X11" t="n">
        <v>0.92</v>
      </c>
      <c r="Y11" t="n">
        <v>0.5</v>
      </c>
      <c r="Z11" t="n">
        <v>10</v>
      </c>
      <c r="AA11" t="n">
        <v>394.5203387991241</v>
      </c>
      <c r="AB11" t="n">
        <v>539.8001325539266</v>
      </c>
      <c r="AC11" t="n">
        <v>488.2823655172234</v>
      </c>
      <c r="AD11" t="n">
        <v>394520.3387991241</v>
      </c>
      <c r="AE11" t="n">
        <v>539800.1325539266</v>
      </c>
      <c r="AF11" t="n">
        <v>7.226736077279098e-06</v>
      </c>
      <c r="AG11" t="n">
        <v>2.122916666666667</v>
      </c>
      <c r="AH11" t="n">
        <v>488282.3655172234</v>
      </c>
    </row>
    <row r="12">
      <c r="A12" t="n">
        <v>10</v>
      </c>
      <c r="B12" t="n">
        <v>35</v>
      </c>
      <c r="C12" t="inlineStr">
        <is>
          <t xml:space="preserve">CONCLUIDO	</t>
        </is>
      </c>
      <c r="D12" t="n">
        <v>1.9649</v>
      </c>
      <c r="E12" t="n">
        <v>50.89</v>
      </c>
      <c r="F12" t="n">
        <v>48.59</v>
      </c>
      <c r="G12" t="n">
        <v>121.47</v>
      </c>
      <c r="H12" t="n">
        <v>2.08</v>
      </c>
      <c r="I12" t="n">
        <v>24</v>
      </c>
      <c r="J12" t="n">
        <v>93</v>
      </c>
      <c r="K12" t="n">
        <v>35.1</v>
      </c>
      <c r="L12" t="n">
        <v>11</v>
      </c>
      <c r="M12" t="n">
        <v>1</v>
      </c>
      <c r="N12" t="n">
        <v>11.9</v>
      </c>
      <c r="O12" t="n">
        <v>11703.47</v>
      </c>
      <c r="P12" t="n">
        <v>317.23</v>
      </c>
      <c r="Q12" t="n">
        <v>794.1799999999999</v>
      </c>
      <c r="R12" t="n">
        <v>120.1</v>
      </c>
      <c r="S12" t="n">
        <v>72.42</v>
      </c>
      <c r="T12" t="n">
        <v>14608.79</v>
      </c>
      <c r="U12" t="n">
        <v>0.6</v>
      </c>
      <c r="V12" t="n">
        <v>0.76</v>
      </c>
      <c r="W12" t="n">
        <v>4.75</v>
      </c>
      <c r="X12" t="n">
        <v>0.88</v>
      </c>
      <c r="Y12" t="n">
        <v>0.5</v>
      </c>
      <c r="Z12" t="n">
        <v>10</v>
      </c>
      <c r="AA12" t="n">
        <v>394.4254429233836</v>
      </c>
      <c r="AB12" t="n">
        <v>539.6702918302277</v>
      </c>
      <c r="AC12" t="n">
        <v>488.1649166099618</v>
      </c>
      <c r="AD12" t="n">
        <v>394425.4429233836</v>
      </c>
      <c r="AE12" t="n">
        <v>539670.2918302277</v>
      </c>
      <c r="AF12" t="n">
        <v>7.234467963239096e-06</v>
      </c>
      <c r="AG12" t="n">
        <v>2.120416666666667</v>
      </c>
      <c r="AH12" t="n">
        <v>488164.9166099618</v>
      </c>
    </row>
    <row r="13">
      <c r="A13" t="n">
        <v>11</v>
      </c>
      <c r="B13" t="n">
        <v>35</v>
      </c>
      <c r="C13" t="inlineStr">
        <is>
          <t xml:space="preserve">CONCLUIDO	</t>
        </is>
      </c>
      <c r="D13" t="n">
        <v>1.9649</v>
      </c>
      <c r="E13" t="n">
        <v>50.89</v>
      </c>
      <c r="F13" t="n">
        <v>48.59</v>
      </c>
      <c r="G13" t="n">
        <v>121.47</v>
      </c>
      <c r="H13" t="n">
        <v>2.24</v>
      </c>
      <c r="I13" t="n">
        <v>24</v>
      </c>
      <c r="J13" t="n">
        <v>94.23</v>
      </c>
      <c r="K13" t="n">
        <v>35.1</v>
      </c>
      <c r="L13" t="n">
        <v>12</v>
      </c>
      <c r="M13" t="n">
        <v>0</v>
      </c>
      <c r="N13" t="n">
        <v>12.13</v>
      </c>
      <c r="O13" t="n">
        <v>11855.41</v>
      </c>
      <c r="P13" t="n">
        <v>321.09</v>
      </c>
      <c r="Q13" t="n">
        <v>794.1799999999999</v>
      </c>
      <c r="R13" t="n">
        <v>120.08</v>
      </c>
      <c r="S13" t="n">
        <v>72.42</v>
      </c>
      <c r="T13" t="n">
        <v>14599.33</v>
      </c>
      <c r="U13" t="n">
        <v>0.6</v>
      </c>
      <c r="V13" t="n">
        <v>0.76</v>
      </c>
      <c r="W13" t="n">
        <v>4.75</v>
      </c>
      <c r="X13" t="n">
        <v>0.88</v>
      </c>
      <c r="Y13" t="n">
        <v>0.5</v>
      </c>
      <c r="Z13" t="n">
        <v>10</v>
      </c>
      <c r="AA13" t="n">
        <v>397.0980929397278</v>
      </c>
      <c r="AB13" t="n">
        <v>543.3271294915871</v>
      </c>
      <c r="AC13" t="n">
        <v>491.4727508173249</v>
      </c>
      <c r="AD13" t="n">
        <v>397098.0929397278</v>
      </c>
      <c r="AE13" t="n">
        <v>543327.1294915872</v>
      </c>
      <c r="AF13" t="n">
        <v>7.234467963239096e-06</v>
      </c>
      <c r="AG13" t="n">
        <v>2.120416666666667</v>
      </c>
      <c r="AH13" t="n">
        <v>491472.7508173249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1.3013</v>
      </c>
      <c r="E2" t="n">
        <v>76.84999999999999</v>
      </c>
      <c r="F2" t="n">
        <v>64.90000000000001</v>
      </c>
      <c r="G2" t="n">
        <v>8.73</v>
      </c>
      <c r="H2" t="n">
        <v>0.16</v>
      </c>
      <c r="I2" t="n">
        <v>446</v>
      </c>
      <c r="J2" t="n">
        <v>107.41</v>
      </c>
      <c r="K2" t="n">
        <v>41.65</v>
      </c>
      <c r="L2" t="n">
        <v>1</v>
      </c>
      <c r="M2" t="n">
        <v>444</v>
      </c>
      <c r="N2" t="n">
        <v>14.77</v>
      </c>
      <c r="O2" t="n">
        <v>13481.73</v>
      </c>
      <c r="P2" t="n">
        <v>614.0599999999999</v>
      </c>
      <c r="Q2" t="n">
        <v>794.3200000000001</v>
      </c>
      <c r="R2" t="n">
        <v>666.53</v>
      </c>
      <c r="S2" t="n">
        <v>72.42</v>
      </c>
      <c r="T2" t="n">
        <v>285712.74</v>
      </c>
      <c r="U2" t="n">
        <v>0.11</v>
      </c>
      <c r="V2" t="n">
        <v>0.57</v>
      </c>
      <c r="W2" t="n">
        <v>5.4</v>
      </c>
      <c r="X2" t="n">
        <v>17.19</v>
      </c>
      <c r="Y2" t="n">
        <v>0.5</v>
      </c>
      <c r="Z2" t="n">
        <v>10</v>
      </c>
      <c r="AA2" t="n">
        <v>1031.736410891701</v>
      </c>
      <c r="AB2" t="n">
        <v>1411.667274380046</v>
      </c>
      <c r="AC2" t="n">
        <v>1276.939731000677</v>
      </c>
      <c r="AD2" t="n">
        <v>1031736.410891701</v>
      </c>
      <c r="AE2" t="n">
        <v>1411667.274380046</v>
      </c>
      <c r="AF2" t="n">
        <v>4.149168570370575e-06</v>
      </c>
      <c r="AG2" t="n">
        <v>3.202083333333333</v>
      </c>
      <c r="AH2" t="n">
        <v>1276939.731000677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1.6434</v>
      </c>
      <c r="E3" t="n">
        <v>60.85</v>
      </c>
      <c r="F3" t="n">
        <v>54.68</v>
      </c>
      <c r="G3" t="n">
        <v>17.64</v>
      </c>
      <c r="H3" t="n">
        <v>0.32</v>
      </c>
      <c r="I3" t="n">
        <v>186</v>
      </c>
      <c r="J3" t="n">
        <v>108.68</v>
      </c>
      <c r="K3" t="n">
        <v>41.65</v>
      </c>
      <c r="L3" t="n">
        <v>2</v>
      </c>
      <c r="M3" t="n">
        <v>184</v>
      </c>
      <c r="N3" t="n">
        <v>15.03</v>
      </c>
      <c r="O3" t="n">
        <v>13638.32</v>
      </c>
      <c r="P3" t="n">
        <v>512.33</v>
      </c>
      <c r="Q3" t="n">
        <v>794.21</v>
      </c>
      <c r="R3" t="n">
        <v>324.21</v>
      </c>
      <c r="S3" t="n">
        <v>72.42</v>
      </c>
      <c r="T3" t="n">
        <v>115853.48</v>
      </c>
      <c r="U3" t="n">
        <v>0.22</v>
      </c>
      <c r="V3" t="n">
        <v>0.68</v>
      </c>
      <c r="W3" t="n">
        <v>4.99</v>
      </c>
      <c r="X3" t="n">
        <v>6.97</v>
      </c>
      <c r="Y3" t="n">
        <v>0.5</v>
      </c>
      <c r="Z3" t="n">
        <v>10</v>
      </c>
      <c r="AA3" t="n">
        <v>688.3171446346923</v>
      </c>
      <c r="AB3" t="n">
        <v>941.7858836984545</v>
      </c>
      <c r="AC3" t="n">
        <v>851.9031607630631</v>
      </c>
      <c r="AD3" t="n">
        <v>688317.1446346923</v>
      </c>
      <c r="AE3" t="n">
        <v>941785.8836984546</v>
      </c>
      <c r="AF3" t="n">
        <v>5.239947459115503e-06</v>
      </c>
      <c r="AG3" t="n">
        <v>2.535416666666667</v>
      </c>
      <c r="AH3" t="n">
        <v>851903.160763063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1.7638</v>
      </c>
      <c r="E4" t="n">
        <v>56.69</v>
      </c>
      <c r="F4" t="n">
        <v>52.06</v>
      </c>
      <c r="G4" t="n">
        <v>26.7</v>
      </c>
      <c r="H4" t="n">
        <v>0.48</v>
      </c>
      <c r="I4" t="n">
        <v>117</v>
      </c>
      <c r="J4" t="n">
        <v>109.96</v>
      </c>
      <c r="K4" t="n">
        <v>41.65</v>
      </c>
      <c r="L4" t="n">
        <v>3</v>
      </c>
      <c r="M4" t="n">
        <v>115</v>
      </c>
      <c r="N4" t="n">
        <v>15.31</v>
      </c>
      <c r="O4" t="n">
        <v>13795.21</v>
      </c>
      <c r="P4" t="n">
        <v>482.86</v>
      </c>
      <c r="Q4" t="n">
        <v>794.21</v>
      </c>
      <c r="R4" t="n">
        <v>236.77</v>
      </c>
      <c r="S4" t="n">
        <v>72.42</v>
      </c>
      <c r="T4" t="n">
        <v>72479.96000000001</v>
      </c>
      <c r="U4" t="n">
        <v>0.31</v>
      </c>
      <c r="V4" t="n">
        <v>0.71</v>
      </c>
      <c r="W4" t="n">
        <v>4.87</v>
      </c>
      <c r="X4" t="n">
        <v>4.35</v>
      </c>
      <c r="Y4" t="n">
        <v>0.5</v>
      </c>
      <c r="Z4" t="n">
        <v>10</v>
      </c>
      <c r="AA4" t="n">
        <v>607.9304752837976</v>
      </c>
      <c r="AB4" t="n">
        <v>831.7972962830015</v>
      </c>
      <c r="AC4" t="n">
        <v>752.4117297605887</v>
      </c>
      <c r="AD4" t="n">
        <v>607930.4752837976</v>
      </c>
      <c r="AE4" t="n">
        <v>831797.2962830015</v>
      </c>
      <c r="AF4" t="n">
        <v>5.62384040914441e-06</v>
      </c>
      <c r="AG4" t="n">
        <v>2.362083333333333</v>
      </c>
      <c r="AH4" t="n">
        <v>752411.7297605887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1.826</v>
      </c>
      <c r="E5" t="n">
        <v>54.77</v>
      </c>
      <c r="F5" t="n">
        <v>50.84</v>
      </c>
      <c r="G5" t="n">
        <v>35.89</v>
      </c>
      <c r="H5" t="n">
        <v>0.63</v>
      </c>
      <c r="I5" t="n">
        <v>85</v>
      </c>
      <c r="J5" t="n">
        <v>111.23</v>
      </c>
      <c r="K5" t="n">
        <v>41.65</v>
      </c>
      <c r="L5" t="n">
        <v>4</v>
      </c>
      <c r="M5" t="n">
        <v>83</v>
      </c>
      <c r="N5" t="n">
        <v>15.58</v>
      </c>
      <c r="O5" t="n">
        <v>13952.52</v>
      </c>
      <c r="P5" t="n">
        <v>466.78</v>
      </c>
      <c r="Q5" t="n">
        <v>794.25</v>
      </c>
      <c r="R5" t="n">
        <v>196.23</v>
      </c>
      <c r="S5" t="n">
        <v>72.42</v>
      </c>
      <c r="T5" t="n">
        <v>52368.99</v>
      </c>
      <c r="U5" t="n">
        <v>0.37</v>
      </c>
      <c r="V5" t="n">
        <v>0.73</v>
      </c>
      <c r="W5" t="n">
        <v>4.81</v>
      </c>
      <c r="X5" t="n">
        <v>3.13</v>
      </c>
      <c r="Y5" t="n">
        <v>0.5</v>
      </c>
      <c r="Z5" t="n">
        <v>10</v>
      </c>
      <c r="AA5" t="n">
        <v>570.4951132334387</v>
      </c>
      <c r="AB5" t="n">
        <v>780.5765823940861</v>
      </c>
      <c r="AC5" t="n">
        <v>706.0794489165079</v>
      </c>
      <c r="AD5" t="n">
        <v>570495.1132334387</v>
      </c>
      <c r="AE5" t="n">
        <v>780576.5823940862</v>
      </c>
      <c r="AF5" t="n">
        <v>5.82216384346167e-06</v>
      </c>
      <c r="AG5" t="n">
        <v>2.282083333333333</v>
      </c>
      <c r="AH5" t="n">
        <v>706079.4489165079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1.862</v>
      </c>
      <c r="E6" t="n">
        <v>53.7</v>
      </c>
      <c r="F6" t="n">
        <v>50.18</v>
      </c>
      <c r="G6" t="n">
        <v>44.94</v>
      </c>
      <c r="H6" t="n">
        <v>0.78</v>
      </c>
      <c r="I6" t="n">
        <v>67</v>
      </c>
      <c r="J6" t="n">
        <v>112.51</v>
      </c>
      <c r="K6" t="n">
        <v>41.65</v>
      </c>
      <c r="L6" t="n">
        <v>5</v>
      </c>
      <c r="M6" t="n">
        <v>65</v>
      </c>
      <c r="N6" t="n">
        <v>15.86</v>
      </c>
      <c r="O6" t="n">
        <v>14110.24</v>
      </c>
      <c r="P6" t="n">
        <v>455.51</v>
      </c>
      <c r="Q6" t="n">
        <v>794.21</v>
      </c>
      <c r="R6" t="n">
        <v>173.58</v>
      </c>
      <c r="S6" t="n">
        <v>72.42</v>
      </c>
      <c r="T6" t="n">
        <v>41136.35</v>
      </c>
      <c r="U6" t="n">
        <v>0.42</v>
      </c>
      <c r="V6" t="n">
        <v>0.74</v>
      </c>
      <c r="W6" t="n">
        <v>4.8</v>
      </c>
      <c r="X6" t="n">
        <v>2.47</v>
      </c>
      <c r="Y6" t="n">
        <v>0.5</v>
      </c>
      <c r="Z6" t="n">
        <v>10</v>
      </c>
      <c r="AA6" t="n">
        <v>548.7075992356175</v>
      </c>
      <c r="AB6" t="n">
        <v>750.7659445449875</v>
      </c>
      <c r="AC6" t="n">
        <v>679.1138965042344</v>
      </c>
      <c r="AD6" t="n">
        <v>548707.5992356176</v>
      </c>
      <c r="AE6" t="n">
        <v>750765.9445449875</v>
      </c>
      <c r="AF6" t="n">
        <v>5.936949110912174e-06</v>
      </c>
      <c r="AG6" t="n">
        <v>2.2375</v>
      </c>
      <c r="AH6" t="n">
        <v>679113.8965042344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1.8873</v>
      </c>
      <c r="E7" t="n">
        <v>52.99</v>
      </c>
      <c r="F7" t="n">
        <v>49.73</v>
      </c>
      <c r="G7" t="n">
        <v>54.25</v>
      </c>
      <c r="H7" t="n">
        <v>0.93</v>
      </c>
      <c r="I7" t="n">
        <v>55</v>
      </c>
      <c r="J7" t="n">
        <v>113.79</v>
      </c>
      <c r="K7" t="n">
        <v>41.65</v>
      </c>
      <c r="L7" t="n">
        <v>6</v>
      </c>
      <c r="M7" t="n">
        <v>53</v>
      </c>
      <c r="N7" t="n">
        <v>16.14</v>
      </c>
      <c r="O7" t="n">
        <v>14268.39</v>
      </c>
      <c r="P7" t="n">
        <v>446.67</v>
      </c>
      <c r="Q7" t="n">
        <v>794.17</v>
      </c>
      <c r="R7" t="n">
        <v>158.87</v>
      </c>
      <c r="S7" t="n">
        <v>72.42</v>
      </c>
      <c r="T7" t="n">
        <v>33838.03</v>
      </c>
      <c r="U7" t="n">
        <v>0.46</v>
      </c>
      <c r="V7" t="n">
        <v>0.74</v>
      </c>
      <c r="W7" t="n">
        <v>4.77</v>
      </c>
      <c r="X7" t="n">
        <v>2.02</v>
      </c>
      <c r="Y7" t="n">
        <v>0.5</v>
      </c>
      <c r="Z7" t="n">
        <v>10</v>
      </c>
      <c r="AA7" t="n">
        <v>533.2896646477994</v>
      </c>
      <c r="AB7" t="n">
        <v>729.6704462506663</v>
      </c>
      <c r="AC7" t="n">
        <v>660.0317229594053</v>
      </c>
      <c r="AD7" t="n">
        <v>533289.6646477995</v>
      </c>
      <c r="AE7" t="n">
        <v>729670.4462506663</v>
      </c>
      <c r="AF7" t="n">
        <v>6.017617646092668e-06</v>
      </c>
      <c r="AG7" t="n">
        <v>2.207916666666667</v>
      </c>
      <c r="AH7" t="n">
        <v>660031.7229594053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1.9071</v>
      </c>
      <c r="E8" t="n">
        <v>52.44</v>
      </c>
      <c r="F8" t="n">
        <v>49.38</v>
      </c>
      <c r="G8" t="n">
        <v>64.40000000000001</v>
      </c>
      <c r="H8" t="n">
        <v>1.07</v>
      </c>
      <c r="I8" t="n">
        <v>46</v>
      </c>
      <c r="J8" t="n">
        <v>115.08</v>
      </c>
      <c r="K8" t="n">
        <v>41.65</v>
      </c>
      <c r="L8" t="n">
        <v>7</v>
      </c>
      <c r="M8" t="n">
        <v>44</v>
      </c>
      <c r="N8" t="n">
        <v>16.43</v>
      </c>
      <c r="O8" t="n">
        <v>14426.96</v>
      </c>
      <c r="P8" t="n">
        <v>439.29</v>
      </c>
      <c r="Q8" t="n">
        <v>794.17</v>
      </c>
      <c r="R8" t="n">
        <v>147.05</v>
      </c>
      <c r="S8" t="n">
        <v>72.42</v>
      </c>
      <c r="T8" t="n">
        <v>27972.79</v>
      </c>
      <c r="U8" t="n">
        <v>0.49</v>
      </c>
      <c r="V8" t="n">
        <v>0.75</v>
      </c>
      <c r="W8" t="n">
        <v>4.76</v>
      </c>
      <c r="X8" t="n">
        <v>1.67</v>
      </c>
      <c r="Y8" t="n">
        <v>0.5</v>
      </c>
      <c r="Z8" t="n">
        <v>10</v>
      </c>
      <c r="AA8" t="n">
        <v>521.1846650815069</v>
      </c>
      <c r="AB8" t="n">
        <v>713.1078518091742</v>
      </c>
      <c r="AC8" t="n">
        <v>645.049839285662</v>
      </c>
      <c r="AD8" t="n">
        <v>521184.6650815069</v>
      </c>
      <c r="AE8" t="n">
        <v>713107.8518091743</v>
      </c>
      <c r="AF8" t="n">
        <v>6.080749543190444e-06</v>
      </c>
      <c r="AG8" t="n">
        <v>2.185</v>
      </c>
      <c r="AH8" t="n">
        <v>645049.8392856619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1.9197</v>
      </c>
      <c r="E9" t="n">
        <v>52.09</v>
      </c>
      <c r="F9" t="n">
        <v>49.17</v>
      </c>
      <c r="G9" t="n">
        <v>73.75</v>
      </c>
      <c r="H9" t="n">
        <v>1.21</v>
      </c>
      <c r="I9" t="n">
        <v>40</v>
      </c>
      <c r="J9" t="n">
        <v>116.37</v>
      </c>
      <c r="K9" t="n">
        <v>41.65</v>
      </c>
      <c r="L9" t="n">
        <v>8</v>
      </c>
      <c r="M9" t="n">
        <v>38</v>
      </c>
      <c r="N9" t="n">
        <v>16.72</v>
      </c>
      <c r="O9" t="n">
        <v>14585.96</v>
      </c>
      <c r="P9" t="n">
        <v>431.64</v>
      </c>
      <c r="Q9" t="n">
        <v>794.2</v>
      </c>
      <c r="R9" t="n">
        <v>140.13</v>
      </c>
      <c r="S9" t="n">
        <v>72.42</v>
      </c>
      <c r="T9" t="n">
        <v>24546.32</v>
      </c>
      <c r="U9" t="n">
        <v>0.52</v>
      </c>
      <c r="V9" t="n">
        <v>0.75</v>
      </c>
      <c r="W9" t="n">
        <v>4.75</v>
      </c>
      <c r="X9" t="n">
        <v>1.46</v>
      </c>
      <c r="Y9" t="n">
        <v>0.5</v>
      </c>
      <c r="Z9" t="n">
        <v>10</v>
      </c>
      <c r="AA9" t="n">
        <v>511.563554386267</v>
      </c>
      <c r="AB9" t="n">
        <v>699.9438237024997</v>
      </c>
      <c r="AC9" t="n">
        <v>633.1421675456589</v>
      </c>
      <c r="AD9" t="n">
        <v>511563.554386267</v>
      </c>
      <c r="AE9" t="n">
        <v>699943.8237024997</v>
      </c>
      <c r="AF9" t="n">
        <v>6.12092438679812e-06</v>
      </c>
      <c r="AG9" t="n">
        <v>2.170416666666667</v>
      </c>
      <c r="AH9" t="n">
        <v>633142.1675456589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1.9309</v>
      </c>
      <c r="E10" t="n">
        <v>51.79</v>
      </c>
      <c r="F10" t="n">
        <v>48.98</v>
      </c>
      <c r="G10" t="n">
        <v>83.95999999999999</v>
      </c>
      <c r="H10" t="n">
        <v>1.35</v>
      </c>
      <c r="I10" t="n">
        <v>35</v>
      </c>
      <c r="J10" t="n">
        <v>117.66</v>
      </c>
      <c r="K10" t="n">
        <v>41.65</v>
      </c>
      <c r="L10" t="n">
        <v>9</v>
      </c>
      <c r="M10" t="n">
        <v>33</v>
      </c>
      <c r="N10" t="n">
        <v>17.01</v>
      </c>
      <c r="O10" t="n">
        <v>14745.39</v>
      </c>
      <c r="P10" t="n">
        <v>424.38</v>
      </c>
      <c r="Q10" t="n">
        <v>794.17</v>
      </c>
      <c r="R10" t="n">
        <v>133.72</v>
      </c>
      <c r="S10" t="n">
        <v>72.42</v>
      </c>
      <c r="T10" t="n">
        <v>21362.18</v>
      </c>
      <c r="U10" t="n">
        <v>0.54</v>
      </c>
      <c r="V10" t="n">
        <v>0.75</v>
      </c>
      <c r="W10" t="n">
        <v>4.74</v>
      </c>
      <c r="X10" t="n">
        <v>1.27</v>
      </c>
      <c r="Y10" t="n">
        <v>0.5</v>
      </c>
      <c r="Z10" t="n">
        <v>10</v>
      </c>
      <c r="AA10" t="n">
        <v>502.7832048825543</v>
      </c>
      <c r="AB10" t="n">
        <v>687.9301621498385</v>
      </c>
      <c r="AC10" t="n">
        <v>622.2750729903039</v>
      </c>
      <c r="AD10" t="n">
        <v>502783.2048825543</v>
      </c>
      <c r="AE10" t="n">
        <v>687930.1621498384</v>
      </c>
      <c r="AF10" t="n">
        <v>6.156635358893833e-06</v>
      </c>
      <c r="AG10" t="n">
        <v>2.157916666666666</v>
      </c>
      <c r="AH10" t="n">
        <v>622275.0729903039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1.9409</v>
      </c>
      <c r="E11" t="n">
        <v>51.52</v>
      </c>
      <c r="F11" t="n">
        <v>48.8</v>
      </c>
      <c r="G11" t="n">
        <v>94.45</v>
      </c>
      <c r="H11" t="n">
        <v>1.48</v>
      </c>
      <c r="I11" t="n">
        <v>31</v>
      </c>
      <c r="J11" t="n">
        <v>118.96</v>
      </c>
      <c r="K11" t="n">
        <v>41.65</v>
      </c>
      <c r="L11" t="n">
        <v>10</v>
      </c>
      <c r="M11" t="n">
        <v>29</v>
      </c>
      <c r="N11" t="n">
        <v>17.31</v>
      </c>
      <c r="O11" t="n">
        <v>14905.25</v>
      </c>
      <c r="P11" t="n">
        <v>417.36</v>
      </c>
      <c r="Q11" t="n">
        <v>794.1900000000001</v>
      </c>
      <c r="R11" t="n">
        <v>127.83</v>
      </c>
      <c r="S11" t="n">
        <v>72.42</v>
      </c>
      <c r="T11" t="n">
        <v>18437.43</v>
      </c>
      <c r="U11" t="n">
        <v>0.57</v>
      </c>
      <c r="V11" t="n">
        <v>0.76</v>
      </c>
      <c r="W11" t="n">
        <v>4.73</v>
      </c>
      <c r="X11" t="n">
        <v>1.09</v>
      </c>
      <c r="Y11" t="n">
        <v>0.5</v>
      </c>
      <c r="Z11" t="n">
        <v>10</v>
      </c>
      <c r="AA11" t="n">
        <v>494.611922249051</v>
      </c>
      <c r="AB11" t="n">
        <v>676.7498527591316</v>
      </c>
      <c r="AC11" t="n">
        <v>612.1617966361832</v>
      </c>
      <c r="AD11" t="n">
        <v>494611.922249051</v>
      </c>
      <c r="AE11" t="n">
        <v>676749.8527591316</v>
      </c>
      <c r="AF11" t="n">
        <v>6.188520155407862e-06</v>
      </c>
      <c r="AG11" t="n">
        <v>2.146666666666667</v>
      </c>
      <c r="AH11" t="n">
        <v>612161.7966361833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1.9468</v>
      </c>
      <c r="E12" t="n">
        <v>51.37</v>
      </c>
      <c r="F12" t="n">
        <v>48.71</v>
      </c>
      <c r="G12" t="n">
        <v>104.37</v>
      </c>
      <c r="H12" t="n">
        <v>1.61</v>
      </c>
      <c r="I12" t="n">
        <v>28</v>
      </c>
      <c r="J12" t="n">
        <v>120.26</v>
      </c>
      <c r="K12" t="n">
        <v>41.65</v>
      </c>
      <c r="L12" t="n">
        <v>11</v>
      </c>
      <c r="M12" t="n">
        <v>26</v>
      </c>
      <c r="N12" t="n">
        <v>17.61</v>
      </c>
      <c r="O12" t="n">
        <v>15065.56</v>
      </c>
      <c r="P12" t="n">
        <v>413.55</v>
      </c>
      <c r="Q12" t="n">
        <v>794.1900000000001</v>
      </c>
      <c r="R12" t="n">
        <v>124.66</v>
      </c>
      <c r="S12" t="n">
        <v>72.42</v>
      </c>
      <c r="T12" t="n">
        <v>16871.15</v>
      </c>
      <c r="U12" t="n">
        <v>0.58</v>
      </c>
      <c r="V12" t="n">
        <v>0.76</v>
      </c>
      <c r="W12" t="n">
        <v>4.73</v>
      </c>
      <c r="X12" t="n">
        <v>1</v>
      </c>
      <c r="Y12" t="n">
        <v>0.5</v>
      </c>
      <c r="Z12" t="n">
        <v>10</v>
      </c>
      <c r="AA12" t="n">
        <v>490.1249935948341</v>
      </c>
      <c r="AB12" t="n">
        <v>670.6106390251106</v>
      </c>
      <c r="AC12" t="n">
        <v>606.6085008444965</v>
      </c>
      <c r="AD12" t="n">
        <v>490124.9935948341</v>
      </c>
      <c r="AE12" t="n">
        <v>670610.6390251105</v>
      </c>
      <c r="AF12" t="n">
        <v>6.207332185351139e-06</v>
      </c>
      <c r="AG12" t="n">
        <v>2.140416666666666</v>
      </c>
      <c r="AH12" t="n">
        <v>606608.5008444964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1.9511</v>
      </c>
      <c r="E13" t="n">
        <v>51.25</v>
      </c>
      <c r="F13" t="n">
        <v>48.64</v>
      </c>
      <c r="G13" t="n">
        <v>112.24</v>
      </c>
      <c r="H13" t="n">
        <v>1.74</v>
      </c>
      <c r="I13" t="n">
        <v>26</v>
      </c>
      <c r="J13" t="n">
        <v>121.56</v>
      </c>
      <c r="K13" t="n">
        <v>41.65</v>
      </c>
      <c r="L13" t="n">
        <v>12</v>
      </c>
      <c r="M13" t="n">
        <v>24</v>
      </c>
      <c r="N13" t="n">
        <v>17.91</v>
      </c>
      <c r="O13" t="n">
        <v>15226.31</v>
      </c>
      <c r="P13" t="n">
        <v>406.18</v>
      </c>
      <c r="Q13" t="n">
        <v>794.24</v>
      </c>
      <c r="R13" t="n">
        <v>122.52</v>
      </c>
      <c r="S13" t="n">
        <v>72.42</v>
      </c>
      <c r="T13" t="n">
        <v>15809.78</v>
      </c>
      <c r="U13" t="n">
        <v>0.59</v>
      </c>
      <c r="V13" t="n">
        <v>0.76</v>
      </c>
      <c r="W13" t="n">
        <v>4.73</v>
      </c>
      <c r="X13" t="n">
        <v>0.93</v>
      </c>
      <c r="Y13" t="n">
        <v>0.5</v>
      </c>
      <c r="Z13" t="n">
        <v>10</v>
      </c>
      <c r="AA13" t="n">
        <v>483.6485160784507</v>
      </c>
      <c r="AB13" t="n">
        <v>661.7492367651718</v>
      </c>
      <c r="AC13" t="n">
        <v>598.5928183791901</v>
      </c>
      <c r="AD13" t="n">
        <v>483648.5160784507</v>
      </c>
      <c r="AE13" t="n">
        <v>661749.2367651718</v>
      </c>
      <c r="AF13" t="n">
        <v>6.221042647852172e-06</v>
      </c>
      <c r="AG13" t="n">
        <v>2.135416666666667</v>
      </c>
      <c r="AH13" t="n">
        <v>598592.8183791902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1.958</v>
      </c>
      <c r="E14" t="n">
        <v>51.07</v>
      </c>
      <c r="F14" t="n">
        <v>48.53</v>
      </c>
      <c r="G14" t="n">
        <v>126.59</v>
      </c>
      <c r="H14" t="n">
        <v>1.87</v>
      </c>
      <c r="I14" t="n">
        <v>23</v>
      </c>
      <c r="J14" t="n">
        <v>122.87</v>
      </c>
      <c r="K14" t="n">
        <v>41.65</v>
      </c>
      <c r="L14" t="n">
        <v>13</v>
      </c>
      <c r="M14" t="n">
        <v>21</v>
      </c>
      <c r="N14" t="n">
        <v>18.22</v>
      </c>
      <c r="O14" t="n">
        <v>15387.5</v>
      </c>
      <c r="P14" t="n">
        <v>398.29</v>
      </c>
      <c r="Q14" t="n">
        <v>794.1799999999999</v>
      </c>
      <c r="R14" t="n">
        <v>118.82</v>
      </c>
      <c r="S14" t="n">
        <v>72.42</v>
      </c>
      <c r="T14" t="n">
        <v>13972.4</v>
      </c>
      <c r="U14" t="n">
        <v>0.61</v>
      </c>
      <c r="V14" t="n">
        <v>0.76</v>
      </c>
      <c r="W14" t="n">
        <v>4.72</v>
      </c>
      <c r="X14" t="n">
        <v>0.82</v>
      </c>
      <c r="Y14" t="n">
        <v>0.5</v>
      </c>
      <c r="Z14" t="n">
        <v>10</v>
      </c>
      <c r="AA14" t="n">
        <v>476.0635516913434</v>
      </c>
      <c r="AB14" t="n">
        <v>651.3711538657194</v>
      </c>
      <c r="AC14" t="n">
        <v>589.2052051459308</v>
      </c>
      <c r="AD14" t="n">
        <v>476063.5516913434</v>
      </c>
      <c r="AE14" t="n">
        <v>651371.1538657194</v>
      </c>
      <c r="AF14" t="n">
        <v>6.243043157446851e-06</v>
      </c>
      <c r="AG14" t="n">
        <v>2.127916666666667</v>
      </c>
      <c r="AH14" t="n">
        <v>589205.2051459308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1.9599</v>
      </c>
      <c r="E15" t="n">
        <v>51.02</v>
      </c>
      <c r="F15" t="n">
        <v>48.5</v>
      </c>
      <c r="G15" t="n">
        <v>132.27</v>
      </c>
      <c r="H15" t="n">
        <v>1.99</v>
      </c>
      <c r="I15" t="n">
        <v>22</v>
      </c>
      <c r="J15" t="n">
        <v>124.18</v>
      </c>
      <c r="K15" t="n">
        <v>41.65</v>
      </c>
      <c r="L15" t="n">
        <v>14</v>
      </c>
      <c r="M15" t="n">
        <v>20</v>
      </c>
      <c r="N15" t="n">
        <v>18.53</v>
      </c>
      <c r="O15" t="n">
        <v>15549.15</v>
      </c>
      <c r="P15" t="n">
        <v>393.18</v>
      </c>
      <c r="Q15" t="n">
        <v>794.17</v>
      </c>
      <c r="R15" t="n">
        <v>117.88</v>
      </c>
      <c r="S15" t="n">
        <v>72.42</v>
      </c>
      <c r="T15" t="n">
        <v>13512.06</v>
      </c>
      <c r="U15" t="n">
        <v>0.61</v>
      </c>
      <c r="V15" t="n">
        <v>0.76</v>
      </c>
      <c r="W15" t="n">
        <v>4.72</v>
      </c>
      <c r="X15" t="n">
        <v>0.79</v>
      </c>
      <c r="Y15" t="n">
        <v>0.5</v>
      </c>
      <c r="Z15" t="n">
        <v>10</v>
      </c>
      <c r="AA15" t="n">
        <v>471.9460935884694</v>
      </c>
      <c r="AB15" t="n">
        <v>645.737466039936</v>
      </c>
      <c r="AC15" t="n">
        <v>584.1091885793096</v>
      </c>
      <c r="AD15" t="n">
        <v>471946.0935884694</v>
      </c>
      <c r="AE15" t="n">
        <v>645737.4660399359</v>
      </c>
      <c r="AF15" t="n">
        <v>6.249101268784517e-06</v>
      </c>
      <c r="AG15" t="n">
        <v>2.125833333333333</v>
      </c>
      <c r="AH15" t="n">
        <v>584109.1885793096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1.9645</v>
      </c>
      <c r="E16" t="n">
        <v>50.9</v>
      </c>
      <c r="F16" t="n">
        <v>48.42</v>
      </c>
      <c r="G16" t="n">
        <v>145.27</v>
      </c>
      <c r="H16" t="n">
        <v>2.11</v>
      </c>
      <c r="I16" t="n">
        <v>20</v>
      </c>
      <c r="J16" t="n">
        <v>125.49</v>
      </c>
      <c r="K16" t="n">
        <v>41.65</v>
      </c>
      <c r="L16" t="n">
        <v>15</v>
      </c>
      <c r="M16" t="n">
        <v>17</v>
      </c>
      <c r="N16" t="n">
        <v>18.84</v>
      </c>
      <c r="O16" t="n">
        <v>15711.24</v>
      </c>
      <c r="P16" t="n">
        <v>388.12</v>
      </c>
      <c r="Q16" t="n">
        <v>794.17</v>
      </c>
      <c r="R16" t="n">
        <v>115.2</v>
      </c>
      <c r="S16" t="n">
        <v>72.42</v>
      </c>
      <c r="T16" t="n">
        <v>12177.19</v>
      </c>
      <c r="U16" t="n">
        <v>0.63</v>
      </c>
      <c r="V16" t="n">
        <v>0.76</v>
      </c>
      <c r="W16" t="n">
        <v>4.72</v>
      </c>
      <c r="X16" t="n">
        <v>0.72</v>
      </c>
      <c r="Y16" t="n">
        <v>0.5</v>
      </c>
      <c r="Z16" t="n">
        <v>10</v>
      </c>
      <c r="AA16" t="n">
        <v>467.0473569240691</v>
      </c>
      <c r="AB16" t="n">
        <v>639.0347984186947</v>
      </c>
      <c r="AC16" t="n">
        <v>578.0462141485864</v>
      </c>
      <c r="AD16" t="n">
        <v>467047.3569240691</v>
      </c>
      <c r="AE16" t="n">
        <v>639034.7984186946</v>
      </c>
      <c r="AF16" t="n">
        <v>6.26376827518097e-06</v>
      </c>
      <c r="AG16" t="n">
        <v>2.120833333333333</v>
      </c>
      <c r="AH16" t="n">
        <v>578046.2141485864</v>
      </c>
    </row>
    <row r="17">
      <c r="A17" t="n">
        <v>15</v>
      </c>
      <c r="B17" t="n">
        <v>50</v>
      </c>
      <c r="C17" t="inlineStr">
        <is>
          <t xml:space="preserve">CONCLUIDO	</t>
        </is>
      </c>
      <c r="D17" t="n">
        <v>1.9673</v>
      </c>
      <c r="E17" t="n">
        <v>50.83</v>
      </c>
      <c r="F17" t="n">
        <v>48.37</v>
      </c>
      <c r="G17" t="n">
        <v>152.76</v>
      </c>
      <c r="H17" t="n">
        <v>2.23</v>
      </c>
      <c r="I17" t="n">
        <v>19</v>
      </c>
      <c r="J17" t="n">
        <v>126.81</v>
      </c>
      <c r="K17" t="n">
        <v>41.65</v>
      </c>
      <c r="L17" t="n">
        <v>16</v>
      </c>
      <c r="M17" t="n">
        <v>13</v>
      </c>
      <c r="N17" t="n">
        <v>19.16</v>
      </c>
      <c r="O17" t="n">
        <v>15873.8</v>
      </c>
      <c r="P17" t="n">
        <v>381.37</v>
      </c>
      <c r="Q17" t="n">
        <v>794.22</v>
      </c>
      <c r="R17" t="n">
        <v>113.49</v>
      </c>
      <c r="S17" t="n">
        <v>72.42</v>
      </c>
      <c r="T17" t="n">
        <v>11328.08</v>
      </c>
      <c r="U17" t="n">
        <v>0.64</v>
      </c>
      <c r="V17" t="n">
        <v>0.76</v>
      </c>
      <c r="W17" t="n">
        <v>4.72</v>
      </c>
      <c r="X17" t="n">
        <v>0.67</v>
      </c>
      <c r="Y17" t="n">
        <v>0.5</v>
      </c>
      <c r="Z17" t="n">
        <v>10</v>
      </c>
      <c r="AA17" t="n">
        <v>461.5350598427232</v>
      </c>
      <c r="AB17" t="n">
        <v>631.4926303666134</v>
      </c>
      <c r="AC17" t="n">
        <v>571.2238600298963</v>
      </c>
      <c r="AD17" t="n">
        <v>461535.0598427232</v>
      </c>
      <c r="AE17" t="n">
        <v>631492.6303666134</v>
      </c>
      <c r="AF17" t="n">
        <v>6.272696018204898e-06</v>
      </c>
      <c r="AG17" t="n">
        <v>2.117916666666666</v>
      </c>
      <c r="AH17" t="n">
        <v>571223.8600298963</v>
      </c>
    </row>
    <row r="18">
      <c r="A18" t="n">
        <v>16</v>
      </c>
      <c r="B18" t="n">
        <v>50</v>
      </c>
      <c r="C18" t="inlineStr">
        <is>
          <t xml:space="preserve">CONCLUIDO	</t>
        </is>
      </c>
      <c r="D18" t="n">
        <v>1.9691</v>
      </c>
      <c r="E18" t="n">
        <v>50.78</v>
      </c>
      <c r="F18" t="n">
        <v>48.35</v>
      </c>
      <c r="G18" t="n">
        <v>161.16</v>
      </c>
      <c r="H18" t="n">
        <v>2.34</v>
      </c>
      <c r="I18" t="n">
        <v>18</v>
      </c>
      <c r="J18" t="n">
        <v>128.13</v>
      </c>
      <c r="K18" t="n">
        <v>41.65</v>
      </c>
      <c r="L18" t="n">
        <v>17</v>
      </c>
      <c r="M18" t="n">
        <v>7</v>
      </c>
      <c r="N18" t="n">
        <v>19.48</v>
      </c>
      <c r="O18" t="n">
        <v>16036.82</v>
      </c>
      <c r="P18" t="n">
        <v>380.99</v>
      </c>
      <c r="Q18" t="n">
        <v>794.17</v>
      </c>
      <c r="R18" t="n">
        <v>112.36</v>
      </c>
      <c r="S18" t="n">
        <v>72.42</v>
      </c>
      <c r="T18" t="n">
        <v>10768.54</v>
      </c>
      <c r="U18" t="n">
        <v>0.64</v>
      </c>
      <c r="V18" t="n">
        <v>0.76</v>
      </c>
      <c r="W18" t="n">
        <v>4.73</v>
      </c>
      <c r="X18" t="n">
        <v>0.64</v>
      </c>
      <c r="Y18" t="n">
        <v>0.5</v>
      </c>
      <c r="Z18" t="n">
        <v>10</v>
      </c>
      <c r="AA18" t="n">
        <v>460.777552971616</v>
      </c>
      <c r="AB18" t="n">
        <v>630.4561760467197</v>
      </c>
      <c r="AC18" t="n">
        <v>570.2863234556208</v>
      </c>
      <c r="AD18" t="n">
        <v>460777.552971616</v>
      </c>
      <c r="AE18" t="n">
        <v>630456.1760467198</v>
      </c>
      <c r="AF18" t="n">
        <v>6.278435281577423e-06</v>
      </c>
      <c r="AG18" t="n">
        <v>2.115833333333333</v>
      </c>
      <c r="AH18" t="n">
        <v>570286.3234556208</v>
      </c>
    </row>
    <row r="19">
      <c r="A19" t="n">
        <v>17</v>
      </c>
      <c r="B19" t="n">
        <v>50</v>
      </c>
      <c r="C19" t="inlineStr">
        <is>
          <t xml:space="preserve">CONCLUIDO	</t>
        </is>
      </c>
      <c r="D19" t="n">
        <v>1.9708</v>
      </c>
      <c r="E19" t="n">
        <v>50.74</v>
      </c>
      <c r="F19" t="n">
        <v>48.33</v>
      </c>
      <c r="G19" t="n">
        <v>170.57</v>
      </c>
      <c r="H19" t="n">
        <v>2.46</v>
      </c>
      <c r="I19" t="n">
        <v>17</v>
      </c>
      <c r="J19" t="n">
        <v>129.46</v>
      </c>
      <c r="K19" t="n">
        <v>41.65</v>
      </c>
      <c r="L19" t="n">
        <v>18</v>
      </c>
      <c r="M19" t="n">
        <v>2</v>
      </c>
      <c r="N19" t="n">
        <v>19.81</v>
      </c>
      <c r="O19" t="n">
        <v>16200.3</v>
      </c>
      <c r="P19" t="n">
        <v>378.81</v>
      </c>
      <c r="Q19" t="n">
        <v>794.17</v>
      </c>
      <c r="R19" t="n">
        <v>111.67</v>
      </c>
      <c r="S19" t="n">
        <v>72.42</v>
      </c>
      <c r="T19" t="n">
        <v>10429.45</v>
      </c>
      <c r="U19" t="n">
        <v>0.65</v>
      </c>
      <c r="V19" t="n">
        <v>0.76</v>
      </c>
      <c r="W19" t="n">
        <v>4.73</v>
      </c>
      <c r="X19" t="n">
        <v>0.62</v>
      </c>
      <c r="Y19" t="n">
        <v>0.5</v>
      </c>
      <c r="Z19" t="n">
        <v>10</v>
      </c>
      <c r="AA19" t="n">
        <v>458.804985964823</v>
      </c>
      <c r="AB19" t="n">
        <v>627.7572228445111</v>
      </c>
      <c r="AC19" t="n">
        <v>567.8449545590261</v>
      </c>
      <c r="AD19" t="n">
        <v>458804.985964823</v>
      </c>
      <c r="AE19" t="n">
        <v>627757.2228445112</v>
      </c>
      <c r="AF19" t="n">
        <v>6.283855696984808e-06</v>
      </c>
      <c r="AG19" t="n">
        <v>2.114166666666667</v>
      </c>
      <c r="AH19" t="n">
        <v>567844.9545590261</v>
      </c>
    </row>
    <row r="20">
      <c r="A20" t="n">
        <v>18</v>
      </c>
      <c r="B20" t="n">
        <v>50</v>
      </c>
      <c r="C20" t="inlineStr">
        <is>
          <t xml:space="preserve">CONCLUIDO	</t>
        </is>
      </c>
      <c r="D20" t="n">
        <v>1.9703</v>
      </c>
      <c r="E20" t="n">
        <v>50.75</v>
      </c>
      <c r="F20" t="n">
        <v>48.34</v>
      </c>
      <c r="G20" t="n">
        <v>170.61</v>
      </c>
      <c r="H20" t="n">
        <v>2.57</v>
      </c>
      <c r="I20" t="n">
        <v>17</v>
      </c>
      <c r="J20" t="n">
        <v>130.79</v>
      </c>
      <c r="K20" t="n">
        <v>41.65</v>
      </c>
      <c r="L20" t="n">
        <v>19</v>
      </c>
      <c r="M20" t="n">
        <v>0</v>
      </c>
      <c r="N20" t="n">
        <v>20.14</v>
      </c>
      <c r="O20" t="n">
        <v>16364.25</v>
      </c>
      <c r="P20" t="n">
        <v>383.08</v>
      </c>
      <c r="Q20" t="n">
        <v>794.17</v>
      </c>
      <c r="R20" t="n">
        <v>111.95</v>
      </c>
      <c r="S20" t="n">
        <v>72.42</v>
      </c>
      <c r="T20" t="n">
        <v>10571.03</v>
      </c>
      <c r="U20" t="n">
        <v>0.65</v>
      </c>
      <c r="V20" t="n">
        <v>0.76</v>
      </c>
      <c r="W20" t="n">
        <v>4.73</v>
      </c>
      <c r="X20" t="n">
        <v>0.63</v>
      </c>
      <c r="Y20" t="n">
        <v>0.5</v>
      </c>
      <c r="Z20" t="n">
        <v>10</v>
      </c>
      <c r="AA20" t="n">
        <v>461.9048173666901</v>
      </c>
      <c r="AB20" t="n">
        <v>631.9985489234552</v>
      </c>
      <c r="AC20" t="n">
        <v>571.6814944297345</v>
      </c>
      <c r="AD20" t="n">
        <v>461904.8173666901</v>
      </c>
      <c r="AE20" t="n">
        <v>631998.5489234553</v>
      </c>
      <c r="AF20" t="n">
        <v>6.282261457159106e-06</v>
      </c>
      <c r="AG20" t="n">
        <v>2.114583333333333</v>
      </c>
      <c r="AH20" t="n">
        <v>571681.4944297344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1.5762</v>
      </c>
      <c r="E2" t="n">
        <v>63.44</v>
      </c>
      <c r="F2" t="n">
        <v>57.91</v>
      </c>
      <c r="G2" t="n">
        <v>12.92</v>
      </c>
      <c r="H2" t="n">
        <v>0.28</v>
      </c>
      <c r="I2" t="n">
        <v>269</v>
      </c>
      <c r="J2" t="n">
        <v>61.76</v>
      </c>
      <c r="K2" t="n">
        <v>28.92</v>
      </c>
      <c r="L2" t="n">
        <v>1</v>
      </c>
      <c r="M2" t="n">
        <v>267</v>
      </c>
      <c r="N2" t="n">
        <v>6.84</v>
      </c>
      <c r="O2" t="n">
        <v>7851.41</v>
      </c>
      <c r="P2" t="n">
        <v>370.58</v>
      </c>
      <c r="Q2" t="n">
        <v>794.25</v>
      </c>
      <c r="R2" t="n">
        <v>431.67</v>
      </c>
      <c r="S2" t="n">
        <v>72.42</v>
      </c>
      <c r="T2" t="n">
        <v>169167.68</v>
      </c>
      <c r="U2" t="n">
        <v>0.17</v>
      </c>
      <c r="V2" t="n">
        <v>0.64</v>
      </c>
      <c r="W2" t="n">
        <v>5.14</v>
      </c>
      <c r="X2" t="n">
        <v>10.2</v>
      </c>
      <c r="Y2" t="n">
        <v>0.5</v>
      </c>
      <c r="Z2" t="n">
        <v>10</v>
      </c>
      <c r="AA2" t="n">
        <v>545.0018847366546</v>
      </c>
      <c r="AB2" t="n">
        <v>745.695622482921</v>
      </c>
      <c r="AC2" t="n">
        <v>674.5274788635296</v>
      </c>
      <c r="AD2" t="n">
        <v>545001.8847366546</v>
      </c>
      <c r="AE2" t="n">
        <v>745695.622482921</v>
      </c>
      <c r="AF2" t="n">
        <v>6.646925992484634e-06</v>
      </c>
      <c r="AG2" t="n">
        <v>2.643333333333333</v>
      </c>
      <c r="AH2" t="n">
        <v>674527.4788635296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1.8004</v>
      </c>
      <c r="E3" t="n">
        <v>55.54</v>
      </c>
      <c r="F3" t="n">
        <v>52.11</v>
      </c>
      <c r="G3" t="n">
        <v>26.5</v>
      </c>
      <c r="H3" t="n">
        <v>0.55</v>
      </c>
      <c r="I3" t="n">
        <v>118</v>
      </c>
      <c r="J3" t="n">
        <v>62.92</v>
      </c>
      <c r="K3" t="n">
        <v>28.92</v>
      </c>
      <c r="L3" t="n">
        <v>2</v>
      </c>
      <c r="M3" t="n">
        <v>116</v>
      </c>
      <c r="N3" t="n">
        <v>7</v>
      </c>
      <c r="O3" t="n">
        <v>7994.37</v>
      </c>
      <c r="P3" t="n">
        <v>324.09</v>
      </c>
      <c r="Q3" t="n">
        <v>794.21</v>
      </c>
      <c r="R3" t="n">
        <v>237.88</v>
      </c>
      <c r="S3" t="n">
        <v>72.42</v>
      </c>
      <c r="T3" t="n">
        <v>73030.28</v>
      </c>
      <c r="U3" t="n">
        <v>0.3</v>
      </c>
      <c r="V3" t="n">
        <v>0.71</v>
      </c>
      <c r="W3" t="n">
        <v>4.89</v>
      </c>
      <c r="X3" t="n">
        <v>4.4</v>
      </c>
      <c r="Y3" t="n">
        <v>0.5</v>
      </c>
      <c r="Z3" t="n">
        <v>10</v>
      </c>
      <c r="AA3" t="n">
        <v>424.5953534940384</v>
      </c>
      <c r="AB3" t="n">
        <v>580.9500944755146</v>
      </c>
      <c r="AC3" t="n">
        <v>525.5050328273493</v>
      </c>
      <c r="AD3" t="n">
        <v>424595.3534940383</v>
      </c>
      <c r="AE3" t="n">
        <v>580950.0944755146</v>
      </c>
      <c r="AF3" t="n">
        <v>7.592390278435056e-06</v>
      </c>
      <c r="AG3" t="n">
        <v>2.314166666666666</v>
      </c>
      <c r="AH3" t="n">
        <v>525505.0328273493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1.8774</v>
      </c>
      <c r="E4" t="n">
        <v>53.27</v>
      </c>
      <c r="F4" t="n">
        <v>50.44</v>
      </c>
      <c r="G4" t="n">
        <v>40.9</v>
      </c>
      <c r="H4" t="n">
        <v>0.8100000000000001</v>
      </c>
      <c r="I4" t="n">
        <v>74</v>
      </c>
      <c r="J4" t="n">
        <v>64.08</v>
      </c>
      <c r="K4" t="n">
        <v>28.92</v>
      </c>
      <c r="L4" t="n">
        <v>3</v>
      </c>
      <c r="M4" t="n">
        <v>72</v>
      </c>
      <c r="N4" t="n">
        <v>7.16</v>
      </c>
      <c r="O4" t="n">
        <v>8137.65</v>
      </c>
      <c r="P4" t="n">
        <v>303.69</v>
      </c>
      <c r="Q4" t="n">
        <v>794.2</v>
      </c>
      <c r="R4" t="n">
        <v>182.35</v>
      </c>
      <c r="S4" t="n">
        <v>72.42</v>
      </c>
      <c r="T4" t="n">
        <v>45483.81</v>
      </c>
      <c r="U4" t="n">
        <v>0.4</v>
      </c>
      <c r="V4" t="n">
        <v>0.73</v>
      </c>
      <c r="W4" t="n">
        <v>4.81</v>
      </c>
      <c r="X4" t="n">
        <v>2.73</v>
      </c>
      <c r="Y4" t="n">
        <v>0.5</v>
      </c>
      <c r="Z4" t="n">
        <v>10</v>
      </c>
      <c r="AA4" t="n">
        <v>387.6276798216349</v>
      </c>
      <c r="AB4" t="n">
        <v>530.3692924582729</v>
      </c>
      <c r="AC4" t="n">
        <v>479.7515915640316</v>
      </c>
      <c r="AD4" t="n">
        <v>387627.6798216349</v>
      </c>
      <c r="AE4" t="n">
        <v>530369.2924582729</v>
      </c>
      <c r="AF4" t="n">
        <v>7.91710370402909e-06</v>
      </c>
      <c r="AG4" t="n">
        <v>2.219583333333333</v>
      </c>
      <c r="AH4" t="n">
        <v>479751.5915640316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1.9167</v>
      </c>
      <c r="E5" t="n">
        <v>52.17</v>
      </c>
      <c r="F5" t="n">
        <v>49.64</v>
      </c>
      <c r="G5" t="n">
        <v>56.2</v>
      </c>
      <c r="H5" t="n">
        <v>1.07</v>
      </c>
      <c r="I5" t="n">
        <v>53</v>
      </c>
      <c r="J5" t="n">
        <v>65.25</v>
      </c>
      <c r="K5" t="n">
        <v>28.92</v>
      </c>
      <c r="L5" t="n">
        <v>4</v>
      </c>
      <c r="M5" t="n">
        <v>51</v>
      </c>
      <c r="N5" t="n">
        <v>7.33</v>
      </c>
      <c r="O5" t="n">
        <v>8281.25</v>
      </c>
      <c r="P5" t="n">
        <v>288.81</v>
      </c>
      <c r="Q5" t="n">
        <v>794.2</v>
      </c>
      <c r="R5" t="n">
        <v>155.74</v>
      </c>
      <c r="S5" t="n">
        <v>72.42</v>
      </c>
      <c r="T5" t="n">
        <v>32286.6</v>
      </c>
      <c r="U5" t="n">
        <v>0.46</v>
      </c>
      <c r="V5" t="n">
        <v>0.74</v>
      </c>
      <c r="W5" t="n">
        <v>4.77</v>
      </c>
      <c r="X5" t="n">
        <v>1.93</v>
      </c>
      <c r="Y5" t="n">
        <v>0.5</v>
      </c>
      <c r="Z5" t="n">
        <v>10</v>
      </c>
      <c r="AA5" t="n">
        <v>366.8769805292035</v>
      </c>
      <c r="AB5" t="n">
        <v>501.9772702301249</v>
      </c>
      <c r="AC5" t="n">
        <v>454.0692640888848</v>
      </c>
      <c r="AD5" t="n">
        <v>366876.9805292035</v>
      </c>
      <c r="AE5" t="n">
        <v>501977.2702301249</v>
      </c>
      <c r="AF5" t="n">
        <v>8.082834062806305e-06</v>
      </c>
      <c r="AG5" t="n">
        <v>2.17375</v>
      </c>
      <c r="AH5" t="n">
        <v>454069.2640888848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1.9403</v>
      </c>
      <c r="E6" t="n">
        <v>51.54</v>
      </c>
      <c r="F6" t="n">
        <v>49.17</v>
      </c>
      <c r="G6" t="n">
        <v>71.95999999999999</v>
      </c>
      <c r="H6" t="n">
        <v>1.31</v>
      </c>
      <c r="I6" t="n">
        <v>41</v>
      </c>
      <c r="J6" t="n">
        <v>66.42</v>
      </c>
      <c r="K6" t="n">
        <v>28.92</v>
      </c>
      <c r="L6" t="n">
        <v>5</v>
      </c>
      <c r="M6" t="n">
        <v>37</v>
      </c>
      <c r="N6" t="n">
        <v>7.49</v>
      </c>
      <c r="O6" t="n">
        <v>8425.16</v>
      </c>
      <c r="P6" t="n">
        <v>274.91</v>
      </c>
      <c r="Q6" t="n">
        <v>794.17</v>
      </c>
      <c r="R6" t="n">
        <v>140.16</v>
      </c>
      <c r="S6" t="n">
        <v>72.42</v>
      </c>
      <c r="T6" t="n">
        <v>24556.66</v>
      </c>
      <c r="U6" t="n">
        <v>0.52</v>
      </c>
      <c r="V6" t="n">
        <v>0.75</v>
      </c>
      <c r="W6" t="n">
        <v>4.75</v>
      </c>
      <c r="X6" t="n">
        <v>1.47</v>
      </c>
      <c r="Y6" t="n">
        <v>0.5</v>
      </c>
      <c r="Z6" t="n">
        <v>10</v>
      </c>
      <c r="AA6" t="n">
        <v>351.3716324267429</v>
      </c>
      <c r="AB6" t="n">
        <v>480.7621689086578</v>
      </c>
      <c r="AC6" t="n">
        <v>434.8789022619566</v>
      </c>
      <c r="AD6" t="n">
        <v>351371.6324267429</v>
      </c>
      <c r="AE6" t="n">
        <v>480762.1689086579</v>
      </c>
      <c r="AF6" t="n">
        <v>8.18235661922214e-06</v>
      </c>
      <c r="AG6" t="n">
        <v>2.1475</v>
      </c>
      <c r="AH6" t="n">
        <v>434878.9022619567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1.95</v>
      </c>
      <c r="E7" t="n">
        <v>51.28</v>
      </c>
      <c r="F7" t="n">
        <v>49</v>
      </c>
      <c r="G7" t="n">
        <v>84</v>
      </c>
      <c r="H7" t="n">
        <v>1.55</v>
      </c>
      <c r="I7" t="n">
        <v>35</v>
      </c>
      <c r="J7" t="n">
        <v>67.59</v>
      </c>
      <c r="K7" t="n">
        <v>28.92</v>
      </c>
      <c r="L7" t="n">
        <v>6</v>
      </c>
      <c r="M7" t="n">
        <v>15</v>
      </c>
      <c r="N7" t="n">
        <v>7.66</v>
      </c>
      <c r="O7" t="n">
        <v>8569.4</v>
      </c>
      <c r="P7" t="n">
        <v>266.02</v>
      </c>
      <c r="Q7" t="n">
        <v>794.1799999999999</v>
      </c>
      <c r="R7" t="n">
        <v>134.03</v>
      </c>
      <c r="S7" t="n">
        <v>72.42</v>
      </c>
      <c r="T7" t="n">
        <v>21521.9</v>
      </c>
      <c r="U7" t="n">
        <v>0.54</v>
      </c>
      <c r="V7" t="n">
        <v>0.75</v>
      </c>
      <c r="W7" t="n">
        <v>4.76</v>
      </c>
      <c r="X7" t="n">
        <v>1.29</v>
      </c>
      <c r="Y7" t="n">
        <v>0.5</v>
      </c>
      <c r="Z7" t="n">
        <v>10</v>
      </c>
      <c r="AA7" t="n">
        <v>342.9534896244274</v>
      </c>
      <c r="AB7" t="n">
        <v>469.2440945442801</v>
      </c>
      <c r="AC7" t="n">
        <v>424.4600967491963</v>
      </c>
      <c r="AD7" t="n">
        <v>342953.4896244274</v>
      </c>
      <c r="AE7" t="n">
        <v>469244.0945442801</v>
      </c>
      <c r="AF7" t="n">
        <v>8.223262076732036e-06</v>
      </c>
      <c r="AG7" t="n">
        <v>2.136666666666667</v>
      </c>
      <c r="AH7" t="n">
        <v>424460.0967491964</v>
      </c>
    </row>
    <row r="8">
      <c r="A8" t="n">
        <v>6</v>
      </c>
      <c r="B8" t="n">
        <v>25</v>
      </c>
      <c r="C8" t="inlineStr">
        <is>
          <t xml:space="preserve">CONCLUIDO	</t>
        </is>
      </c>
      <c r="D8" t="n">
        <v>1.9533</v>
      </c>
      <c r="E8" t="n">
        <v>51.2</v>
      </c>
      <c r="F8" t="n">
        <v>48.94</v>
      </c>
      <c r="G8" t="n">
        <v>88.98999999999999</v>
      </c>
      <c r="H8" t="n">
        <v>1.78</v>
      </c>
      <c r="I8" t="n">
        <v>33</v>
      </c>
      <c r="J8" t="n">
        <v>68.76000000000001</v>
      </c>
      <c r="K8" t="n">
        <v>28.92</v>
      </c>
      <c r="L8" t="n">
        <v>7</v>
      </c>
      <c r="M8" t="n">
        <v>1</v>
      </c>
      <c r="N8" t="n">
        <v>7.83</v>
      </c>
      <c r="O8" t="n">
        <v>8713.950000000001</v>
      </c>
      <c r="P8" t="n">
        <v>267.99</v>
      </c>
      <c r="Q8" t="n">
        <v>794.17</v>
      </c>
      <c r="R8" t="n">
        <v>131.7</v>
      </c>
      <c r="S8" t="n">
        <v>72.42</v>
      </c>
      <c r="T8" t="n">
        <v>20363.06</v>
      </c>
      <c r="U8" t="n">
        <v>0.55</v>
      </c>
      <c r="V8" t="n">
        <v>0.75</v>
      </c>
      <c r="W8" t="n">
        <v>4.77</v>
      </c>
      <c r="X8" t="n">
        <v>1.23</v>
      </c>
      <c r="Y8" t="n">
        <v>0.5</v>
      </c>
      <c r="Z8" t="n">
        <v>10</v>
      </c>
      <c r="AA8" t="n">
        <v>343.58429024013</v>
      </c>
      <c r="AB8" t="n">
        <v>470.1071837756437</v>
      </c>
      <c r="AC8" t="n">
        <v>425.2408139556719</v>
      </c>
      <c r="AD8" t="n">
        <v>343584.29024013</v>
      </c>
      <c r="AE8" t="n">
        <v>470107.1837756437</v>
      </c>
      <c r="AF8" t="n">
        <v>8.237178366400354e-06</v>
      </c>
      <c r="AG8" t="n">
        <v>2.133333333333333</v>
      </c>
      <c r="AH8" t="n">
        <v>425240.8139556719</v>
      </c>
    </row>
    <row r="9">
      <c r="A9" t="n">
        <v>7</v>
      </c>
      <c r="B9" t="n">
        <v>25</v>
      </c>
      <c r="C9" t="inlineStr">
        <is>
          <t xml:space="preserve">CONCLUIDO	</t>
        </is>
      </c>
      <c r="D9" t="n">
        <v>1.9533</v>
      </c>
      <c r="E9" t="n">
        <v>51.2</v>
      </c>
      <c r="F9" t="n">
        <v>48.94</v>
      </c>
      <c r="G9" t="n">
        <v>88.98999999999999</v>
      </c>
      <c r="H9" t="n">
        <v>2</v>
      </c>
      <c r="I9" t="n">
        <v>33</v>
      </c>
      <c r="J9" t="n">
        <v>69.93000000000001</v>
      </c>
      <c r="K9" t="n">
        <v>28.92</v>
      </c>
      <c r="L9" t="n">
        <v>8</v>
      </c>
      <c r="M9" t="n">
        <v>0</v>
      </c>
      <c r="N9" t="n">
        <v>8.01</v>
      </c>
      <c r="O9" t="n">
        <v>8858.84</v>
      </c>
      <c r="P9" t="n">
        <v>272.1</v>
      </c>
      <c r="Q9" t="n">
        <v>794.17</v>
      </c>
      <c r="R9" t="n">
        <v>131.69</v>
      </c>
      <c r="S9" t="n">
        <v>72.42</v>
      </c>
      <c r="T9" t="n">
        <v>20361.72</v>
      </c>
      <c r="U9" t="n">
        <v>0.55</v>
      </c>
      <c r="V9" t="n">
        <v>0.75</v>
      </c>
      <c r="W9" t="n">
        <v>4.77</v>
      </c>
      <c r="X9" t="n">
        <v>1.23</v>
      </c>
      <c r="Y9" t="n">
        <v>0.5</v>
      </c>
      <c r="Z9" t="n">
        <v>10</v>
      </c>
      <c r="AA9" t="n">
        <v>346.446939309679</v>
      </c>
      <c r="AB9" t="n">
        <v>474.0239865237643</v>
      </c>
      <c r="AC9" t="n">
        <v>428.783802546779</v>
      </c>
      <c r="AD9" t="n">
        <v>346446.939309679</v>
      </c>
      <c r="AE9" t="n">
        <v>474023.9865237643</v>
      </c>
      <c r="AF9" t="n">
        <v>8.237178366400354e-06</v>
      </c>
      <c r="AG9" t="n">
        <v>2.133333333333333</v>
      </c>
      <c r="AH9" t="n">
        <v>428783.802546779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0.9882</v>
      </c>
      <c r="E2" t="n">
        <v>101.19</v>
      </c>
      <c r="F2" t="n">
        <v>75.2</v>
      </c>
      <c r="G2" t="n">
        <v>6.47</v>
      </c>
      <c r="H2" t="n">
        <v>0.11</v>
      </c>
      <c r="I2" t="n">
        <v>697</v>
      </c>
      <c r="J2" t="n">
        <v>167.88</v>
      </c>
      <c r="K2" t="n">
        <v>51.39</v>
      </c>
      <c r="L2" t="n">
        <v>1</v>
      </c>
      <c r="M2" t="n">
        <v>695</v>
      </c>
      <c r="N2" t="n">
        <v>30.49</v>
      </c>
      <c r="O2" t="n">
        <v>20939.59</v>
      </c>
      <c r="P2" t="n">
        <v>955.55</v>
      </c>
      <c r="Q2" t="n">
        <v>794.36</v>
      </c>
      <c r="R2" t="n">
        <v>1011.47</v>
      </c>
      <c r="S2" t="n">
        <v>72.42</v>
      </c>
      <c r="T2" t="n">
        <v>456931.32</v>
      </c>
      <c r="U2" t="n">
        <v>0.07000000000000001</v>
      </c>
      <c r="V2" t="n">
        <v>0.49</v>
      </c>
      <c r="W2" t="n">
        <v>5.84</v>
      </c>
      <c r="X2" t="n">
        <v>27.48</v>
      </c>
      <c r="Y2" t="n">
        <v>0.5</v>
      </c>
      <c r="Z2" t="n">
        <v>10</v>
      </c>
      <c r="AA2" t="n">
        <v>2034.690439092229</v>
      </c>
      <c r="AB2" t="n">
        <v>2783.95322297292</v>
      </c>
      <c r="AC2" t="n">
        <v>2518.256634675273</v>
      </c>
      <c r="AD2" t="n">
        <v>2034690.439092229</v>
      </c>
      <c r="AE2" t="n">
        <v>2783953.22297292</v>
      </c>
      <c r="AF2" t="n">
        <v>2.543740334165389e-06</v>
      </c>
      <c r="AG2" t="n">
        <v>4.21625</v>
      </c>
      <c r="AH2" t="n">
        <v>2518256.634675273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1.448</v>
      </c>
      <c r="E3" t="n">
        <v>69.06</v>
      </c>
      <c r="F3" t="n">
        <v>57.71</v>
      </c>
      <c r="G3" t="n">
        <v>13.07</v>
      </c>
      <c r="H3" t="n">
        <v>0.21</v>
      </c>
      <c r="I3" t="n">
        <v>265</v>
      </c>
      <c r="J3" t="n">
        <v>169.33</v>
      </c>
      <c r="K3" t="n">
        <v>51.39</v>
      </c>
      <c r="L3" t="n">
        <v>2</v>
      </c>
      <c r="M3" t="n">
        <v>263</v>
      </c>
      <c r="N3" t="n">
        <v>30.94</v>
      </c>
      <c r="O3" t="n">
        <v>21118.46</v>
      </c>
      <c r="P3" t="n">
        <v>730.33</v>
      </c>
      <c r="Q3" t="n">
        <v>794.25</v>
      </c>
      <c r="R3" t="n">
        <v>425.63</v>
      </c>
      <c r="S3" t="n">
        <v>72.42</v>
      </c>
      <c r="T3" t="n">
        <v>166171.35</v>
      </c>
      <c r="U3" t="n">
        <v>0.17</v>
      </c>
      <c r="V3" t="n">
        <v>0.64</v>
      </c>
      <c r="W3" t="n">
        <v>5.1</v>
      </c>
      <c r="X3" t="n">
        <v>10</v>
      </c>
      <c r="Y3" t="n">
        <v>0.5</v>
      </c>
      <c r="Z3" t="n">
        <v>10</v>
      </c>
      <c r="AA3" t="n">
        <v>1069.809670236338</v>
      </c>
      <c r="AB3" t="n">
        <v>1463.760787489034</v>
      </c>
      <c r="AC3" t="n">
        <v>1324.061512332248</v>
      </c>
      <c r="AD3" t="n">
        <v>1069809.670236337</v>
      </c>
      <c r="AE3" t="n">
        <v>1463760.787489034</v>
      </c>
      <c r="AF3" t="n">
        <v>3.727318360525687e-06</v>
      </c>
      <c r="AG3" t="n">
        <v>2.8775</v>
      </c>
      <c r="AH3" t="n">
        <v>1324061.512332248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1.6192</v>
      </c>
      <c r="E4" t="n">
        <v>61.76</v>
      </c>
      <c r="F4" t="n">
        <v>53.83</v>
      </c>
      <c r="G4" t="n">
        <v>19.69</v>
      </c>
      <c r="H4" t="n">
        <v>0.31</v>
      </c>
      <c r="I4" t="n">
        <v>164</v>
      </c>
      <c r="J4" t="n">
        <v>170.79</v>
      </c>
      <c r="K4" t="n">
        <v>51.39</v>
      </c>
      <c r="L4" t="n">
        <v>3</v>
      </c>
      <c r="M4" t="n">
        <v>162</v>
      </c>
      <c r="N4" t="n">
        <v>31.4</v>
      </c>
      <c r="O4" t="n">
        <v>21297.94</v>
      </c>
      <c r="P4" t="n">
        <v>678.7</v>
      </c>
      <c r="Q4" t="n">
        <v>794.24</v>
      </c>
      <c r="R4" t="n">
        <v>295.5</v>
      </c>
      <c r="S4" t="n">
        <v>72.42</v>
      </c>
      <c r="T4" t="n">
        <v>101607.77</v>
      </c>
      <c r="U4" t="n">
        <v>0.25</v>
      </c>
      <c r="V4" t="n">
        <v>0.6899999999999999</v>
      </c>
      <c r="W4" t="n">
        <v>4.96</v>
      </c>
      <c r="X4" t="n">
        <v>6.12</v>
      </c>
      <c r="Y4" t="n">
        <v>0.5</v>
      </c>
      <c r="Z4" t="n">
        <v>10</v>
      </c>
      <c r="AA4" t="n">
        <v>892.1599592088432</v>
      </c>
      <c r="AB4" t="n">
        <v>1220.692615509099</v>
      </c>
      <c r="AC4" t="n">
        <v>1104.191425537756</v>
      </c>
      <c r="AD4" t="n">
        <v>892159.9592088433</v>
      </c>
      <c r="AE4" t="n">
        <v>1220692.615509099</v>
      </c>
      <c r="AF4" t="n">
        <v>4.168006829670714e-06</v>
      </c>
      <c r="AG4" t="n">
        <v>2.573333333333333</v>
      </c>
      <c r="AH4" t="n">
        <v>1104191.425537756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1.7093</v>
      </c>
      <c r="E5" t="n">
        <v>58.5</v>
      </c>
      <c r="F5" t="n">
        <v>52.1</v>
      </c>
      <c r="G5" t="n">
        <v>26.27</v>
      </c>
      <c r="H5" t="n">
        <v>0.41</v>
      </c>
      <c r="I5" t="n">
        <v>119</v>
      </c>
      <c r="J5" t="n">
        <v>172.25</v>
      </c>
      <c r="K5" t="n">
        <v>51.39</v>
      </c>
      <c r="L5" t="n">
        <v>4</v>
      </c>
      <c r="M5" t="n">
        <v>117</v>
      </c>
      <c r="N5" t="n">
        <v>31.86</v>
      </c>
      <c r="O5" t="n">
        <v>21478.05</v>
      </c>
      <c r="P5" t="n">
        <v>654.46</v>
      </c>
      <c r="Q5" t="n">
        <v>794.21</v>
      </c>
      <c r="R5" t="n">
        <v>237.76</v>
      </c>
      <c r="S5" t="n">
        <v>72.42</v>
      </c>
      <c r="T5" t="n">
        <v>72966.89999999999</v>
      </c>
      <c r="U5" t="n">
        <v>0.3</v>
      </c>
      <c r="V5" t="n">
        <v>0.71</v>
      </c>
      <c r="W5" t="n">
        <v>4.88</v>
      </c>
      <c r="X5" t="n">
        <v>4.39</v>
      </c>
      <c r="Y5" t="n">
        <v>0.5</v>
      </c>
      <c r="Z5" t="n">
        <v>10</v>
      </c>
      <c r="AA5" t="n">
        <v>816.8115953639917</v>
      </c>
      <c r="AB5" t="n">
        <v>1117.597659961366</v>
      </c>
      <c r="AC5" t="n">
        <v>1010.93570785282</v>
      </c>
      <c r="AD5" t="n">
        <v>816811.5953639917</v>
      </c>
      <c r="AE5" t="n">
        <v>1117597.659961366</v>
      </c>
      <c r="AF5" t="n">
        <v>4.399934581247622e-06</v>
      </c>
      <c r="AG5" t="n">
        <v>2.4375</v>
      </c>
      <c r="AH5" t="n">
        <v>1010935.707852819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1.7638</v>
      </c>
      <c r="E6" t="n">
        <v>56.7</v>
      </c>
      <c r="F6" t="n">
        <v>51.17</v>
      </c>
      <c r="G6" t="n">
        <v>33.01</v>
      </c>
      <c r="H6" t="n">
        <v>0.51</v>
      </c>
      <c r="I6" t="n">
        <v>93</v>
      </c>
      <c r="J6" t="n">
        <v>173.71</v>
      </c>
      <c r="K6" t="n">
        <v>51.39</v>
      </c>
      <c r="L6" t="n">
        <v>5</v>
      </c>
      <c r="M6" t="n">
        <v>91</v>
      </c>
      <c r="N6" t="n">
        <v>32.32</v>
      </c>
      <c r="O6" t="n">
        <v>21658.78</v>
      </c>
      <c r="P6" t="n">
        <v>640.37</v>
      </c>
      <c r="Q6" t="n">
        <v>794.21</v>
      </c>
      <c r="R6" t="n">
        <v>206.64</v>
      </c>
      <c r="S6" t="n">
        <v>72.42</v>
      </c>
      <c r="T6" t="n">
        <v>57535.64</v>
      </c>
      <c r="U6" t="n">
        <v>0.35</v>
      </c>
      <c r="V6" t="n">
        <v>0.72</v>
      </c>
      <c r="W6" t="n">
        <v>4.85</v>
      </c>
      <c r="X6" t="n">
        <v>3.46</v>
      </c>
      <c r="Y6" t="n">
        <v>0.5</v>
      </c>
      <c r="Z6" t="n">
        <v>10</v>
      </c>
      <c r="AA6" t="n">
        <v>776.0603044183982</v>
      </c>
      <c r="AB6" t="n">
        <v>1061.839945869532</v>
      </c>
      <c r="AC6" t="n">
        <v>960.4994317374673</v>
      </c>
      <c r="AD6" t="n">
        <v>776060.3044183982</v>
      </c>
      <c r="AE6" t="n">
        <v>1061839.945869532</v>
      </c>
      <c r="AF6" t="n">
        <v>4.540223842745309e-06</v>
      </c>
      <c r="AG6" t="n">
        <v>2.3625</v>
      </c>
      <c r="AH6" t="n">
        <v>960499.4317374673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1.8007</v>
      </c>
      <c r="E7" t="n">
        <v>55.54</v>
      </c>
      <c r="F7" t="n">
        <v>50.55</v>
      </c>
      <c r="G7" t="n">
        <v>39.39</v>
      </c>
      <c r="H7" t="n">
        <v>0.61</v>
      </c>
      <c r="I7" t="n">
        <v>77</v>
      </c>
      <c r="J7" t="n">
        <v>175.18</v>
      </c>
      <c r="K7" t="n">
        <v>51.39</v>
      </c>
      <c r="L7" t="n">
        <v>6</v>
      </c>
      <c r="M7" t="n">
        <v>75</v>
      </c>
      <c r="N7" t="n">
        <v>32.79</v>
      </c>
      <c r="O7" t="n">
        <v>21840.16</v>
      </c>
      <c r="P7" t="n">
        <v>630.37</v>
      </c>
      <c r="Q7" t="n">
        <v>794.17</v>
      </c>
      <c r="R7" t="n">
        <v>186.13</v>
      </c>
      <c r="S7" t="n">
        <v>72.42</v>
      </c>
      <c r="T7" t="n">
        <v>47360.59</v>
      </c>
      <c r="U7" t="n">
        <v>0.39</v>
      </c>
      <c r="V7" t="n">
        <v>0.73</v>
      </c>
      <c r="W7" t="n">
        <v>4.82</v>
      </c>
      <c r="X7" t="n">
        <v>2.85</v>
      </c>
      <c r="Y7" t="n">
        <v>0.5</v>
      </c>
      <c r="Z7" t="n">
        <v>10</v>
      </c>
      <c r="AA7" t="n">
        <v>749.5683760344508</v>
      </c>
      <c r="AB7" t="n">
        <v>1025.592520713221</v>
      </c>
      <c r="AC7" t="n">
        <v>927.7114099644937</v>
      </c>
      <c r="AD7" t="n">
        <v>749568.3760344508</v>
      </c>
      <c r="AE7" t="n">
        <v>1025592.520713221</v>
      </c>
      <c r="AF7" t="n">
        <v>4.635208682181357e-06</v>
      </c>
      <c r="AG7" t="n">
        <v>2.314166666666666</v>
      </c>
      <c r="AH7" t="n">
        <v>927711.4099644937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1.8285</v>
      </c>
      <c r="E8" t="n">
        <v>54.69</v>
      </c>
      <c r="F8" t="n">
        <v>50.11</v>
      </c>
      <c r="G8" t="n">
        <v>46.26</v>
      </c>
      <c r="H8" t="n">
        <v>0.7</v>
      </c>
      <c r="I8" t="n">
        <v>65</v>
      </c>
      <c r="J8" t="n">
        <v>176.66</v>
      </c>
      <c r="K8" t="n">
        <v>51.39</v>
      </c>
      <c r="L8" t="n">
        <v>7</v>
      </c>
      <c r="M8" t="n">
        <v>63</v>
      </c>
      <c r="N8" t="n">
        <v>33.27</v>
      </c>
      <c r="O8" t="n">
        <v>22022.17</v>
      </c>
      <c r="P8" t="n">
        <v>622.83</v>
      </c>
      <c r="Q8" t="n">
        <v>794.1799999999999</v>
      </c>
      <c r="R8" t="n">
        <v>171.51</v>
      </c>
      <c r="S8" t="n">
        <v>72.42</v>
      </c>
      <c r="T8" t="n">
        <v>40109.68</v>
      </c>
      <c r="U8" t="n">
        <v>0.42</v>
      </c>
      <c r="V8" t="n">
        <v>0.74</v>
      </c>
      <c r="W8" t="n">
        <v>4.8</v>
      </c>
      <c r="X8" t="n">
        <v>2.41</v>
      </c>
      <c r="Y8" t="n">
        <v>0.5</v>
      </c>
      <c r="Z8" t="n">
        <v>10</v>
      </c>
      <c r="AA8" t="n">
        <v>730.440381144354</v>
      </c>
      <c r="AB8" t="n">
        <v>999.4207542370128</v>
      </c>
      <c r="AC8" t="n">
        <v>904.03744014847</v>
      </c>
      <c r="AD8" t="n">
        <v>730440.381144354</v>
      </c>
      <c r="AE8" t="n">
        <v>999420.7542370128</v>
      </c>
      <c r="AF8" t="n">
        <v>4.706769076119626e-06</v>
      </c>
      <c r="AG8" t="n">
        <v>2.27875</v>
      </c>
      <c r="AH8" t="n">
        <v>904037.44014847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1.8483</v>
      </c>
      <c r="E9" t="n">
        <v>54.1</v>
      </c>
      <c r="F9" t="n">
        <v>49.8</v>
      </c>
      <c r="G9" t="n">
        <v>52.42</v>
      </c>
      <c r="H9" t="n">
        <v>0.8</v>
      </c>
      <c r="I9" t="n">
        <v>57</v>
      </c>
      <c r="J9" t="n">
        <v>178.14</v>
      </c>
      <c r="K9" t="n">
        <v>51.39</v>
      </c>
      <c r="L9" t="n">
        <v>8</v>
      </c>
      <c r="M9" t="n">
        <v>55</v>
      </c>
      <c r="N9" t="n">
        <v>33.75</v>
      </c>
      <c r="O9" t="n">
        <v>22204.83</v>
      </c>
      <c r="P9" t="n">
        <v>616.98</v>
      </c>
      <c r="Q9" t="n">
        <v>794.1900000000001</v>
      </c>
      <c r="R9" t="n">
        <v>161.03</v>
      </c>
      <c r="S9" t="n">
        <v>72.42</v>
      </c>
      <c r="T9" t="n">
        <v>34910.62</v>
      </c>
      <c r="U9" t="n">
        <v>0.45</v>
      </c>
      <c r="V9" t="n">
        <v>0.74</v>
      </c>
      <c r="W9" t="n">
        <v>4.78</v>
      </c>
      <c r="X9" t="n">
        <v>2.09</v>
      </c>
      <c r="Y9" t="n">
        <v>0.5</v>
      </c>
      <c r="Z9" t="n">
        <v>10</v>
      </c>
      <c r="AA9" t="n">
        <v>716.8307335784065</v>
      </c>
      <c r="AB9" t="n">
        <v>980.7994340220079</v>
      </c>
      <c r="AC9" t="n">
        <v>887.1933125995981</v>
      </c>
      <c r="AD9" t="n">
        <v>716830.7335784065</v>
      </c>
      <c r="AE9" t="n">
        <v>980799.4340220079</v>
      </c>
      <c r="AF9" t="n">
        <v>4.757736550938969e-06</v>
      </c>
      <c r="AG9" t="n">
        <v>2.254166666666667</v>
      </c>
      <c r="AH9" t="n">
        <v>887193.3125995981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1.8654</v>
      </c>
      <c r="E10" t="n">
        <v>53.61</v>
      </c>
      <c r="F10" t="n">
        <v>49.54</v>
      </c>
      <c r="G10" t="n">
        <v>59.45</v>
      </c>
      <c r="H10" t="n">
        <v>0.89</v>
      </c>
      <c r="I10" t="n">
        <v>50</v>
      </c>
      <c r="J10" t="n">
        <v>179.63</v>
      </c>
      <c r="K10" t="n">
        <v>51.39</v>
      </c>
      <c r="L10" t="n">
        <v>9</v>
      </c>
      <c r="M10" t="n">
        <v>48</v>
      </c>
      <c r="N10" t="n">
        <v>34.24</v>
      </c>
      <c r="O10" t="n">
        <v>22388.15</v>
      </c>
      <c r="P10" t="n">
        <v>611.09</v>
      </c>
      <c r="Q10" t="n">
        <v>794.2</v>
      </c>
      <c r="R10" t="n">
        <v>152.87</v>
      </c>
      <c r="S10" t="n">
        <v>72.42</v>
      </c>
      <c r="T10" t="n">
        <v>30862.34</v>
      </c>
      <c r="U10" t="n">
        <v>0.47</v>
      </c>
      <c r="V10" t="n">
        <v>0.75</v>
      </c>
      <c r="W10" t="n">
        <v>4.76</v>
      </c>
      <c r="X10" t="n">
        <v>1.83</v>
      </c>
      <c r="Y10" t="n">
        <v>0.5</v>
      </c>
      <c r="Z10" t="n">
        <v>10</v>
      </c>
      <c r="AA10" t="n">
        <v>704.739107827978</v>
      </c>
      <c r="AB10" t="n">
        <v>964.2551382253922</v>
      </c>
      <c r="AC10" t="n">
        <v>872.2279811737465</v>
      </c>
      <c r="AD10" t="n">
        <v>704739.1078279781</v>
      </c>
      <c r="AE10" t="n">
        <v>964255.1382253922</v>
      </c>
      <c r="AF10" t="n">
        <v>4.801753915555675e-06</v>
      </c>
      <c r="AG10" t="n">
        <v>2.23375</v>
      </c>
      <c r="AH10" t="n">
        <v>872227.9811737464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1.8779</v>
      </c>
      <c r="E11" t="n">
        <v>53.25</v>
      </c>
      <c r="F11" t="n">
        <v>49.35</v>
      </c>
      <c r="G11" t="n">
        <v>65.8</v>
      </c>
      <c r="H11" t="n">
        <v>0.98</v>
      </c>
      <c r="I11" t="n">
        <v>45</v>
      </c>
      <c r="J11" t="n">
        <v>181.12</v>
      </c>
      <c r="K11" t="n">
        <v>51.39</v>
      </c>
      <c r="L11" t="n">
        <v>10</v>
      </c>
      <c r="M11" t="n">
        <v>43</v>
      </c>
      <c r="N11" t="n">
        <v>34.73</v>
      </c>
      <c r="O11" t="n">
        <v>22572.13</v>
      </c>
      <c r="P11" t="n">
        <v>606.67</v>
      </c>
      <c r="Q11" t="n">
        <v>794.1900000000001</v>
      </c>
      <c r="R11" t="n">
        <v>146.37</v>
      </c>
      <c r="S11" t="n">
        <v>72.42</v>
      </c>
      <c r="T11" t="n">
        <v>27640.32</v>
      </c>
      <c r="U11" t="n">
        <v>0.49</v>
      </c>
      <c r="V11" t="n">
        <v>0.75</v>
      </c>
      <c r="W11" t="n">
        <v>4.76</v>
      </c>
      <c r="X11" t="n">
        <v>1.65</v>
      </c>
      <c r="Y11" t="n">
        <v>0.5</v>
      </c>
      <c r="Z11" t="n">
        <v>10</v>
      </c>
      <c r="AA11" t="n">
        <v>695.9539010051666</v>
      </c>
      <c r="AB11" t="n">
        <v>952.2348306744504</v>
      </c>
      <c r="AC11" t="n">
        <v>861.3548749048589</v>
      </c>
      <c r="AD11" t="n">
        <v>695953.9010051666</v>
      </c>
      <c r="AE11" t="n">
        <v>952234.8306744505</v>
      </c>
      <c r="AF11" t="n">
        <v>4.833930351678997e-06</v>
      </c>
      <c r="AG11" t="n">
        <v>2.21875</v>
      </c>
      <c r="AH11" t="n">
        <v>861354.8749048589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1.8885</v>
      </c>
      <c r="E12" t="n">
        <v>52.95</v>
      </c>
      <c r="F12" t="n">
        <v>49.19</v>
      </c>
      <c r="G12" t="n">
        <v>71.98</v>
      </c>
      <c r="H12" t="n">
        <v>1.07</v>
      </c>
      <c r="I12" t="n">
        <v>41</v>
      </c>
      <c r="J12" t="n">
        <v>182.62</v>
      </c>
      <c r="K12" t="n">
        <v>51.39</v>
      </c>
      <c r="L12" t="n">
        <v>11</v>
      </c>
      <c r="M12" t="n">
        <v>39</v>
      </c>
      <c r="N12" t="n">
        <v>35.22</v>
      </c>
      <c r="O12" t="n">
        <v>22756.91</v>
      </c>
      <c r="P12" t="n">
        <v>602.24</v>
      </c>
      <c r="Q12" t="n">
        <v>794.17</v>
      </c>
      <c r="R12" t="n">
        <v>140.82</v>
      </c>
      <c r="S12" t="n">
        <v>72.42</v>
      </c>
      <c r="T12" t="n">
        <v>24883.4</v>
      </c>
      <c r="U12" t="n">
        <v>0.51</v>
      </c>
      <c r="V12" t="n">
        <v>0.75</v>
      </c>
      <c r="W12" t="n">
        <v>4.75</v>
      </c>
      <c r="X12" t="n">
        <v>1.48</v>
      </c>
      <c r="Y12" t="n">
        <v>0.5</v>
      </c>
      <c r="Z12" t="n">
        <v>10</v>
      </c>
      <c r="AA12" t="n">
        <v>688.1098628921729</v>
      </c>
      <c r="AB12" t="n">
        <v>941.5022716737142</v>
      </c>
      <c r="AC12" t="n">
        <v>851.6466162719117</v>
      </c>
      <c r="AD12" t="n">
        <v>688109.862892173</v>
      </c>
      <c r="AE12" t="n">
        <v>941502.2716737142</v>
      </c>
      <c r="AF12" t="n">
        <v>4.861215969511575e-06</v>
      </c>
      <c r="AG12" t="n">
        <v>2.20625</v>
      </c>
      <c r="AH12" t="n">
        <v>851646.6162719118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1.8986</v>
      </c>
      <c r="E13" t="n">
        <v>52.67</v>
      </c>
      <c r="F13" t="n">
        <v>49.04</v>
      </c>
      <c r="G13" t="n">
        <v>79.53</v>
      </c>
      <c r="H13" t="n">
        <v>1.16</v>
      </c>
      <c r="I13" t="n">
        <v>37</v>
      </c>
      <c r="J13" t="n">
        <v>184.12</v>
      </c>
      <c r="K13" t="n">
        <v>51.39</v>
      </c>
      <c r="L13" t="n">
        <v>12</v>
      </c>
      <c r="M13" t="n">
        <v>35</v>
      </c>
      <c r="N13" t="n">
        <v>35.73</v>
      </c>
      <c r="O13" t="n">
        <v>22942.24</v>
      </c>
      <c r="P13" t="n">
        <v>598.4400000000001</v>
      </c>
      <c r="Q13" t="n">
        <v>794.1799999999999</v>
      </c>
      <c r="R13" t="n">
        <v>135.83</v>
      </c>
      <c r="S13" t="n">
        <v>72.42</v>
      </c>
      <c r="T13" t="n">
        <v>22411.12</v>
      </c>
      <c r="U13" t="n">
        <v>0.53</v>
      </c>
      <c r="V13" t="n">
        <v>0.75</v>
      </c>
      <c r="W13" t="n">
        <v>4.75</v>
      </c>
      <c r="X13" t="n">
        <v>1.34</v>
      </c>
      <c r="Y13" t="n">
        <v>0.5</v>
      </c>
      <c r="Z13" t="n">
        <v>10</v>
      </c>
      <c r="AA13" t="n">
        <v>681.0316043442475</v>
      </c>
      <c r="AB13" t="n">
        <v>931.8174860577144</v>
      </c>
      <c r="AC13" t="n">
        <v>842.8861330024212</v>
      </c>
      <c r="AD13" t="n">
        <v>681031.6043442475</v>
      </c>
      <c r="AE13" t="n">
        <v>931817.4860577144</v>
      </c>
      <c r="AF13" t="n">
        <v>4.887214529899219e-06</v>
      </c>
      <c r="AG13" t="n">
        <v>2.194583333333334</v>
      </c>
      <c r="AH13" t="n">
        <v>842886.1330024211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1.9061</v>
      </c>
      <c r="E14" t="n">
        <v>52.46</v>
      </c>
      <c r="F14" t="n">
        <v>48.94</v>
      </c>
      <c r="G14" t="n">
        <v>86.36</v>
      </c>
      <c r="H14" t="n">
        <v>1.24</v>
      </c>
      <c r="I14" t="n">
        <v>34</v>
      </c>
      <c r="J14" t="n">
        <v>185.63</v>
      </c>
      <c r="K14" t="n">
        <v>51.39</v>
      </c>
      <c r="L14" t="n">
        <v>13</v>
      </c>
      <c r="M14" t="n">
        <v>32</v>
      </c>
      <c r="N14" t="n">
        <v>36.24</v>
      </c>
      <c r="O14" t="n">
        <v>23128.27</v>
      </c>
      <c r="P14" t="n">
        <v>594.78</v>
      </c>
      <c r="Q14" t="n">
        <v>794.17</v>
      </c>
      <c r="R14" t="n">
        <v>132.25</v>
      </c>
      <c r="S14" t="n">
        <v>72.42</v>
      </c>
      <c r="T14" t="n">
        <v>20634.33</v>
      </c>
      <c r="U14" t="n">
        <v>0.55</v>
      </c>
      <c r="V14" t="n">
        <v>0.75</v>
      </c>
      <c r="W14" t="n">
        <v>4.74</v>
      </c>
      <c r="X14" t="n">
        <v>1.23</v>
      </c>
      <c r="Y14" t="n">
        <v>0.5</v>
      </c>
      <c r="Z14" t="n">
        <v>10</v>
      </c>
      <c r="AA14" t="n">
        <v>675.2772533727706</v>
      </c>
      <c r="AB14" t="n">
        <v>923.9441291944919</v>
      </c>
      <c r="AC14" t="n">
        <v>835.7641982678987</v>
      </c>
      <c r="AD14" t="n">
        <v>675277.2533727706</v>
      </c>
      <c r="AE14" t="n">
        <v>923944.1291944919</v>
      </c>
      <c r="AF14" t="n">
        <v>4.906520391573212e-06</v>
      </c>
      <c r="AG14" t="n">
        <v>2.185833333333334</v>
      </c>
      <c r="AH14" t="n">
        <v>835764.1982678986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1.9109</v>
      </c>
      <c r="E15" t="n">
        <v>52.33</v>
      </c>
      <c r="F15" t="n">
        <v>48.88</v>
      </c>
      <c r="G15" t="n">
        <v>91.64</v>
      </c>
      <c r="H15" t="n">
        <v>1.33</v>
      </c>
      <c r="I15" t="n">
        <v>32</v>
      </c>
      <c r="J15" t="n">
        <v>187.14</v>
      </c>
      <c r="K15" t="n">
        <v>51.39</v>
      </c>
      <c r="L15" t="n">
        <v>14</v>
      </c>
      <c r="M15" t="n">
        <v>30</v>
      </c>
      <c r="N15" t="n">
        <v>36.75</v>
      </c>
      <c r="O15" t="n">
        <v>23314.98</v>
      </c>
      <c r="P15" t="n">
        <v>592.12</v>
      </c>
      <c r="Q15" t="n">
        <v>794.1900000000001</v>
      </c>
      <c r="R15" t="n">
        <v>130.54</v>
      </c>
      <c r="S15" t="n">
        <v>72.42</v>
      </c>
      <c r="T15" t="n">
        <v>19791.31</v>
      </c>
      <c r="U15" t="n">
        <v>0.55</v>
      </c>
      <c r="V15" t="n">
        <v>0.76</v>
      </c>
      <c r="W15" t="n">
        <v>4.73</v>
      </c>
      <c r="X15" t="n">
        <v>1.17</v>
      </c>
      <c r="Y15" t="n">
        <v>0.5</v>
      </c>
      <c r="Z15" t="n">
        <v>10</v>
      </c>
      <c r="AA15" t="n">
        <v>671.4120882471635</v>
      </c>
      <c r="AB15" t="n">
        <v>918.6556397505858</v>
      </c>
      <c r="AC15" t="n">
        <v>830.9804348340775</v>
      </c>
      <c r="AD15" t="n">
        <v>671412.0882471636</v>
      </c>
      <c r="AE15" t="n">
        <v>918655.6397505858</v>
      </c>
      <c r="AF15" t="n">
        <v>4.918876143044569e-06</v>
      </c>
      <c r="AG15" t="n">
        <v>2.180416666666666</v>
      </c>
      <c r="AH15" t="n">
        <v>830980.4348340775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1.9162</v>
      </c>
      <c r="E16" t="n">
        <v>52.19</v>
      </c>
      <c r="F16" t="n">
        <v>48.8</v>
      </c>
      <c r="G16" t="n">
        <v>97.59</v>
      </c>
      <c r="H16" t="n">
        <v>1.41</v>
      </c>
      <c r="I16" t="n">
        <v>30</v>
      </c>
      <c r="J16" t="n">
        <v>188.66</v>
      </c>
      <c r="K16" t="n">
        <v>51.39</v>
      </c>
      <c r="L16" t="n">
        <v>15</v>
      </c>
      <c r="M16" t="n">
        <v>28</v>
      </c>
      <c r="N16" t="n">
        <v>37.27</v>
      </c>
      <c r="O16" t="n">
        <v>23502.4</v>
      </c>
      <c r="P16" t="n">
        <v>589.1900000000001</v>
      </c>
      <c r="Q16" t="n">
        <v>794.1799999999999</v>
      </c>
      <c r="R16" t="n">
        <v>127.79</v>
      </c>
      <c r="S16" t="n">
        <v>72.42</v>
      </c>
      <c r="T16" t="n">
        <v>18425.06</v>
      </c>
      <c r="U16" t="n">
        <v>0.57</v>
      </c>
      <c r="V16" t="n">
        <v>0.76</v>
      </c>
      <c r="W16" t="n">
        <v>4.73</v>
      </c>
      <c r="X16" t="n">
        <v>1.09</v>
      </c>
      <c r="Y16" t="n">
        <v>0.5</v>
      </c>
      <c r="Z16" t="n">
        <v>10</v>
      </c>
      <c r="AA16" t="n">
        <v>667.1091155099098</v>
      </c>
      <c r="AB16" t="n">
        <v>912.7681226177158</v>
      </c>
      <c r="AC16" t="n">
        <v>825.6548140731862</v>
      </c>
      <c r="AD16" t="n">
        <v>667109.1155099098</v>
      </c>
      <c r="AE16" t="n">
        <v>912768.1226177157</v>
      </c>
      <c r="AF16" t="n">
        <v>4.932518951960857e-06</v>
      </c>
      <c r="AG16" t="n">
        <v>2.174583333333333</v>
      </c>
      <c r="AH16" t="n">
        <v>825654.8140731863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1.922</v>
      </c>
      <c r="E17" t="n">
        <v>52.03</v>
      </c>
      <c r="F17" t="n">
        <v>48.71</v>
      </c>
      <c r="G17" t="n">
        <v>104.37</v>
      </c>
      <c r="H17" t="n">
        <v>1.49</v>
      </c>
      <c r="I17" t="n">
        <v>28</v>
      </c>
      <c r="J17" t="n">
        <v>190.19</v>
      </c>
      <c r="K17" t="n">
        <v>51.39</v>
      </c>
      <c r="L17" t="n">
        <v>16</v>
      </c>
      <c r="M17" t="n">
        <v>26</v>
      </c>
      <c r="N17" t="n">
        <v>37.79</v>
      </c>
      <c r="O17" t="n">
        <v>23690.52</v>
      </c>
      <c r="P17" t="n">
        <v>585.79</v>
      </c>
      <c r="Q17" t="n">
        <v>794.17</v>
      </c>
      <c r="R17" t="n">
        <v>124.87</v>
      </c>
      <c r="S17" t="n">
        <v>72.42</v>
      </c>
      <c r="T17" t="n">
        <v>16973.36</v>
      </c>
      <c r="U17" t="n">
        <v>0.58</v>
      </c>
      <c r="V17" t="n">
        <v>0.76</v>
      </c>
      <c r="W17" t="n">
        <v>4.73</v>
      </c>
      <c r="X17" t="n">
        <v>1</v>
      </c>
      <c r="Y17" t="n">
        <v>0.5</v>
      </c>
      <c r="Z17" t="n">
        <v>10</v>
      </c>
      <c r="AA17" t="n">
        <v>662.2759435594819</v>
      </c>
      <c r="AB17" t="n">
        <v>906.1551635306423</v>
      </c>
      <c r="AC17" t="n">
        <v>819.6729865200368</v>
      </c>
      <c r="AD17" t="n">
        <v>662275.9435594819</v>
      </c>
      <c r="AE17" t="n">
        <v>906155.1635306423</v>
      </c>
      <c r="AF17" t="n">
        <v>4.947448818322079e-06</v>
      </c>
      <c r="AG17" t="n">
        <v>2.167916666666667</v>
      </c>
      <c r="AH17" t="n">
        <v>819672.9865200368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1.9269</v>
      </c>
      <c r="E18" t="n">
        <v>51.9</v>
      </c>
      <c r="F18" t="n">
        <v>48.64</v>
      </c>
      <c r="G18" t="n">
        <v>112.25</v>
      </c>
      <c r="H18" t="n">
        <v>1.57</v>
      </c>
      <c r="I18" t="n">
        <v>26</v>
      </c>
      <c r="J18" t="n">
        <v>191.72</v>
      </c>
      <c r="K18" t="n">
        <v>51.39</v>
      </c>
      <c r="L18" t="n">
        <v>17</v>
      </c>
      <c r="M18" t="n">
        <v>24</v>
      </c>
      <c r="N18" t="n">
        <v>38.33</v>
      </c>
      <c r="O18" t="n">
        <v>23879.37</v>
      </c>
      <c r="P18" t="n">
        <v>582.41</v>
      </c>
      <c r="Q18" t="n">
        <v>794.17</v>
      </c>
      <c r="R18" t="n">
        <v>122.6</v>
      </c>
      <c r="S18" t="n">
        <v>72.42</v>
      </c>
      <c r="T18" t="n">
        <v>15851.2</v>
      </c>
      <c r="U18" t="n">
        <v>0.59</v>
      </c>
      <c r="V18" t="n">
        <v>0.76</v>
      </c>
      <c r="W18" t="n">
        <v>4.73</v>
      </c>
      <c r="X18" t="n">
        <v>0.93</v>
      </c>
      <c r="Y18" t="n">
        <v>0.5</v>
      </c>
      <c r="Z18" t="n">
        <v>10</v>
      </c>
      <c r="AA18" t="n">
        <v>657.8866639942011</v>
      </c>
      <c r="AB18" t="n">
        <v>900.1495575880772</v>
      </c>
      <c r="AC18" t="n">
        <v>814.2405471797091</v>
      </c>
      <c r="AD18" t="n">
        <v>657886.6639942011</v>
      </c>
      <c r="AE18" t="n">
        <v>900149.5575880772</v>
      </c>
      <c r="AF18" t="n">
        <v>4.960061981282422e-06</v>
      </c>
      <c r="AG18" t="n">
        <v>2.1625</v>
      </c>
      <c r="AH18" t="n">
        <v>814240.5471797091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1.9295</v>
      </c>
      <c r="E19" t="n">
        <v>51.83</v>
      </c>
      <c r="F19" t="n">
        <v>48.61</v>
      </c>
      <c r="G19" t="n">
        <v>116.66</v>
      </c>
      <c r="H19" t="n">
        <v>1.65</v>
      </c>
      <c r="I19" t="n">
        <v>25</v>
      </c>
      <c r="J19" t="n">
        <v>193.26</v>
      </c>
      <c r="K19" t="n">
        <v>51.39</v>
      </c>
      <c r="L19" t="n">
        <v>18</v>
      </c>
      <c r="M19" t="n">
        <v>23</v>
      </c>
      <c r="N19" t="n">
        <v>38.86</v>
      </c>
      <c r="O19" t="n">
        <v>24068.93</v>
      </c>
      <c r="P19" t="n">
        <v>581.09</v>
      </c>
      <c r="Q19" t="n">
        <v>794.1900000000001</v>
      </c>
      <c r="R19" t="n">
        <v>121.5</v>
      </c>
      <c r="S19" t="n">
        <v>72.42</v>
      </c>
      <c r="T19" t="n">
        <v>15302.49</v>
      </c>
      <c r="U19" t="n">
        <v>0.6</v>
      </c>
      <c r="V19" t="n">
        <v>0.76</v>
      </c>
      <c r="W19" t="n">
        <v>4.72</v>
      </c>
      <c r="X19" t="n">
        <v>0.9</v>
      </c>
      <c r="Y19" t="n">
        <v>0.5</v>
      </c>
      <c r="Z19" t="n">
        <v>10</v>
      </c>
      <c r="AA19" t="n">
        <v>655.9329660055193</v>
      </c>
      <c r="AB19" t="n">
        <v>897.4764218088909</v>
      </c>
      <c r="AC19" t="n">
        <v>811.8225317275187</v>
      </c>
      <c r="AD19" t="n">
        <v>655932.9660055194</v>
      </c>
      <c r="AE19" t="n">
        <v>897476.4218088909</v>
      </c>
      <c r="AF19" t="n">
        <v>4.966754679996073e-06</v>
      </c>
      <c r="AG19" t="n">
        <v>2.159583333333333</v>
      </c>
      <c r="AH19" t="n">
        <v>811822.5317275187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1.9359</v>
      </c>
      <c r="E20" t="n">
        <v>51.65</v>
      </c>
      <c r="F20" t="n">
        <v>48.5</v>
      </c>
      <c r="G20" t="n">
        <v>126.53</v>
      </c>
      <c r="H20" t="n">
        <v>1.73</v>
      </c>
      <c r="I20" t="n">
        <v>23</v>
      </c>
      <c r="J20" t="n">
        <v>194.8</v>
      </c>
      <c r="K20" t="n">
        <v>51.39</v>
      </c>
      <c r="L20" t="n">
        <v>19</v>
      </c>
      <c r="M20" t="n">
        <v>21</v>
      </c>
      <c r="N20" t="n">
        <v>39.41</v>
      </c>
      <c r="O20" t="n">
        <v>24259.23</v>
      </c>
      <c r="P20" t="n">
        <v>576.2</v>
      </c>
      <c r="Q20" t="n">
        <v>794.1799999999999</v>
      </c>
      <c r="R20" t="n">
        <v>118.17</v>
      </c>
      <c r="S20" t="n">
        <v>72.42</v>
      </c>
      <c r="T20" t="n">
        <v>13651.02</v>
      </c>
      <c r="U20" t="n">
        <v>0.61</v>
      </c>
      <c r="V20" t="n">
        <v>0.76</v>
      </c>
      <c r="W20" t="n">
        <v>4.71</v>
      </c>
      <c r="X20" t="n">
        <v>0.8</v>
      </c>
      <c r="Y20" t="n">
        <v>0.5</v>
      </c>
      <c r="Z20" t="n">
        <v>10</v>
      </c>
      <c r="AA20" t="n">
        <v>649.8236283195457</v>
      </c>
      <c r="AB20" t="n">
        <v>889.1173564619852</v>
      </c>
      <c r="AC20" t="n">
        <v>804.2612438453</v>
      </c>
      <c r="AD20" t="n">
        <v>649823.6283195458</v>
      </c>
      <c r="AE20" t="n">
        <v>889117.3564619852</v>
      </c>
      <c r="AF20" t="n">
        <v>4.983229015291214e-06</v>
      </c>
      <c r="AG20" t="n">
        <v>2.152083333333333</v>
      </c>
      <c r="AH20" t="n">
        <v>804261.2438452999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1.9372</v>
      </c>
      <c r="E21" t="n">
        <v>51.62</v>
      </c>
      <c r="F21" t="n">
        <v>48.5</v>
      </c>
      <c r="G21" t="n">
        <v>132.28</v>
      </c>
      <c r="H21" t="n">
        <v>1.81</v>
      </c>
      <c r="I21" t="n">
        <v>22</v>
      </c>
      <c r="J21" t="n">
        <v>196.35</v>
      </c>
      <c r="K21" t="n">
        <v>51.39</v>
      </c>
      <c r="L21" t="n">
        <v>20</v>
      </c>
      <c r="M21" t="n">
        <v>20</v>
      </c>
      <c r="N21" t="n">
        <v>39.96</v>
      </c>
      <c r="O21" t="n">
        <v>24450.27</v>
      </c>
      <c r="P21" t="n">
        <v>575.2</v>
      </c>
      <c r="Q21" t="n">
        <v>794.1799999999999</v>
      </c>
      <c r="R21" t="n">
        <v>117.81</v>
      </c>
      <c r="S21" t="n">
        <v>72.42</v>
      </c>
      <c r="T21" t="n">
        <v>13476.73</v>
      </c>
      <c r="U21" t="n">
        <v>0.61</v>
      </c>
      <c r="V21" t="n">
        <v>0.76</v>
      </c>
      <c r="W21" t="n">
        <v>4.72</v>
      </c>
      <c r="X21" t="n">
        <v>0.79</v>
      </c>
      <c r="Y21" t="n">
        <v>0.5</v>
      </c>
      <c r="Z21" t="n">
        <v>10</v>
      </c>
      <c r="AA21" t="n">
        <v>648.6880430163952</v>
      </c>
      <c r="AB21" t="n">
        <v>887.5635985517265</v>
      </c>
      <c r="AC21" t="n">
        <v>802.8557744092834</v>
      </c>
      <c r="AD21" t="n">
        <v>648688.0430163952</v>
      </c>
      <c r="AE21" t="n">
        <v>887563.5985517266</v>
      </c>
      <c r="AF21" t="n">
        <v>4.986575364648039e-06</v>
      </c>
      <c r="AG21" t="n">
        <v>2.150833333333333</v>
      </c>
      <c r="AH21" t="n">
        <v>802855.7744092834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1.9404</v>
      </c>
      <c r="E22" t="n">
        <v>51.54</v>
      </c>
      <c r="F22" t="n">
        <v>48.45</v>
      </c>
      <c r="G22" t="n">
        <v>138.43</v>
      </c>
      <c r="H22" t="n">
        <v>1.88</v>
      </c>
      <c r="I22" t="n">
        <v>21</v>
      </c>
      <c r="J22" t="n">
        <v>197.9</v>
      </c>
      <c r="K22" t="n">
        <v>51.39</v>
      </c>
      <c r="L22" t="n">
        <v>21</v>
      </c>
      <c r="M22" t="n">
        <v>19</v>
      </c>
      <c r="N22" t="n">
        <v>40.51</v>
      </c>
      <c r="O22" t="n">
        <v>24642.07</v>
      </c>
      <c r="P22" t="n">
        <v>572.9400000000001</v>
      </c>
      <c r="Q22" t="n">
        <v>794.17</v>
      </c>
      <c r="R22" t="n">
        <v>116.24</v>
      </c>
      <c r="S22" t="n">
        <v>72.42</v>
      </c>
      <c r="T22" t="n">
        <v>12694.56</v>
      </c>
      <c r="U22" t="n">
        <v>0.62</v>
      </c>
      <c r="V22" t="n">
        <v>0.76</v>
      </c>
      <c r="W22" t="n">
        <v>4.72</v>
      </c>
      <c r="X22" t="n">
        <v>0.74</v>
      </c>
      <c r="Y22" t="n">
        <v>0.5</v>
      </c>
      <c r="Z22" t="n">
        <v>10</v>
      </c>
      <c r="AA22" t="n">
        <v>645.8088170301398</v>
      </c>
      <c r="AB22" t="n">
        <v>883.6241145348465</v>
      </c>
      <c r="AC22" t="n">
        <v>799.2922692178738</v>
      </c>
      <c r="AD22" t="n">
        <v>645808.8170301398</v>
      </c>
      <c r="AE22" t="n">
        <v>883624.1145348465</v>
      </c>
      <c r="AF22" t="n">
        <v>4.99481253229561e-06</v>
      </c>
      <c r="AG22" t="n">
        <v>2.1475</v>
      </c>
      <c r="AH22" t="n">
        <v>799292.2692178738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1.9427</v>
      </c>
      <c r="E23" t="n">
        <v>51.48</v>
      </c>
      <c r="F23" t="n">
        <v>48.43</v>
      </c>
      <c r="G23" t="n">
        <v>145.28</v>
      </c>
      <c r="H23" t="n">
        <v>1.96</v>
      </c>
      <c r="I23" t="n">
        <v>20</v>
      </c>
      <c r="J23" t="n">
        <v>199.46</v>
      </c>
      <c r="K23" t="n">
        <v>51.39</v>
      </c>
      <c r="L23" t="n">
        <v>22</v>
      </c>
      <c r="M23" t="n">
        <v>18</v>
      </c>
      <c r="N23" t="n">
        <v>41.07</v>
      </c>
      <c r="O23" t="n">
        <v>24834.62</v>
      </c>
      <c r="P23" t="n">
        <v>569.88</v>
      </c>
      <c r="Q23" t="n">
        <v>794.17</v>
      </c>
      <c r="R23" t="n">
        <v>115.5</v>
      </c>
      <c r="S23" t="n">
        <v>72.42</v>
      </c>
      <c r="T23" t="n">
        <v>12328.56</v>
      </c>
      <c r="U23" t="n">
        <v>0.63</v>
      </c>
      <c r="V23" t="n">
        <v>0.76</v>
      </c>
      <c r="W23" t="n">
        <v>4.71</v>
      </c>
      <c r="X23" t="n">
        <v>0.72</v>
      </c>
      <c r="Y23" t="n">
        <v>0.5</v>
      </c>
      <c r="Z23" t="n">
        <v>10</v>
      </c>
      <c r="AA23" t="n">
        <v>642.8117555672534</v>
      </c>
      <c r="AB23" t="n">
        <v>879.523402820305</v>
      </c>
      <c r="AC23" t="n">
        <v>795.5829236739829</v>
      </c>
      <c r="AD23" t="n">
        <v>642811.7555672533</v>
      </c>
      <c r="AE23" t="n">
        <v>879523.402820305</v>
      </c>
      <c r="AF23" t="n">
        <v>5.000732996542301e-06</v>
      </c>
      <c r="AG23" t="n">
        <v>2.145</v>
      </c>
      <c r="AH23" t="n">
        <v>795582.923673983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1.9458</v>
      </c>
      <c r="E24" t="n">
        <v>51.39</v>
      </c>
      <c r="F24" t="n">
        <v>48.38</v>
      </c>
      <c r="G24" t="n">
        <v>152.76</v>
      </c>
      <c r="H24" t="n">
        <v>2.03</v>
      </c>
      <c r="I24" t="n">
        <v>19</v>
      </c>
      <c r="J24" t="n">
        <v>201.03</v>
      </c>
      <c r="K24" t="n">
        <v>51.39</v>
      </c>
      <c r="L24" t="n">
        <v>23</v>
      </c>
      <c r="M24" t="n">
        <v>17</v>
      </c>
      <c r="N24" t="n">
        <v>41.64</v>
      </c>
      <c r="O24" t="n">
        <v>25027.94</v>
      </c>
      <c r="P24" t="n">
        <v>568.29</v>
      </c>
      <c r="Q24" t="n">
        <v>794.17</v>
      </c>
      <c r="R24" t="n">
        <v>113.77</v>
      </c>
      <c r="S24" t="n">
        <v>72.42</v>
      </c>
      <c r="T24" t="n">
        <v>11471.55</v>
      </c>
      <c r="U24" t="n">
        <v>0.64</v>
      </c>
      <c r="V24" t="n">
        <v>0.76</v>
      </c>
      <c r="W24" t="n">
        <v>4.71</v>
      </c>
      <c r="X24" t="n">
        <v>0.67</v>
      </c>
      <c r="Y24" t="n">
        <v>0.5</v>
      </c>
      <c r="Z24" t="n">
        <v>10</v>
      </c>
      <c r="AA24" t="n">
        <v>640.4463656458644</v>
      </c>
      <c r="AB24" t="n">
        <v>876.2869719762223</v>
      </c>
      <c r="AC24" t="n">
        <v>792.6553732473004</v>
      </c>
      <c r="AD24" t="n">
        <v>640446.3656458644</v>
      </c>
      <c r="AE24" t="n">
        <v>876286.9719762222</v>
      </c>
      <c r="AF24" t="n">
        <v>5.008712752700886e-06</v>
      </c>
      <c r="AG24" t="n">
        <v>2.14125</v>
      </c>
      <c r="AH24" t="n">
        <v>792655.3732473004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1.9488</v>
      </c>
      <c r="E25" t="n">
        <v>51.31</v>
      </c>
      <c r="F25" t="n">
        <v>48.33</v>
      </c>
      <c r="G25" t="n">
        <v>161.11</v>
      </c>
      <c r="H25" t="n">
        <v>2.1</v>
      </c>
      <c r="I25" t="n">
        <v>18</v>
      </c>
      <c r="J25" t="n">
        <v>202.61</v>
      </c>
      <c r="K25" t="n">
        <v>51.39</v>
      </c>
      <c r="L25" t="n">
        <v>24</v>
      </c>
      <c r="M25" t="n">
        <v>16</v>
      </c>
      <c r="N25" t="n">
        <v>42.21</v>
      </c>
      <c r="O25" t="n">
        <v>25222.04</v>
      </c>
      <c r="P25" t="n">
        <v>562.99</v>
      </c>
      <c r="Q25" t="n">
        <v>794.1799999999999</v>
      </c>
      <c r="R25" t="n">
        <v>112.23</v>
      </c>
      <c r="S25" t="n">
        <v>72.42</v>
      </c>
      <c r="T25" t="n">
        <v>10704.77</v>
      </c>
      <c r="U25" t="n">
        <v>0.65</v>
      </c>
      <c r="V25" t="n">
        <v>0.76</v>
      </c>
      <c r="W25" t="n">
        <v>4.71</v>
      </c>
      <c r="X25" t="n">
        <v>0.62</v>
      </c>
      <c r="Y25" t="n">
        <v>0.5</v>
      </c>
      <c r="Z25" t="n">
        <v>10</v>
      </c>
      <c r="AA25" t="n">
        <v>635.5339944605878</v>
      </c>
      <c r="AB25" t="n">
        <v>869.565649002005</v>
      </c>
      <c r="AC25" t="n">
        <v>786.5755239043065</v>
      </c>
      <c r="AD25" t="n">
        <v>635533.9944605877</v>
      </c>
      <c r="AE25" t="n">
        <v>869565.649002005</v>
      </c>
      <c r="AF25" t="n">
        <v>5.016435097370483e-06</v>
      </c>
      <c r="AG25" t="n">
        <v>2.137916666666667</v>
      </c>
      <c r="AH25" t="n">
        <v>786575.5239043065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1.9482</v>
      </c>
      <c r="E26" t="n">
        <v>51.33</v>
      </c>
      <c r="F26" t="n">
        <v>48.35</v>
      </c>
      <c r="G26" t="n">
        <v>161.16</v>
      </c>
      <c r="H26" t="n">
        <v>2.17</v>
      </c>
      <c r="I26" t="n">
        <v>18</v>
      </c>
      <c r="J26" t="n">
        <v>204.19</v>
      </c>
      <c r="K26" t="n">
        <v>51.39</v>
      </c>
      <c r="L26" t="n">
        <v>25</v>
      </c>
      <c r="M26" t="n">
        <v>16</v>
      </c>
      <c r="N26" t="n">
        <v>42.79</v>
      </c>
      <c r="O26" t="n">
        <v>25417.05</v>
      </c>
      <c r="P26" t="n">
        <v>561.5700000000001</v>
      </c>
      <c r="Q26" t="n">
        <v>794.1900000000001</v>
      </c>
      <c r="R26" t="n">
        <v>113.01</v>
      </c>
      <c r="S26" t="n">
        <v>72.42</v>
      </c>
      <c r="T26" t="n">
        <v>11096.54</v>
      </c>
      <c r="U26" t="n">
        <v>0.64</v>
      </c>
      <c r="V26" t="n">
        <v>0.76</v>
      </c>
      <c r="W26" t="n">
        <v>4.71</v>
      </c>
      <c r="X26" t="n">
        <v>0.64</v>
      </c>
      <c r="Y26" t="n">
        <v>0.5</v>
      </c>
      <c r="Z26" t="n">
        <v>10</v>
      </c>
      <c r="AA26" t="n">
        <v>634.8306606951368</v>
      </c>
      <c r="AB26" t="n">
        <v>868.6033167152194</v>
      </c>
      <c r="AC26" t="n">
        <v>785.7050352603299</v>
      </c>
      <c r="AD26" t="n">
        <v>634830.6606951368</v>
      </c>
      <c r="AE26" t="n">
        <v>868603.3167152194</v>
      </c>
      <c r="AF26" t="n">
        <v>5.014890628436563e-06</v>
      </c>
      <c r="AG26" t="n">
        <v>2.13875</v>
      </c>
      <c r="AH26" t="n">
        <v>785705.0352603298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1.9508</v>
      </c>
      <c r="E27" t="n">
        <v>51.26</v>
      </c>
      <c r="F27" t="n">
        <v>48.31</v>
      </c>
      <c r="G27" t="n">
        <v>170.51</v>
      </c>
      <c r="H27" t="n">
        <v>2.24</v>
      </c>
      <c r="I27" t="n">
        <v>17</v>
      </c>
      <c r="J27" t="n">
        <v>205.77</v>
      </c>
      <c r="K27" t="n">
        <v>51.39</v>
      </c>
      <c r="L27" t="n">
        <v>26</v>
      </c>
      <c r="M27" t="n">
        <v>15</v>
      </c>
      <c r="N27" t="n">
        <v>43.38</v>
      </c>
      <c r="O27" t="n">
        <v>25612.75</v>
      </c>
      <c r="P27" t="n">
        <v>559.97</v>
      </c>
      <c r="Q27" t="n">
        <v>794.17</v>
      </c>
      <c r="R27" t="n">
        <v>111.69</v>
      </c>
      <c r="S27" t="n">
        <v>72.42</v>
      </c>
      <c r="T27" t="n">
        <v>10438.42</v>
      </c>
      <c r="U27" t="n">
        <v>0.65</v>
      </c>
      <c r="V27" t="n">
        <v>0.76</v>
      </c>
      <c r="W27" t="n">
        <v>4.71</v>
      </c>
      <c r="X27" t="n">
        <v>0.6</v>
      </c>
      <c r="Y27" t="n">
        <v>0.5</v>
      </c>
      <c r="Z27" t="n">
        <v>10</v>
      </c>
      <c r="AA27" t="n">
        <v>632.6875459333035</v>
      </c>
      <c r="AB27" t="n">
        <v>865.6710125505286</v>
      </c>
      <c r="AC27" t="n">
        <v>783.0525860896024</v>
      </c>
      <c r="AD27" t="n">
        <v>632687.5459333034</v>
      </c>
      <c r="AE27" t="n">
        <v>865671.0125505286</v>
      </c>
      <c r="AF27" t="n">
        <v>5.021583327150214e-06</v>
      </c>
      <c r="AG27" t="n">
        <v>2.135833333333333</v>
      </c>
      <c r="AH27" t="n">
        <v>783052.5860896024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1.9542</v>
      </c>
      <c r="E28" t="n">
        <v>51.17</v>
      </c>
      <c r="F28" t="n">
        <v>48.26</v>
      </c>
      <c r="G28" t="n">
        <v>180.96</v>
      </c>
      <c r="H28" t="n">
        <v>2.31</v>
      </c>
      <c r="I28" t="n">
        <v>16</v>
      </c>
      <c r="J28" t="n">
        <v>207.37</v>
      </c>
      <c r="K28" t="n">
        <v>51.39</v>
      </c>
      <c r="L28" t="n">
        <v>27</v>
      </c>
      <c r="M28" t="n">
        <v>14</v>
      </c>
      <c r="N28" t="n">
        <v>43.97</v>
      </c>
      <c r="O28" t="n">
        <v>25809.25</v>
      </c>
      <c r="P28" t="n">
        <v>556.49</v>
      </c>
      <c r="Q28" t="n">
        <v>794.17</v>
      </c>
      <c r="R28" t="n">
        <v>109.96</v>
      </c>
      <c r="S28" t="n">
        <v>72.42</v>
      </c>
      <c r="T28" t="n">
        <v>9580.15</v>
      </c>
      <c r="U28" t="n">
        <v>0.66</v>
      </c>
      <c r="V28" t="n">
        <v>0.77</v>
      </c>
      <c r="W28" t="n">
        <v>4.7</v>
      </c>
      <c r="X28" t="n">
        <v>0.55</v>
      </c>
      <c r="Y28" t="n">
        <v>0.5</v>
      </c>
      <c r="Z28" t="n">
        <v>10</v>
      </c>
      <c r="AA28" t="n">
        <v>628.9385287294281</v>
      </c>
      <c r="AB28" t="n">
        <v>860.5414418172204</v>
      </c>
      <c r="AC28" t="n">
        <v>778.4125743876833</v>
      </c>
      <c r="AD28" t="n">
        <v>628938.5287294281</v>
      </c>
      <c r="AE28" t="n">
        <v>860541.4418172204</v>
      </c>
      <c r="AF28" t="n">
        <v>5.030335317775759e-06</v>
      </c>
      <c r="AG28" t="n">
        <v>2.132083333333334</v>
      </c>
      <c r="AH28" t="n">
        <v>778412.5743876833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1.9542</v>
      </c>
      <c r="E29" t="n">
        <v>51.17</v>
      </c>
      <c r="F29" t="n">
        <v>48.26</v>
      </c>
      <c r="G29" t="n">
        <v>180.96</v>
      </c>
      <c r="H29" t="n">
        <v>2.38</v>
      </c>
      <c r="I29" t="n">
        <v>16</v>
      </c>
      <c r="J29" t="n">
        <v>208.97</v>
      </c>
      <c r="K29" t="n">
        <v>51.39</v>
      </c>
      <c r="L29" t="n">
        <v>28</v>
      </c>
      <c r="M29" t="n">
        <v>14</v>
      </c>
      <c r="N29" t="n">
        <v>44.57</v>
      </c>
      <c r="O29" t="n">
        <v>26006.56</v>
      </c>
      <c r="P29" t="n">
        <v>554.0700000000001</v>
      </c>
      <c r="Q29" t="n">
        <v>794.2</v>
      </c>
      <c r="R29" t="n">
        <v>109.81</v>
      </c>
      <c r="S29" t="n">
        <v>72.42</v>
      </c>
      <c r="T29" t="n">
        <v>9502.129999999999</v>
      </c>
      <c r="U29" t="n">
        <v>0.66</v>
      </c>
      <c r="V29" t="n">
        <v>0.77</v>
      </c>
      <c r="W29" t="n">
        <v>4.71</v>
      </c>
      <c r="X29" t="n">
        <v>0.55</v>
      </c>
      <c r="Y29" t="n">
        <v>0.5</v>
      </c>
      <c r="Z29" t="n">
        <v>10</v>
      </c>
      <c r="AA29" t="n">
        <v>627.2537549432192</v>
      </c>
      <c r="AB29" t="n">
        <v>858.2362599959556</v>
      </c>
      <c r="AC29" t="n">
        <v>776.327395884097</v>
      </c>
      <c r="AD29" t="n">
        <v>627253.7549432191</v>
      </c>
      <c r="AE29" t="n">
        <v>858236.2599959556</v>
      </c>
      <c r="AF29" t="n">
        <v>5.030335317775759e-06</v>
      </c>
      <c r="AG29" t="n">
        <v>2.132083333333334</v>
      </c>
      <c r="AH29" t="n">
        <v>776327.395884097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1.9562</v>
      </c>
      <c r="E30" t="n">
        <v>51.12</v>
      </c>
      <c r="F30" t="n">
        <v>48.24</v>
      </c>
      <c r="G30" t="n">
        <v>192.95</v>
      </c>
      <c r="H30" t="n">
        <v>2.45</v>
      </c>
      <c r="I30" t="n">
        <v>15</v>
      </c>
      <c r="J30" t="n">
        <v>210.57</v>
      </c>
      <c r="K30" t="n">
        <v>51.39</v>
      </c>
      <c r="L30" t="n">
        <v>29</v>
      </c>
      <c r="M30" t="n">
        <v>13</v>
      </c>
      <c r="N30" t="n">
        <v>45.18</v>
      </c>
      <c r="O30" t="n">
        <v>26204.71</v>
      </c>
      <c r="P30" t="n">
        <v>552.62</v>
      </c>
      <c r="Q30" t="n">
        <v>794.17</v>
      </c>
      <c r="R30" t="n">
        <v>109.07</v>
      </c>
      <c r="S30" t="n">
        <v>72.42</v>
      </c>
      <c r="T30" t="n">
        <v>9137.530000000001</v>
      </c>
      <c r="U30" t="n">
        <v>0.66</v>
      </c>
      <c r="V30" t="n">
        <v>0.77</v>
      </c>
      <c r="W30" t="n">
        <v>4.71</v>
      </c>
      <c r="X30" t="n">
        <v>0.53</v>
      </c>
      <c r="Y30" t="n">
        <v>0.5</v>
      </c>
      <c r="Z30" t="n">
        <v>10</v>
      </c>
      <c r="AA30" t="n">
        <v>625.5154139157831</v>
      </c>
      <c r="AB30" t="n">
        <v>855.8577851120239</v>
      </c>
      <c r="AC30" t="n">
        <v>774.1759193048774</v>
      </c>
      <c r="AD30" t="n">
        <v>625515.4139157832</v>
      </c>
      <c r="AE30" t="n">
        <v>855857.7851120238</v>
      </c>
      <c r="AF30" t="n">
        <v>5.035483547555489e-06</v>
      </c>
      <c r="AG30" t="n">
        <v>2.13</v>
      </c>
      <c r="AH30" t="n">
        <v>774175.9193048774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1.957</v>
      </c>
      <c r="E31" t="n">
        <v>51.1</v>
      </c>
      <c r="F31" t="n">
        <v>48.22</v>
      </c>
      <c r="G31" t="n">
        <v>192.87</v>
      </c>
      <c r="H31" t="n">
        <v>2.51</v>
      </c>
      <c r="I31" t="n">
        <v>15</v>
      </c>
      <c r="J31" t="n">
        <v>212.19</v>
      </c>
      <c r="K31" t="n">
        <v>51.39</v>
      </c>
      <c r="L31" t="n">
        <v>30</v>
      </c>
      <c r="M31" t="n">
        <v>13</v>
      </c>
      <c r="N31" t="n">
        <v>45.79</v>
      </c>
      <c r="O31" t="n">
        <v>26403.69</v>
      </c>
      <c r="P31" t="n">
        <v>549.97</v>
      </c>
      <c r="Q31" t="n">
        <v>794.17</v>
      </c>
      <c r="R31" t="n">
        <v>108.54</v>
      </c>
      <c r="S31" t="n">
        <v>72.42</v>
      </c>
      <c r="T31" t="n">
        <v>8876.450000000001</v>
      </c>
      <c r="U31" t="n">
        <v>0.67</v>
      </c>
      <c r="V31" t="n">
        <v>0.77</v>
      </c>
      <c r="W31" t="n">
        <v>4.71</v>
      </c>
      <c r="X31" t="n">
        <v>0.51</v>
      </c>
      <c r="Y31" t="n">
        <v>0.5</v>
      </c>
      <c r="Z31" t="n">
        <v>10</v>
      </c>
      <c r="AA31" t="n">
        <v>623.3274741037804</v>
      </c>
      <c r="AB31" t="n">
        <v>852.8641493361497</v>
      </c>
      <c r="AC31" t="n">
        <v>771.4679919258583</v>
      </c>
      <c r="AD31" t="n">
        <v>623327.4741037805</v>
      </c>
      <c r="AE31" t="n">
        <v>852864.1493361497</v>
      </c>
      <c r="AF31" t="n">
        <v>5.037542839467382e-06</v>
      </c>
      <c r="AG31" t="n">
        <v>2.129166666666667</v>
      </c>
      <c r="AH31" t="n">
        <v>771467.9919258583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1.9597</v>
      </c>
      <c r="E32" t="n">
        <v>51.03</v>
      </c>
      <c r="F32" t="n">
        <v>48.18</v>
      </c>
      <c r="G32" t="n">
        <v>206.49</v>
      </c>
      <c r="H32" t="n">
        <v>2.58</v>
      </c>
      <c r="I32" t="n">
        <v>14</v>
      </c>
      <c r="J32" t="n">
        <v>213.81</v>
      </c>
      <c r="K32" t="n">
        <v>51.39</v>
      </c>
      <c r="L32" t="n">
        <v>31</v>
      </c>
      <c r="M32" t="n">
        <v>12</v>
      </c>
      <c r="N32" t="n">
        <v>46.41</v>
      </c>
      <c r="O32" t="n">
        <v>26603.52</v>
      </c>
      <c r="P32" t="n">
        <v>548.97</v>
      </c>
      <c r="Q32" t="n">
        <v>794.1799999999999</v>
      </c>
      <c r="R32" t="n">
        <v>107.23</v>
      </c>
      <c r="S32" t="n">
        <v>72.42</v>
      </c>
      <c r="T32" t="n">
        <v>8224.040000000001</v>
      </c>
      <c r="U32" t="n">
        <v>0.68</v>
      </c>
      <c r="V32" t="n">
        <v>0.77</v>
      </c>
      <c r="W32" t="n">
        <v>4.71</v>
      </c>
      <c r="X32" t="n">
        <v>0.47</v>
      </c>
      <c r="Y32" t="n">
        <v>0.5</v>
      </c>
      <c r="Z32" t="n">
        <v>10</v>
      </c>
      <c r="AA32" t="n">
        <v>621.5949514817776</v>
      </c>
      <c r="AB32" t="n">
        <v>850.4936354512217</v>
      </c>
      <c r="AC32" t="n">
        <v>769.3237165590707</v>
      </c>
      <c r="AD32" t="n">
        <v>621594.9514817776</v>
      </c>
      <c r="AE32" t="n">
        <v>850493.6354512217</v>
      </c>
      <c r="AF32" t="n">
        <v>5.04449294967002e-06</v>
      </c>
      <c r="AG32" t="n">
        <v>2.12625</v>
      </c>
      <c r="AH32" t="n">
        <v>769323.7165590707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1.9598</v>
      </c>
      <c r="E33" t="n">
        <v>51.03</v>
      </c>
      <c r="F33" t="n">
        <v>48.18</v>
      </c>
      <c r="G33" t="n">
        <v>206.48</v>
      </c>
      <c r="H33" t="n">
        <v>2.64</v>
      </c>
      <c r="I33" t="n">
        <v>14</v>
      </c>
      <c r="J33" t="n">
        <v>215.43</v>
      </c>
      <c r="K33" t="n">
        <v>51.39</v>
      </c>
      <c r="L33" t="n">
        <v>32</v>
      </c>
      <c r="M33" t="n">
        <v>12</v>
      </c>
      <c r="N33" t="n">
        <v>47.04</v>
      </c>
      <c r="O33" t="n">
        <v>26804.21</v>
      </c>
      <c r="P33" t="n">
        <v>543.5599999999999</v>
      </c>
      <c r="Q33" t="n">
        <v>794.17</v>
      </c>
      <c r="R33" t="n">
        <v>107.17</v>
      </c>
      <c r="S33" t="n">
        <v>72.42</v>
      </c>
      <c r="T33" t="n">
        <v>8193.9</v>
      </c>
      <c r="U33" t="n">
        <v>0.68</v>
      </c>
      <c r="V33" t="n">
        <v>0.77</v>
      </c>
      <c r="W33" t="n">
        <v>4.71</v>
      </c>
      <c r="X33" t="n">
        <v>0.47</v>
      </c>
      <c r="Y33" t="n">
        <v>0.5</v>
      </c>
      <c r="Z33" t="n">
        <v>10</v>
      </c>
      <c r="AA33" t="n">
        <v>617.8087344395735</v>
      </c>
      <c r="AB33" t="n">
        <v>845.3131662579711</v>
      </c>
      <c r="AC33" t="n">
        <v>764.6376640747899</v>
      </c>
      <c r="AD33" t="n">
        <v>617808.7344395735</v>
      </c>
      <c r="AE33" t="n">
        <v>845313.1662579712</v>
      </c>
      <c r="AF33" t="n">
        <v>5.044750361159007e-06</v>
      </c>
      <c r="AG33" t="n">
        <v>2.12625</v>
      </c>
      <c r="AH33" t="n">
        <v>764637.6640747898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1.9621</v>
      </c>
      <c r="E34" t="n">
        <v>50.97</v>
      </c>
      <c r="F34" t="n">
        <v>48.15</v>
      </c>
      <c r="G34" t="n">
        <v>222.24</v>
      </c>
      <c r="H34" t="n">
        <v>2.7</v>
      </c>
      <c r="I34" t="n">
        <v>13</v>
      </c>
      <c r="J34" t="n">
        <v>217.07</v>
      </c>
      <c r="K34" t="n">
        <v>51.39</v>
      </c>
      <c r="L34" t="n">
        <v>33</v>
      </c>
      <c r="M34" t="n">
        <v>11</v>
      </c>
      <c r="N34" t="n">
        <v>47.68</v>
      </c>
      <c r="O34" t="n">
        <v>27005.77</v>
      </c>
      <c r="P34" t="n">
        <v>542.5700000000001</v>
      </c>
      <c r="Q34" t="n">
        <v>794.17</v>
      </c>
      <c r="R34" t="n">
        <v>106.35</v>
      </c>
      <c r="S34" t="n">
        <v>72.42</v>
      </c>
      <c r="T34" t="n">
        <v>7789.58</v>
      </c>
      <c r="U34" t="n">
        <v>0.68</v>
      </c>
      <c r="V34" t="n">
        <v>0.77</v>
      </c>
      <c r="W34" t="n">
        <v>4.7</v>
      </c>
      <c r="X34" t="n">
        <v>0.45</v>
      </c>
      <c r="Y34" t="n">
        <v>0.5</v>
      </c>
      <c r="Z34" t="n">
        <v>10</v>
      </c>
      <c r="AA34" t="n">
        <v>616.2636248619556</v>
      </c>
      <c r="AB34" t="n">
        <v>843.1990791684505</v>
      </c>
      <c r="AC34" t="n">
        <v>762.7253424899532</v>
      </c>
      <c r="AD34" t="n">
        <v>616263.6248619555</v>
      </c>
      <c r="AE34" t="n">
        <v>843199.0791684504</v>
      </c>
      <c r="AF34" t="n">
        <v>5.050670825405698e-06</v>
      </c>
      <c r="AG34" t="n">
        <v>2.12375</v>
      </c>
      <c r="AH34" t="n">
        <v>762725.3424899532</v>
      </c>
    </row>
    <row r="35">
      <c r="A35" t="n">
        <v>33</v>
      </c>
      <c r="B35" t="n">
        <v>85</v>
      </c>
      <c r="C35" t="inlineStr">
        <is>
          <t xml:space="preserve">CONCLUIDO	</t>
        </is>
      </c>
      <c r="D35" t="n">
        <v>1.9617</v>
      </c>
      <c r="E35" t="n">
        <v>50.98</v>
      </c>
      <c r="F35" t="n">
        <v>48.16</v>
      </c>
      <c r="G35" t="n">
        <v>222.29</v>
      </c>
      <c r="H35" t="n">
        <v>2.76</v>
      </c>
      <c r="I35" t="n">
        <v>13</v>
      </c>
      <c r="J35" t="n">
        <v>218.71</v>
      </c>
      <c r="K35" t="n">
        <v>51.39</v>
      </c>
      <c r="L35" t="n">
        <v>34</v>
      </c>
      <c r="M35" t="n">
        <v>11</v>
      </c>
      <c r="N35" t="n">
        <v>48.32</v>
      </c>
      <c r="O35" t="n">
        <v>27208.22</v>
      </c>
      <c r="P35" t="n">
        <v>544.73</v>
      </c>
      <c r="Q35" t="n">
        <v>794.17</v>
      </c>
      <c r="R35" t="n">
        <v>106.6</v>
      </c>
      <c r="S35" t="n">
        <v>72.42</v>
      </c>
      <c r="T35" t="n">
        <v>7914.9</v>
      </c>
      <c r="U35" t="n">
        <v>0.68</v>
      </c>
      <c r="V35" t="n">
        <v>0.77</v>
      </c>
      <c r="W35" t="n">
        <v>4.71</v>
      </c>
      <c r="X35" t="n">
        <v>0.46</v>
      </c>
      <c r="Y35" t="n">
        <v>0.5</v>
      </c>
      <c r="Z35" t="n">
        <v>10</v>
      </c>
      <c r="AA35" t="n">
        <v>617.9322031715614</v>
      </c>
      <c r="AB35" t="n">
        <v>845.4821016241328</v>
      </c>
      <c r="AC35" t="n">
        <v>764.7904764867073</v>
      </c>
      <c r="AD35" t="n">
        <v>617932.2031715614</v>
      </c>
      <c r="AE35" t="n">
        <v>845482.1016241328</v>
      </c>
      <c r="AF35" t="n">
        <v>5.049641179449751e-06</v>
      </c>
      <c r="AG35" t="n">
        <v>2.124166666666667</v>
      </c>
      <c r="AH35" t="n">
        <v>764790.4764867073</v>
      </c>
    </row>
    <row r="36">
      <c r="A36" t="n">
        <v>34</v>
      </c>
      <c r="B36" t="n">
        <v>85</v>
      </c>
      <c r="C36" t="inlineStr">
        <is>
          <t xml:space="preserve">CONCLUIDO	</t>
        </is>
      </c>
      <c r="D36" t="n">
        <v>1.9649</v>
      </c>
      <c r="E36" t="n">
        <v>50.89</v>
      </c>
      <c r="F36" t="n">
        <v>48.12</v>
      </c>
      <c r="G36" t="n">
        <v>240.57</v>
      </c>
      <c r="H36" t="n">
        <v>2.82</v>
      </c>
      <c r="I36" t="n">
        <v>12</v>
      </c>
      <c r="J36" t="n">
        <v>220.36</v>
      </c>
      <c r="K36" t="n">
        <v>51.39</v>
      </c>
      <c r="L36" t="n">
        <v>35</v>
      </c>
      <c r="M36" t="n">
        <v>10</v>
      </c>
      <c r="N36" t="n">
        <v>48.97</v>
      </c>
      <c r="O36" t="n">
        <v>27411.55</v>
      </c>
      <c r="P36" t="n">
        <v>535.78</v>
      </c>
      <c r="Q36" t="n">
        <v>794.1799999999999</v>
      </c>
      <c r="R36" t="n">
        <v>105.15</v>
      </c>
      <c r="S36" t="n">
        <v>72.42</v>
      </c>
      <c r="T36" t="n">
        <v>7193.8</v>
      </c>
      <c r="U36" t="n">
        <v>0.6899999999999999</v>
      </c>
      <c r="V36" t="n">
        <v>0.77</v>
      </c>
      <c r="W36" t="n">
        <v>4.7</v>
      </c>
      <c r="X36" t="n">
        <v>0.41</v>
      </c>
      <c r="Y36" t="n">
        <v>0.5</v>
      </c>
      <c r="Z36" t="n">
        <v>10</v>
      </c>
      <c r="AA36" t="n">
        <v>610.5472829518646</v>
      </c>
      <c r="AB36" t="n">
        <v>835.3777279798575</v>
      </c>
      <c r="AC36" t="n">
        <v>755.650450081464</v>
      </c>
      <c r="AD36" t="n">
        <v>610547.2829518646</v>
      </c>
      <c r="AE36" t="n">
        <v>835377.7279798575</v>
      </c>
      <c r="AF36" t="n">
        <v>5.057878347097322e-06</v>
      </c>
      <c r="AG36" t="n">
        <v>2.120416666666667</v>
      </c>
      <c r="AH36" t="n">
        <v>755650.450081464</v>
      </c>
    </row>
    <row r="37">
      <c r="A37" t="n">
        <v>35</v>
      </c>
      <c r="B37" t="n">
        <v>85</v>
      </c>
      <c r="C37" t="inlineStr">
        <is>
          <t xml:space="preserve">CONCLUIDO	</t>
        </is>
      </c>
      <c r="D37" t="n">
        <v>1.9646</v>
      </c>
      <c r="E37" t="n">
        <v>50.9</v>
      </c>
      <c r="F37" t="n">
        <v>48.12</v>
      </c>
      <c r="G37" t="n">
        <v>240.61</v>
      </c>
      <c r="H37" t="n">
        <v>2.88</v>
      </c>
      <c r="I37" t="n">
        <v>12</v>
      </c>
      <c r="J37" t="n">
        <v>222.01</v>
      </c>
      <c r="K37" t="n">
        <v>51.39</v>
      </c>
      <c r="L37" t="n">
        <v>36</v>
      </c>
      <c r="M37" t="n">
        <v>9</v>
      </c>
      <c r="N37" t="n">
        <v>49.62</v>
      </c>
      <c r="O37" t="n">
        <v>27615.8</v>
      </c>
      <c r="P37" t="n">
        <v>536.5700000000001</v>
      </c>
      <c r="Q37" t="n">
        <v>794.17</v>
      </c>
      <c r="R37" t="n">
        <v>105.34</v>
      </c>
      <c r="S37" t="n">
        <v>72.42</v>
      </c>
      <c r="T37" t="n">
        <v>7288.82</v>
      </c>
      <c r="U37" t="n">
        <v>0.6899999999999999</v>
      </c>
      <c r="V37" t="n">
        <v>0.77</v>
      </c>
      <c r="W37" t="n">
        <v>4.7</v>
      </c>
      <c r="X37" t="n">
        <v>0.42</v>
      </c>
      <c r="Y37" t="n">
        <v>0.5</v>
      </c>
      <c r="Z37" t="n">
        <v>10</v>
      </c>
      <c r="AA37" t="n">
        <v>611.188273782396</v>
      </c>
      <c r="AB37" t="n">
        <v>836.2547599127099</v>
      </c>
      <c r="AC37" t="n">
        <v>756.4437793175673</v>
      </c>
      <c r="AD37" t="n">
        <v>611188.273782396</v>
      </c>
      <c r="AE37" t="n">
        <v>836254.7599127099</v>
      </c>
      <c r="AF37" t="n">
        <v>5.057106112630362e-06</v>
      </c>
      <c r="AG37" t="n">
        <v>2.120833333333333</v>
      </c>
      <c r="AH37" t="n">
        <v>756443.7793175674</v>
      </c>
    </row>
    <row r="38">
      <c r="A38" t="n">
        <v>36</v>
      </c>
      <c r="B38" t="n">
        <v>85</v>
      </c>
      <c r="C38" t="inlineStr">
        <is>
          <t xml:space="preserve">CONCLUIDO	</t>
        </is>
      </c>
      <c r="D38" t="n">
        <v>1.9646</v>
      </c>
      <c r="E38" t="n">
        <v>50.9</v>
      </c>
      <c r="F38" t="n">
        <v>48.12</v>
      </c>
      <c r="G38" t="n">
        <v>240.61</v>
      </c>
      <c r="H38" t="n">
        <v>2.94</v>
      </c>
      <c r="I38" t="n">
        <v>12</v>
      </c>
      <c r="J38" t="n">
        <v>223.68</v>
      </c>
      <c r="K38" t="n">
        <v>51.39</v>
      </c>
      <c r="L38" t="n">
        <v>37</v>
      </c>
      <c r="M38" t="n">
        <v>9</v>
      </c>
      <c r="N38" t="n">
        <v>50.29</v>
      </c>
      <c r="O38" t="n">
        <v>27821.09</v>
      </c>
      <c r="P38" t="n">
        <v>538.37</v>
      </c>
      <c r="Q38" t="n">
        <v>794.17</v>
      </c>
      <c r="R38" t="n">
        <v>105.32</v>
      </c>
      <c r="S38" t="n">
        <v>72.42</v>
      </c>
      <c r="T38" t="n">
        <v>7279.47</v>
      </c>
      <c r="U38" t="n">
        <v>0.6899999999999999</v>
      </c>
      <c r="V38" t="n">
        <v>0.77</v>
      </c>
      <c r="W38" t="n">
        <v>4.7</v>
      </c>
      <c r="X38" t="n">
        <v>0.42</v>
      </c>
      <c r="Y38" t="n">
        <v>0.5</v>
      </c>
      <c r="Z38" t="n">
        <v>10</v>
      </c>
      <c r="AA38" t="n">
        <v>612.4347775771283</v>
      </c>
      <c r="AB38" t="n">
        <v>837.9602813965291</v>
      </c>
      <c r="AC38" t="n">
        <v>757.9865282246852</v>
      </c>
      <c r="AD38" t="n">
        <v>612434.7775771284</v>
      </c>
      <c r="AE38" t="n">
        <v>837960.2813965292</v>
      </c>
      <c r="AF38" t="n">
        <v>5.057106112630362e-06</v>
      </c>
      <c r="AG38" t="n">
        <v>2.120833333333333</v>
      </c>
      <c r="AH38" t="n">
        <v>757986.5282246852</v>
      </c>
    </row>
    <row r="39">
      <c r="A39" t="n">
        <v>37</v>
      </c>
      <c r="B39" t="n">
        <v>85</v>
      </c>
      <c r="C39" t="inlineStr">
        <is>
          <t xml:space="preserve">CONCLUIDO	</t>
        </is>
      </c>
      <c r="D39" t="n">
        <v>1.9644</v>
      </c>
      <c r="E39" t="n">
        <v>50.9</v>
      </c>
      <c r="F39" t="n">
        <v>48.13</v>
      </c>
      <c r="G39" t="n">
        <v>240.63</v>
      </c>
      <c r="H39" t="n">
        <v>3</v>
      </c>
      <c r="I39" t="n">
        <v>12</v>
      </c>
      <c r="J39" t="n">
        <v>225.35</v>
      </c>
      <c r="K39" t="n">
        <v>51.39</v>
      </c>
      <c r="L39" t="n">
        <v>38</v>
      </c>
      <c r="M39" t="n">
        <v>8</v>
      </c>
      <c r="N39" t="n">
        <v>50.96</v>
      </c>
      <c r="O39" t="n">
        <v>28027.19</v>
      </c>
      <c r="P39" t="n">
        <v>530.71</v>
      </c>
      <c r="Q39" t="n">
        <v>794.1799999999999</v>
      </c>
      <c r="R39" t="n">
        <v>105.37</v>
      </c>
      <c r="S39" t="n">
        <v>72.42</v>
      </c>
      <c r="T39" t="n">
        <v>7306.39</v>
      </c>
      <c r="U39" t="n">
        <v>0.6899999999999999</v>
      </c>
      <c r="V39" t="n">
        <v>0.77</v>
      </c>
      <c r="W39" t="n">
        <v>4.7</v>
      </c>
      <c r="X39" t="n">
        <v>0.42</v>
      </c>
      <c r="Y39" t="n">
        <v>0.5</v>
      </c>
      <c r="Z39" t="n">
        <v>10</v>
      </c>
      <c r="AA39" t="n">
        <v>607.2350894442412</v>
      </c>
      <c r="AB39" t="n">
        <v>830.8458386990625</v>
      </c>
      <c r="AC39" t="n">
        <v>751.5510779530817</v>
      </c>
      <c r="AD39" t="n">
        <v>607235.0894442413</v>
      </c>
      <c r="AE39" t="n">
        <v>830845.8386990625</v>
      </c>
      <c r="AF39" t="n">
        <v>5.056591289652389e-06</v>
      </c>
      <c r="AG39" t="n">
        <v>2.120833333333333</v>
      </c>
      <c r="AH39" t="n">
        <v>751551.0779530817</v>
      </c>
    </row>
    <row r="40">
      <c r="A40" t="n">
        <v>38</v>
      </c>
      <c r="B40" t="n">
        <v>85</v>
      </c>
      <c r="C40" t="inlineStr">
        <is>
          <t xml:space="preserve">CONCLUIDO	</t>
        </is>
      </c>
      <c r="D40" t="n">
        <v>1.9677</v>
      </c>
      <c r="E40" t="n">
        <v>50.82</v>
      </c>
      <c r="F40" t="n">
        <v>48.08</v>
      </c>
      <c r="G40" t="n">
        <v>262.23</v>
      </c>
      <c r="H40" t="n">
        <v>3.05</v>
      </c>
      <c r="I40" t="n">
        <v>11</v>
      </c>
      <c r="J40" t="n">
        <v>227.03</v>
      </c>
      <c r="K40" t="n">
        <v>51.39</v>
      </c>
      <c r="L40" t="n">
        <v>39</v>
      </c>
      <c r="M40" t="n">
        <v>4</v>
      </c>
      <c r="N40" t="n">
        <v>51.64</v>
      </c>
      <c r="O40" t="n">
        <v>28234.24</v>
      </c>
      <c r="P40" t="n">
        <v>530.5599999999999</v>
      </c>
      <c r="Q40" t="n">
        <v>794.17</v>
      </c>
      <c r="R40" t="n">
        <v>103.46</v>
      </c>
      <c r="S40" t="n">
        <v>72.42</v>
      </c>
      <c r="T40" t="n">
        <v>6355.6</v>
      </c>
      <c r="U40" t="n">
        <v>0.7</v>
      </c>
      <c r="V40" t="n">
        <v>0.77</v>
      </c>
      <c r="W40" t="n">
        <v>4.71</v>
      </c>
      <c r="X40" t="n">
        <v>0.37</v>
      </c>
      <c r="Y40" t="n">
        <v>0.5</v>
      </c>
      <c r="Z40" t="n">
        <v>10</v>
      </c>
      <c r="AA40" t="n">
        <v>605.8914332335</v>
      </c>
      <c r="AB40" t="n">
        <v>829.0073889935979</v>
      </c>
      <c r="AC40" t="n">
        <v>749.8880873072262</v>
      </c>
      <c r="AD40" t="n">
        <v>605891.4332335</v>
      </c>
      <c r="AE40" t="n">
        <v>829007.3889935979</v>
      </c>
      <c r="AF40" t="n">
        <v>5.065085868788947e-06</v>
      </c>
      <c r="AG40" t="n">
        <v>2.1175</v>
      </c>
      <c r="AH40" t="n">
        <v>749888.0873072263</v>
      </c>
    </row>
    <row r="41">
      <c r="A41" t="n">
        <v>39</v>
      </c>
      <c r="B41" t="n">
        <v>85</v>
      </c>
      <c r="C41" t="inlineStr">
        <is>
          <t xml:space="preserve">CONCLUIDO	</t>
        </is>
      </c>
      <c r="D41" t="n">
        <v>1.9676</v>
      </c>
      <c r="E41" t="n">
        <v>50.82</v>
      </c>
      <c r="F41" t="n">
        <v>48.08</v>
      </c>
      <c r="G41" t="n">
        <v>262.25</v>
      </c>
      <c r="H41" t="n">
        <v>3.11</v>
      </c>
      <c r="I41" t="n">
        <v>11</v>
      </c>
      <c r="J41" t="n">
        <v>228.71</v>
      </c>
      <c r="K41" t="n">
        <v>51.39</v>
      </c>
      <c r="L41" t="n">
        <v>40</v>
      </c>
      <c r="M41" t="n">
        <v>4</v>
      </c>
      <c r="N41" t="n">
        <v>52.32</v>
      </c>
      <c r="O41" t="n">
        <v>28442.24</v>
      </c>
      <c r="P41" t="n">
        <v>531.25</v>
      </c>
      <c r="Q41" t="n">
        <v>794.1799999999999</v>
      </c>
      <c r="R41" t="n">
        <v>103.68</v>
      </c>
      <c r="S41" t="n">
        <v>72.42</v>
      </c>
      <c r="T41" t="n">
        <v>6466.11</v>
      </c>
      <c r="U41" t="n">
        <v>0.7</v>
      </c>
      <c r="V41" t="n">
        <v>0.77</v>
      </c>
      <c r="W41" t="n">
        <v>4.71</v>
      </c>
      <c r="X41" t="n">
        <v>0.37</v>
      </c>
      <c r="Y41" t="n">
        <v>0.5</v>
      </c>
      <c r="Z41" t="n">
        <v>10</v>
      </c>
      <c r="AA41" t="n">
        <v>606.3982207432092</v>
      </c>
      <c r="AB41" t="n">
        <v>829.7007980222692</v>
      </c>
      <c r="AC41" t="n">
        <v>750.5153183514067</v>
      </c>
      <c r="AD41" t="n">
        <v>606398.2207432092</v>
      </c>
      <c r="AE41" t="n">
        <v>829700.7980222692</v>
      </c>
      <c r="AF41" t="n">
        <v>5.064828457299959e-06</v>
      </c>
      <c r="AG41" t="n">
        <v>2.1175</v>
      </c>
      <c r="AH41" t="n">
        <v>750515.3183514067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1.6448</v>
      </c>
      <c r="E2" t="n">
        <v>60.8</v>
      </c>
      <c r="F2" t="n">
        <v>56.27</v>
      </c>
      <c r="G2" t="n">
        <v>14.87</v>
      </c>
      <c r="H2" t="n">
        <v>0.34</v>
      </c>
      <c r="I2" t="n">
        <v>227</v>
      </c>
      <c r="J2" t="n">
        <v>51.33</v>
      </c>
      <c r="K2" t="n">
        <v>24.83</v>
      </c>
      <c r="L2" t="n">
        <v>1</v>
      </c>
      <c r="M2" t="n">
        <v>225</v>
      </c>
      <c r="N2" t="n">
        <v>5.51</v>
      </c>
      <c r="O2" t="n">
        <v>6564.78</v>
      </c>
      <c r="P2" t="n">
        <v>312.73</v>
      </c>
      <c r="Q2" t="n">
        <v>794.23</v>
      </c>
      <c r="R2" t="n">
        <v>376.96</v>
      </c>
      <c r="S2" t="n">
        <v>72.42</v>
      </c>
      <c r="T2" t="n">
        <v>142024.47</v>
      </c>
      <c r="U2" t="n">
        <v>0.19</v>
      </c>
      <c r="V2" t="n">
        <v>0.66</v>
      </c>
      <c r="W2" t="n">
        <v>5.07</v>
      </c>
      <c r="X2" t="n">
        <v>8.56</v>
      </c>
      <c r="Y2" t="n">
        <v>0.5</v>
      </c>
      <c r="Z2" t="n">
        <v>10</v>
      </c>
      <c r="AA2" t="n">
        <v>452.9268919613636</v>
      </c>
      <c r="AB2" t="n">
        <v>619.7145553057726</v>
      </c>
      <c r="AC2" t="n">
        <v>560.5698679222301</v>
      </c>
      <c r="AD2" t="n">
        <v>452926.8919613636</v>
      </c>
      <c r="AE2" t="n">
        <v>619714.5553057726</v>
      </c>
      <c r="AF2" t="n">
        <v>7.589497401590731e-06</v>
      </c>
      <c r="AG2" t="n">
        <v>2.533333333333333</v>
      </c>
      <c r="AH2" t="n">
        <v>560569.86792223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1.8387</v>
      </c>
      <c r="E3" t="n">
        <v>54.39</v>
      </c>
      <c r="F3" t="n">
        <v>51.42</v>
      </c>
      <c r="G3" t="n">
        <v>30.85</v>
      </c>
      <c r="H3" t="n">
        <v>0.66</v>
      </c>
      <c r="I3" t="n">
        <v>100</v>
      </c>
      <c r="J3" t="n">
        <v>52.47</v>
      </c>
      <c r="K3" t="n">
        <v>24.83</v>
      </c>
      <c r="L3" t="n">
        <v>2</v>
      </c>
      <c r="M3" t="n">
        <v>98</v>
      </c>
      <c r="N3" t="n">
        <v>5.64</v>
      </c>
      <c r="O3" t="n">
        <v>6705.1</v>
      </c>
      <c r="P3" t="n">
        <v>273.52</v>
      </c>
      <c r="Q3" t="n">
        <v>794.1799999999999</v>
      </c>
      <c r="R3" t="n">
        <v>215.63</v>
      </c>
      <c r="S3" t="n">
        <v>72.42</v>
      </c>
      <c r="T3" t="n">
        <v>61994.75</v>
      </c>
      <c r="U3" t="n">
        <v>0.34</v>
      </c>
      <c r="V3" t="n">
        <v>0.72</v>
      </c>
      <c r="W3" t="n">
        <v>4.83</v>
      </c>
      <c r="X3" t="n">
        <v>3.71</v>
      </c>
      <c r="Y3" t="n">
        <v>0.5</v>
      </c>
      <c r="Z3" t="n">
        <v>10</v>
      </c>
      <c r="AA3" t="n">
        <v>363.117927242406</v>
      </c>
      <c r="AB3" t="n">
        <v>496.833967685402</v>
      </c>
      <c r="AC3" t="n">
        <v>449.4168311203597</v>
      </c>
      <c r="AD3" t="n">
        <v>363117.9272424061</v>
      </c>
      <c r="AE3" t="n">
        <v>496833.967685402</v>
      </c>
      <c r="AF3" t="n">
        <v>8.484198001158121e-06</v>
      </c>
      <c r="AG3" t="n">
        <v>2.26625</v>
      </c>
      <c r="AH3" t="n">
        <v>449416.8311203597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1.9053</v>
      </c>
      <c r="E4" t="n">
        <v>52.49</v>
      </c>
      <c r="F4" t="n">
        <v>49.98</v>
      </c>
      <c r="G4" t="n">
        <v>48.37</v>
      </c>
      <c r="H4" t="n">
        <v>0.97</v>
      </c>
      <c r="I4" t="n">
        <v>62</v>
      </c>
      <c r="J4" t="n">
        <v>53.61</v>
      </c>
      <c r="K4" t="n">
        <v>24.83</v>
      </c>
      <c r="L4" t="n">
        <v>3</v>
      </c>
      <c r="M4" t="n">
        <v>60</v>
      </c>
      <c r="N4" t="n">
        <v>5.78</v>
      </c>
      <c r="O4" t="n">
        <v>6845.59</v>
      </c>
      <c r="P4" t="n">
        <v>253.06</v>
      </c>
      <c r="Q4" t="n">
        <v>794.1799999999999</v>
      </c>
      <c r="R4" t="n">
        <v>167.25</v>
      </c>
      <c r="S4" t="n">
        <v>72.42</v>
      </c>
      <c r="T4" t="n">
        <v>37994.01</v>
      </c>
      <c r="U4" t="n">
        <v>0.43</v>
      </c>
      <c r="V4" t="n">
        <v>0.74</v>
      </c>
      <c r="W4" t="n">
        <v>4.79</v>
      </c>
      <c r="X4" t="n">
        <v>2.27</v>
      </c>
      <c r="Y4" t="n">
        <v>0.5</v>
      </c>
      <c r="Z4" t="n">
        <v>10</v>
      </c>
      <c r="AA4" t="n">
        <v>332.1139095128229</v>
      </c>
      <c r="AB4" t="n">
        <v>454.4129028270588</v>
      </c>
      <c r="AC4" t="n">
        <v>411.0443731537581</v>
      </c>
      <c r="AD4" t="n">
        <v>332113.9095128229</v>
      </c>
      <c r="AE4" t="n">
        <v>454412.9028270587</v>
      </c>
      <c r="AF4" t="n">
        <v>8.791506200906385e-06</v>
      </c>
      <c r="AG4" t="n">
        <v>2.187083333333333</v>
      </c>
      <c r="AH4" t="n">
        <v>411044.3731537581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1.9362</v>
      </c>
      <c r="E5" t="n">
        <v>51.65</v>
      </c>
      <c r="F5" t="n">
        <v>49.35</v>
      </c>
      <c r="G5" t="n">
        <v>65.8</v>
      </c>
      <c r="H5" t="n">
        <v>1.27</v>
      </c>
      <c r="I5" t="n">
        <v>45</v>
      </c>
      <c r="J5" t="n">
        <v>54.75</v>
      </c>
      <c r="K5" t="n">
        <v>24.83</v>
      </c>
      <c r="L5" t="n">
        <v>4</v>
      </c>
      <c r="M5" t="n">
        <v>30</v>
      </c>
      <c r="N5" t="n">
        <v>5.92</v>
      </c>
      <c r="O5" t="n">
        <v>6986.39</v>
      </c>
      <c r="P5" t="n">
        <v>237.93</v>
      </c>
      <c r="Q5" t="n">
        <v>794.1900000000001</v>
      </c>
      <c r="R5" t="n">
        <v>145.7</v>
      </c>
      <c r="S5" t="n">
        <v>72.42</v>
      </c>
      <c r="T5" t="n">
        <v>27304.73</v>
      </c>
      <c r="U5" t="n">
        <v>0.5</v>
      </c>
      <c r="V5" t="n">
        <v>0.75</v>
      </c>
      <c r="W5" t="n">
        <v>4.77</v>
      </c>
      <c r="X5" t="n">
        <v>1.64</v>
      </c>
      <c r="Y5" t="n">
        <v>0.5</v>
      </c>
      <c r="Z5" t="n">
        <v>10</v>
      </c>
      <c r="AA5" t="n">
        <v>314.589003840273</v>
      </c>
      <c r="AB5" t="n">
        <v>430.4345537416035</v>
      </c>
      <c r="AC5" t="n">
        <v>389.3544840511944</v>
      </c>
      <c r="AD5" t="n">
        <v>314589.003840273</v>
      </c>
      <c r="AE5" t="n">
        <v>430434.5537416034</v>
      </c>
      <c r="AF5" t="n">
        <v>8.934086131420218e-06</v>
      </c>
      <c r="AG5" t="n">
        <v>2.152083333333333</v>
      </c>
      <c r="AH5" t="n">
        <v>389354.4840511944</v>
      </c>
    </row>
    <row r="6">
      <c r="A6" t="n">
        <v>4</v>
      </c>
      <c r="B6" t="n">
        <v>20</v>
      </c>
      <c r="C6" t="inlineStr">
        <is>
          <t xml:space="preserve">CONCLUIDO	</t>
        </is>
      </c>
      <c r="D6" t="n">
        <v>1.9415</v>
      </c>
      <c r="E6" t="n">
        <v>51.51</v>
      </c>
      <c r="F6" t="n">
        <v>49.26</v>
      </c>
      <c r="G6" t="n">
        <v>72.08</v>
      </c>
      <c r="H6" t="n">
        <v>1.55</v>
      </c>
      <c r="I6" t="n">
        <v>41</v>
      </c>
      <c r="J6" t="n">
        <v>55.89</v>
      </c>
      <c r="K6" t="n">
        <v>24.83</v>
      </c>
      <c r="L6" t="n">
        <v>5</v>
      </c>
      <c r="M6" t="n">
        <v>0</v>
      </c>
      <c r="N6" t="n">
        <v>6.07</v>
      </c>
      <c r="O6" t="n">
        <v>7127.49</v>
      </c>
      <c r="P6" t="n">
        <v>236.55</v>
      </c>
      <c r="Q6" t="n">
        <v>794.2</v>
      </c>
      <c r="R6" t="n">
        <v>141.45</v>
      </c>
      <c r="S6" t="n">
        <v>72.42</v>
      </c>
      <c r="T6" t="n">
        <v>25198.71</v>
      </c>
      <c r="U6" t="n">
        <v>0.51</v>
      </c>
      <c r="V6" t="n">
        <v>0.75</v>
      </c>
      <c r="W6" t="n">
        <v>4.8</v>
      </c>
      <c r="X6" t="n">
        <v>1.55</v>
      </c>
      <c r="Y6" t="n">
        <v>0.5</v>
      </c>
      <c r="Z6" t="n">
        <v>10</v>
      </c>
      <c r="AA6" t="n">
        <v>312.5373194140637</v>
      </c>
      <c r="AB6" t="n">
        <v>427.6273485957351</v>
      </c>
      <c r="AC6" t="n">
        <v>386.8151946245106</v>
      </c>
      <c r="AD6" t="n">
        <v>312537.3194140637</v>
      </c>
      <c r="AE6" t="n">
        <v>427627.3485957351</v>
      </c>
      <c r="AF6" t="n">
        <v>8.958541588757543e-06</v>
      </c>
      <c r="AG6" t="n">
        <v>2.14625</v>
      </c>
      <c r="AH6" t="n">
        <v>386815.1946245106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1.1606</v>
      </c>
      <c r="E2" t="n">
        <v>86.16</v>
      </c>
      <c r="F2" t="n">
        <v>69.04000000000001</v>
      </c>
      <c r="G2" t="n">
        <v>7.54</v>
      </c>
      <c r="H2" t="n">
        <v>0.13</v>
      </c>
      <c r="I2" t="n">
        <v>549</v>
      </c>
      <c r="J2" t="n">
        <v>133.21</v>
      </c>
      <c r="K2" t="n">
        <v>46.47</v>
      </c>
      <c r="L2" t="n">
        <v>1</v>
      </c>
      <c r="M2" t="n">
        <v>547</v>
      </c>
      <c r="N2" t="n">
        <v>20.75</v>
      </c>
      <c r="O2" t="n">
        <v>16663.42</v>
      </c>
      <c r="P2" t="n">
        <v>754.1900000000001</v>
      </c>
      <c r="Q2" t="n">
        <v>794.27</v>
      </c>
      <c r="R2" t="n">
        <v>805.27</v>
      </c>
      <c r="S2" t="n">
        <v>72.42</v>
      </c>
      <c r="T2" t="n">
        <v>354569.63</v>
      </c>
      <c r="U2" t="n">
        <v>0.09</v>
      </c>
      <c r="V2" t="n">
        <v>0.54</v>
      </c>
      <c r="W2" t="n">
        <v>5.57</v>
      </c>
      <c r="X2" t="n">
        <v>21.32</v>
      </c>
      <c r="Y2" t="n">
        <v>0.5</v>
      </c>
      <c r="Z2" t="n">
        <v>10</v>
      </c>
      <c r="AA2" t="n">
        <v>1394.66588255379</v>
      </c>
      <c r="AB2" t="n">
        <v>1908.243388826384</v>
      </c>
      <c r="AC2" t="n">
        <v>1726.123318033211</v>
      </c>
      <c r="AD2" t="n">
        <v>1394665.88255379</v>
      </c>
      <c r="AE2" t="n">
        <v>1908243.388826384</v>
      </c>
      <c r="AF2" t="n">
        <v>3.328933446226384e-06</v>
      </c>
      <c r="AG2" t="n">
        <v>3.59</v>
      </c>
      <c r="AH2" t="n">
        <v>1726123.31803321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1.5587</v>
      </c>
      <c r="E3" t="n">
        <v>64.15000000000001</v>
      </c>
      <c r="F3" t="n">
        <v>55.98</v>
      </c>
      <c r="G3" t="n">
        <v>15.27</v>
      </c>
      <c r="H3" t="n">
        <v>0.26</v>
      </c>
      <c r="I3" t="n">
        <v>220</v>
      </c>
      <c r="J3" t="n">
        <v>134.55</v>
      </c>
      <c r="K3" t="n">
        <v>46.47</v>
      </c>
      <c r="L3" t="n">
        <v>2</v>
      </c>
      <c r="M3" t="n">
        <v>218</v>
      </c>
      <c r="N3" t="n">
        <v>21.09</v>
      </c>
      <c r="O3" t="n">
        <v>16828.84</v>
      </c>
      <c r="P3" t="n">
        <v>607.74</v>
      </c>
      <c r="Q3" t="n">
        <v>794.27</v>
      </c>
      <c r="R3" t="n">
        <v>367.61</v>
      </c>
      <c r="S3" t="n">
        <v>72.42</v>
      </c>
      <c r="T3" t="n">
        <v>137382.68</v>
      </c>
      <c r="U3" t="n">
        <v>0.2</v>
      </c>
      <c r="V3" t="n">
        <v>0.66</v>
      </c>
      <c r="W3" t="n">
        <v>5.04</v>
      </c>
      <c r="X3" t="n">
        <v>8.27</v>
      </c>
      <c r="Y3" t="n">
        <v>0.5</v>
      </c>
      <c r="Z3" t="n">
        <v>10</v>
      </c>
      <c r="AA3" t="n">
        <v>843.9761710274066</v>
      </c>
      <c r="AB3" t="n">
        <v>1154.765430800549</v>
      </c>
      <c r="AC3" t="n">
        <v>1044.556238808405</v>
      </c>
      <c r="AD3" t="n">
        <v>843976.1710274066</v>
      </c>
      <c r="AE3" t="n">
        <v>1154765.430800549</v>
      </c>
      <c r="AF3" t="n">
        <v>4.470798347951977e-06</v>
      </c>
      <c r="AG3" t="n">
        <v>2.672916666666667</v>
      </c>
      <c r="AH3" t="n">
        <v>1044556.238808405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1.701</v>
      </c>
      <c r="E4" t="n">
        <v>58.79</v>
      </c>
      <c r="F4" t="n">
        <v>52.85</v>
      </c>
      <c r="G4" t="n">
        <v>22.98</v>
      </c>
      <c r="H4" t="n">
        <v>0.39</v>
      </c>
      <c r="I4" t="n">
        <v>138</v>
      </c>
      <c r="J4" t="n">
        <v>135.9</v>
      </c>
      <c r="K4" t="n">
        <v>46.47</v>
      </c>
      <c r="L4" t="n">
        <v>3</v>
      </c>
      <c r="M4" t="n">
        <v>136</v>
      </c>
      <c r="N4" t="n">
        <v>21.43</v>
      </c>
      <c r="O4" t="n">
        <v>16994.64</v>
      </c>
      <c r="P4" t="n">
        <v>570.05</v>
      </c>
      <c r="Q4" t="n">
        <v>794.1900000000001</v>
      </c>
      <c r="R4" t="n">
        <v>262.96</v>
      </c>
      <c r="S4" t="n">
        <v>72.42</v>
      </c>
      <c r="T4" t="n">
        <v>85471.48</v>
      </c>
      <c r="U4" t="n">
        <v>0.28</v>
      </c>
      <c r="V4" t="n">
        <v>0.7</v>
      </c>
      <c r="W4" t="n">
        <v>4.91</v>
      </c>
      <c r="X4" t="n">
        <v>5.14</v>
      </c>
      <c r="Y4" t="n">
        <v>0.5</v>
      </c>
      <c r="Z4" t="n">
        <v>10</v>
      </c>
      <c r="AA4" t="n">
        <v>728.5632377775048</v>
      </c>
      <c r="AB4" t="n">
        <v>996.852363868769</v>
      </c>
      <c r="AC4" t="n">
        <v>901.7141733522128</v>
      </c>
      <c r="AD4" t="n">
        <v>728563.2377775048</v>
      </c>
      <c r="AE4" t="n">
        <v>996852.363868769</v>
      </c>
      <c r="AF4" t="n">
        <v>4.8789555333716e-06</v>
      </c>
      <c r="AG4" t="n">
        <v>2.449583333333333</v>
      </c>
      <c r="AH4" t="n">
        <v>901714.1733522128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1.7753</v>
      </c>
      <c r="E5" t="n">
        <v>56.33</v>
      </c>
      <c r="F5" t="n">
        <v>51.42</v>
      </c>
      <c r="G5" t="n">
        <v>30.85</v>
      </c>
      <c r="H5" t="n">
        <v>0.52</v>
      </c>
      <c r="I5" t="n">
        <v>100</v>
      </c>
      <c r="J5" t="n">
        <v>137.25</v>
      </c>
      <c r="K5" t="n">
        <v>46.47</v>
      </c>
      <c r="L5" t="n">
        <v>4</v>
      </c>
      <c r="M5" t="n">
        <v>98</v>
      </c>
      <c r="N5" t="n">
        <v>21.78</v>
      </c>
      <c r="O5" t="n">
        <v>17160.92</v>
      </c>
      <c r="P5" t="n">
        <v>551.02</v>
      </c>
      <c r="Q5" t="n">
        <v>794.24</v>
      </c>
      <c r="R5" t="n">
        <v>215.89</v>
      </c>
      <c r="S5" t="n">
        <v>72.42</v>
      </c>
      <c r="T5" t="n">
        <v>62123.86</v>
      </c>
      <c r="U5" t="n">
        <v>0.34</v>
      </c>
      <c r="V5" t="n">
        <v>0.72</v>
      </c>
      <c r="W5" t="n">
        <v>4.83</v>
      </c>
      <c r="X5" t="n">
        <v>3.72</v>
      </c>
      <c r="Y5" t="n">
        <v>0.5</v>
      </c>
      <c r="Z5" t="n">
        <v>10</v>
      </c>
      <c r="AA5" t="n">
        <v>677.115849681452</v>
      </c>
      <c r="AB5" t="n">
        <v>926.4597777771745</v>
      </c>
      <c r="AC5" t="n">
        <v>838.0397568805848</v>
      </c>
      <c r="AD5" t="n">
        <v>677115.849681452</v>
      </c>
      <c r="AE5" t="n">
        <v>926459.7777771745</v>
      </c>
      <c r="AF5" t="n">
        <v>5.092069228920988e-06</v>
      </c>
      <c r="AG5" t="n">
        <v>2.347083333333333</v>
      </c>
      <c r="AH5" t="n">
        <v>838039.7568805849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1.8186</v>
      </c>
      <c r="E6" t="n">
        <v>54.99</v>
      </c>
      <c r="F6" t="n">
        <v>50.66</v>
      </c>
      <c r="G6" t="n">
        <v>38.47</v>
      </c>
      <c r="H6" t="n">
        <v>0.64</v>
      </c>
      <c r="I6" t="n">
        <v>79</v>
      </c>
      <c r="J6" t="n">
        <v>138.6</v>
      </c>
      <c r="K6" t="n">
        <v>46.47</v>
      </c>
      <c r="L6" t="n">
        <v>5</v>
      </c>
      <c r="M6" t="n">
        <v>77</v>
      </c>
      <c r="N6" t="n">
        <v>22.13</v>
      </c>
      <c r="O6" t="n">
        <v>17327.69</v>
      </c>
      <c r="P6" t="n">
        <v>539.29</v>
      </c>
      <c r="Q6" t="n">
        <v>794.1799999999999</v>
      </c>
      <c r="R6" t="n">
        <v>189.51</v>
      </c>
      <c r="S6" t="n">
        <v>72.42</v>
      </c>
      <c r="T6" t="n">
        <v>49040.2</v>
      </c>
      <c r="U6" t="n">
        <v>0.38</v>
      </c>
      <c r="V6" t="n">
        <v>0.73</v>
      </c>
      <c r="W6" t="n">
        <v>4.82</v>
      </c>
      <c r="X6" t="n">
        <v>2.95</v>
      </c>
      <c r="Y6" t="n">
        <v>0.5</v>
      </c>
      <c r="Z6" t="n">
        <v>10</v>
      </c>
      <c r="AA6" t="n">
        <v>648.9162439564541</v>
      </c>
      <c r="AB6" t="n">
        <v>887.8758331454301</v>
      </c>
      <c r="AC6" t="n">
        <v>803.138209771588</v>
      </c>
      <c r="AD6" t="n">
        <v>648916.2439564541</v>
      </c>
      <c r="AE6" t="n">
        <v>887875.8331454301</v>
      </c>
      <c r="AF6" t="n">
        <v>5.216266039382476e-06</v>
      </c>
      <c r="AG6" t="n">
        <v>2.29125</v>
      </c>
      <c r="AH6" t="n">
        <v>803138.209771588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1.8498</v>
      </c>
      <c r="E7" t="n">
        <v>54.06</v>
      </c>
      <c r="F7" t="n">
        <v>50.11</v>
      </c>
      <c r="G7" t="n">
        <v>46.26</v>
      </c>
      <c r="H7" t="n">
        <v>0.76</v>
      </c>
      <c r="I7" t="n">
        <v>65</v>
      </c>
      <c r="J7" t="n">
        <v>139.95</v>
      </c>
      <c r="K7" t="n">
        <v>46.47</v>
      </c>
      <c r="L7" t="n">
        <v>6</v>
      </c>
      <c r="M7" t="n">
        <v>63</v>
      </c>
      <c r="N7" t="n">
        <v>22.49</v>
      </c>
      <c r="O7" t="n">
        <v>17494.97</v>
      </c>
      <c r="P7" t="n">
        <v>531.01</v>
      </c>
      <c r="Q7" t="n">
        <v>794.21</v>
      </c>
      <c r="R7" t="n">
        <v>171.51</v>
      </c>
      <c r="S7" t="n">
        <v>72.42</v>
      </c>
      <c r="T7" t="n">
        <v>40107.52</v>
      </c>
      <c r="U7" t="n">
        <v>0.42</v>
      </c>
      <c r="V7" t="n">
        <v>0.74</v>
      </c>
      <c r="W7" t="n">
        <v>4.79</v>
      </c>
      <c r="X7" t="n">
        <v>2.4</v>
      </c>
      <c r="Y7" t="n">
        <v>0.5</v>
      </c>
      <c r="Z7" t="n">
        <v>10</v>
      </c>
      <c r="AA7" t="n">
        <v>629.5302420242834</v>
      </c>
      <c r="AB7" t="n">
        <v>861.3510500517892</v>
      </c>
      <c r="AC7" t="n">
        <v>779.1449147486373</v>
      </c>
      <c r="AD7" t="n">
        <v>629530.2420242834</v>
      </c>
      <c r="AE7" t="n">
        <v>861351.0500517893</v>
      </c>
      <c r="AF7" t="n">
        <v>5.305756581793524e-06</v>
      </c>
      <c r="AG7" t="n">
        <v>2.2525</v>
      </c>
      <c r="AH7" t="n">
        <v>779144.9147486374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1.8726</v>
      </c>
      <c r="E8" t="n">
        <v>53.4</v>
      </c>
      <c r="F8" t="n">
        <v>49.72</v>
      </c>
      <c r="G8" t="n">
        <v>54.24</v>
      </c>
      <c r="H8" t="n">
        <v>0.88</v>
      </c>
      <c r="I8" t="n">
        <v>55</v>
      </c>
      <c r="J8" t="n">
        <v>141.31</v>
      </c>
      <c r="K8" t="n">
        <v>46.47</v>
      </c>
      <c r="L8" t="n">
        <v>7</v>
      </c>
      <c r="M8" t="n">
        <v>53</v>
      </c>
      <c r="N8" t="n">
        <v>22.85</v>
      </c>
      <c r="O8" t="n">
        <v>17662.75</v>
      </c>
      <c r="P8" t="n">
        <v>522.48</v>
      </c>
      <c r="Q8" t="n">
        <v>794.17</v>
      </c>
      <c r="R8" t="n">
        <v>158.74</v>
      </c>
      <c r="S8" t="n">
        <v>72.42</v>
      </c>
      <c r="T8" t="n">
        <v>33775.9</v>
      </c>
      <c r="U8" t="n">
        <v>0.46</v>
      </c>
      <c r="V8" t="n">
        <v>0.74</v>
      </c>
      <c r="W8" t="n">
        <v>4.77</v>
      </c>
      <c r="X8" t="n">
        <v>2.02</v>
      </c>
      <c r="Y8" t="n">
        <v>0.5</v>
      </c>
      <c r="Z8" t="n">
        <v>10</v>
      </c>
      <c r="AA8" t="n">
        <v>614.0216821813161</v>
      </c>
      <c r="AB8" t="n">
        <v>840.131554285269</v>
      </c>
      <c r="AC8" t="n">
        <v>759.9505778763242</v>
      </c>
      <c r="AD8" t="n">
        <v>614021.6821813161</v>
      </c>
      <c r="AE8" t="n">
        <v>840131.554285269</v>
      </c>
      <c r="AF8" t="n">
        <v>5.371153516632368e-06</v>
      </c>
      <c r="AG8" t="n">
        <v>2.225</v>
      </c>
      <c r="AH8" t="n">
        <v>759950.5778763243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1.8891</v>
      </c>
      <c r="E9" t="n">
        <v>52.94</v>
      </c>
      <c r="F9" t="n">
        <v>49.45</v>
      </c>
      <c r="G9" t="n">
        <v>61.81</v>
      </c>
      <c r="H9" t="n">
        <v>0.99</v>
      </c>
      <c r="I9" t="n">
        <v>48</v>
      </c>
      <c r="J9" t="n">
        <v>142.68</v>
      </c>
      <c r="K9" t="n">
        <v>46.47</v>
      </c>
      <c r="L9" t="n">
        <v>8</v>
      </c>
      <c r="M9" t="n">
        <v>46</v>
      </c>
      <c r="N9" t="n">
        <v>23.21</v>
      </c>
      <c r="O9" t="n">
        <v>17831.04</v>
      </c>
      <c r="P9" t="n">
        <v>516.61</v>
      </c>
      <c r="Q9" t="n">
        <v>794.23</v>
      </c>
      <c r="R9" t="n">
        <v>149.49</v>
      </c>
      <c r="S9" t="n">
        <v>72.42</v>
      </c>
      <c r="T9" t="n">
        <v>29182.43</v>
      </c>
      <c r="U9" t="n">
        <v>0.48</v>
      </c>
      <c r="V9" t="n">
        <v>0.75</v>
      </c>
      <c r="W9" t="n">
        <v>4.76</v>
      </c>
      <c r="X9" t="n">
        <v>1.74</v>
      </c>
      <c r="Y9" t="n">
        <v>0.5</v>
      </c>
      <c r="Z9" t="n">
        <v>10</v>
      </c>
      <c r="AA9" t="n">
        <v>603.304848382637</v>
      </c>
      <c r="AB9" t="n">
        <v>825.4683094885772</v>
      </c>
      <c r="AC9" t="n">
        <v>746.6867725830352</v>
      </c>
      <c r="AD9" t="n">
        <v>603304.848382637</v>
      </c>
      <c r="AE9" t="n">
        <v>825468.3094885772</v>
      </c>
      <c r="AF9" t="n">
        <v>5.418480245792057e-06</v>
      </c>
      <c r="AG9" t="n">
        <v>2.205833333333333</v>
      </c>
      <c r="AH9" t="n">
        <v>746686.7725830353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1.9029</v>
      </c>
      <c r="E10" t="n">
        <v>52.55</v>
      </c>
      <c r="F10" t="n">
        <v>49.23</v>
      </c>
      <c r="G10" t="n">
        <v>70.31999999999999</v>
      </c>
      <c r="H10" t="n">
        <v>1.11</v>
      </c>
      <c r="I10" t="n">
        <v>42</v>
      </c>
      <c r="J10" t="n">
        <v>144.05</v>
      </c>
      <c r="K10" t="n">
        <v>46.47</v>
      </c>
      <c r="L10" t="n">
        <v>9</v>
      </c>
      <c r="M10" t="n">
        <v>40</v>
      </c>
      <c r="N10" t="n">
        <v>23.58</v>
      </c>
      <c r="O10" t="n">
        <v>17999.83</v>
      </c>
      <c r="P10" t="n">
        <v>510.85</v>
      </c>
      <c r="Q10" t="n">
        <v>794.1799999999999</v>
      </c>
      <c r="R10" t="n">
        <v>142.06</v>
      </c>
      <c r="S10" t="n">
        <v>72.42</v>
      </c>
      <c r="T10" t="n">
        <v>25499.38</v>
      </c>
      <c r="U10" t="n">
        <v>0.51</v>
      </c>
      <c r="V10" t="n">
        <v>0.75</v>
      </c>
      <c r="W10" t="n">
        <v>4.75</v>
      </c>
      <c r="X10" t="n">
        <v>1.52</v>
      </c>
      <c r="Y10" t="n">
        <v>0.5</v>
      </c>
      <c r="Z10" t="n">
        <v>10</v>
      </c>
      <c r="AA10" t="n">
        <v>593.8961980892351</v>
      </c>
      <c r="AB10" t="n">
        <v>812.5949790767886</v>
      </c>
      <c r="AC10" t="n">
        <v>735.0420547579153</v>
      </c>
      <c r="AD10" t="n">
        <v>593896.1980892351</v>
      </c>
      <c r="AE10" t="n">
        <v>812594.9790767886</v>
      </c>
      <c r="AF10" t="n">
        <v>5.458062601089252e-06</v>
      </c>
      <c r="AG10" t="n">
        <v>2.189583333333333</v>
      </c>
      <c r="AH10" t="n">
        <v>735042.0547579152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1.9122</v>
      </c>
      <c r="E11" t="n">
        <v>52.3</v>
      </c>
      <c r="F11" t="n">
        <v>49.08</v>
      </c>
      <c r="G11" t="n">
        <v>77.5</v>
      </c>
      <c r="H11" t="n">
        <v>1.22</v>
      </c>
      <c r="I11" t="n">
        <v>38</v>
      </c>
      <c r="J11" t="n">
        <v>145.42</v>
      </c>
      <c r="K11" t="n">
        <v>46.47</v>
      </c>
      <c r="L11" t="n">
        <v>10</v>
      </c>
      <c r="M11" t="n">
        <v>36</v>
      </c>
      <c r="N11" t="n">
        <v>23.95</v>
      </c>
      <c r="O11" t="n">
        <v>18169.15</v>
      </c>
      <c r="P11" t="n">
        <v>505.51</v>
      </c>
      <c r="Q11" t="n">
        <v>794.1799999999999</v>
      </c>
      <c r="R11" t="n">
        <v>137.05</v>
      </c>
      <c r="S11" t="n">
        <v>72.42</v>
      </c>
      <c r="T11" t="n">
        <v>23015.06</v>
      </c>
      <c r="U11" t="n">
        <v>0.53</v>
      </c>
      <c r="V11" t="n">
        <v>0.75</v>
      </c>
      <c r="W11" t="n">
        <v>4.75</v>
      </c>
      <c r="X11" t="n">
        <v>1.37</v>
      </c>
      <c r="Y11" t="n">
        <v>0.5</v>
      </c>
      <c r="Z11" t="n">
        <v>10</v>
      </c>
      <c r="AA11" t="n">
        <v>586.5912156151934</v>
      </c>
      <c r="AB11" t="n">
        <v>802.599979782723</v>
      </c>
      <c r="AC11" t="n">
        <v>726.0009641684055</v>
      </c>
      <c r="AD11" t="n">
        <v>586591.2156151934</v>
      </c>
      <c r="AE11" t="n">
        <v>802599.979782723</v>
      </c>
      <c r="AF11" t="n">
        <v>5.484737666615621e-06</v>
      </c>
      <c r="AG11" t="n">
        <v>2.179166666666667</v>
      </c>
      <c r="AH11" t="n">
        <v>726000.9641684055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1.9224</v>
      </c>
      <c r="E12" t="n">
        <v>52.02</v>
      </c>
      <c r="F12" t="n">
        <v>48.91</v>
      </c>
      <c r="G12" t="n">
        <v>86.31999999999999</v>
      </c>
      <c r="H12" t="n">
        <v>1.33</v>
      </c>
      <c r="I12" t="n">
        <v>34</v>
      </c>
      <c r="J12" t="n">
        <v>146.8</v>
      </c>
      <c r="K12" t="n">
        <v>46.47</v>
      </c>
      <c r="L12" t="n">
        <v>11</v>
      </c>
      <c r="M12" t="n">
        <v>32</v>
      </c>
      <c r="N12" t="n">
        <v>24.33</v>
      </c>
      <c r="O12" t="n">
        <v>18338.99</v>
      </c>
      <c r="P12" t="n">
        <v>499.84</v>
      </c>
      <c r="Q12" t="n">
        <v>794.1799999999999</v>
      </c>
      <c r="R12" t="n">
        <v>131.73</v>
      </c>
      <c r="S12" t="n">
        <v>72.42</v>
      </c>
      <c r="T12" t="n">
        <v>20374.53</v>
      </c>
      <c r="U12" t="n">
        <v>0.55</v>
      </c>
      <c r="V12" t="n">
        <v>0.76</v>
      </c>
      <c r="W12" t="n">
        <v>4.74</v>
      </c>
      <c r="X12" t="n">
        <v>1.21</v>
      </c>
      <c r="Y12" t="n">
        <v>0.5</v>
      </c>
      <c r="Z12" t="n">
        <v>10</v>
      </c>
      <c r="AA12" t="n">
        <v>578.7665845179467</v>
      </c>
      <c r="AB12" t="n">
        <v>791.893974317109</v>
      </c>
      <c r="AC12" t="n">
        <v>716.3167248384567</v>
      </c>
      <c r="AD12" t="n">
        <v>578766.5845179467</v>
      </c>
      <c r="AE12" t="n">
        <v>791893.9743171091</v>
      </c>
      <c r="AF12" t="n">
        <v>5.513994190096157e-06</v>
      </c>
      <c r="AG12" t="n">
        <v>2.1675</v>
      </c>
      <c r="AH12" t="n">
        <v>716316.7248384567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1.9286</v>
      </c>
      <c r="E13" t="n">
        <v>51.85</v>
      </c>
      <c r="F13" t="n">
        <v>48.83</v>
      </c>
      <c r="G13" t="n">
        <v>94.5</v>
      </c>
      <c r="H13" t="n">
        <v>1.43</v>
      </c>
      <c r="I13" t="n">
        <v>31</v>
      </c>
      <c r="J13" t="n">
        <v>148.18</v>
      </c>
      <c r="K13" t="n">
        <v>46.47</v>
      </c>
      <c r="L13" t="n">
        <v>12</v>
      </c>
      <c r="M13" t="n">
        <v>29</v>
      </c>
      <c r="N13" t="n">
        <v>24.71</v>
      </c>
      <c r="O13" t="n">
        <v>18509.36</v>
      </c>
      <c r="P13" t="n">
        <v>495.35</v>
      </c>
      <c r="Q13" t="n">
        <v>794.17</v>
      </c>
      <c r="R13" t="n">
        <v>128.71</v>
      </c>
      <c r="S13" t="n">
        <v>72.42</v>
      </c>
      <c r="T13" t="n">
        <v>18877.42</v>
      </c>
      <c r="U13" t="n">
        <v>0.5600000000000001</v>
      </c>
      <c r="V13" t="n">
        <v>0.76</v>
      </c>
      <c r="W13" t="n">
        <v>4.74</v>
      </c>
      <c r="X13" t="n">
        <v>1.12</v>
      </c>
      <c r="Y13" t="n">
        <v>0.5</v>
      </c>
      <c r="Z13" t="n">
        <v>10</v>
      </c>
      <c r="AA13" t="n">
        <v>573.4108263770355</v>
      </c>
      <c r="AB13" t="n">
        <v>784.5659897493407</v>
      </c>
      <c r="AC13" t="n">
        <v>709.6881128329454</v>
      </c>
      <c r="AD13" t="n">
        <v>573410.8263770355</v>
      </c>
      <c r="AE13" t="n">
        <v>784565.9897493407</v>
      </c>
      <c r="AF13" t="n">
        <v>5.531777567113737e-06</v>
      </c>
      <c r="AG13" t="n">
        <v>2.160416666666667</v>
      </c>
      <c r="AH13" t="n">
        <v>709688.1128329454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1.933</v>
      </c>
      <c r="E14" t="n">
        <v>51.73</v>
      </c>
      <c r="F14" t="n">
        <v>48.76</v>
      </c>
      <c r="G14" t="n">
        <v>100.89</v>
      </c>
      <c r="H14" t="n">
        <v>1.54</v>
      </c>
      <c r="I14" t="n">
        <v>29</v>
      </c>
      <c r="J14" t="n">
        <v>149.56</v>
      </c>
      <c r="K14" t="n">
        <v>46.47</v>
      </c>
      <c r="L14" t="n">
        <v>13</v>
      </c>
      <c r="M14" t="n">
        <v>27</v>
      </c>
      <c r="N14" t="n">
        <v>25.1</v>
      </c>
      <c r="O14" t="n">
        <v>18680.25</v>
      </c>
      <c r="P14" t="n">
        <v>491.31</v>
      </c>
      <c r="Q14" t="n">
        <v>794.21</v>
      </c>
      <c r="R14" t="n">
        <v>126.59</v>
      </c>
      <c r="S14" t="n">
        <v>72.42</v>
      </c>
      <c r="T14" t="n">
        <v>17829.45</v>
      </c>
      <c r="U14" t="n">
        <v>0.57</v>
      </c>
      <c r="V14" t="n">
        <v>0.76</v>
      </c>
      <c r="W14" t="n">
        <v>4.73</v>
      </c>
      <c r="X14" t="n">
        <v>1.06</v>
      </c>
      <c r="Y14" t="n">
        <v>0.5</v>
      </c>
      <c r="Z14" t="n">
        <v>10</v>
      </c>
      <c r="AA14" t="n">
        <v>568.9754385760283</v>
      </c>
      <c r="AB14" t="n">
        <v>778.4972964845032</v>
      </c>
      <c r="AC14" t="n">
        <v>704.1986071358396</v>
      </c>
      <c r="AD14" t="n">
        <v>568975.4385760283</v>
      </c>
      <c r="AE14" t="n">
        <v>778497.2964845032</v>
      </c>
      <c r="AF14" t="n">
        <v>5.544398028222987e-06</v>
      </c>
      <c r="AG14" t="n">
        <v>2.155416666666667</v>
      </c>
      <c r="AH14" t="n">
        <v>704198.6071358395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1.9416</v>
      </c>
      <c r="E15" t="n">
        <v>51.5</v>
      </c>
      <c r="F15" t="n">
        <v>48.62</v>
      </c>
      <c r="G15" t="n">
        <v>112.19</v>
      </c>
      <c r="H15" t="n">
        <v>1.64</v>
      </c>
      <c r="I15" t="n">
        <v>26</v>
      </c>
      <c r="J15" t="n">
        <v>150.95</v>
      </c>
      <c r="K15" t="n">
        <v>46.47</v>
      </c>
      <c r="L15" t="n">
        <v>14</v>
      </c>
      <c r="M15" t="n">
        <v>24</v>
      </c>
      <c r="N15" t="n">
        <v>25.49</v>
      </c>
      <c r="O15" t="n">
        <v>18851.69</v>
      </c>
      <c r="P15" t="n">
        <v>485.46</v>
      </c>
      <c r="Q15" t="n">
        <v>794.1900000000001</v>
      </c>
      <c r="R15" t="n">
        <v>121.87</v>
      </c>
      <c r="S15" t="n">
        <v>72.42</v>
      </c>
      <c r="T15" t="n">
        <v>15482.18</v>
      </c>
      <c r="U15" t="n">
        <v>0.59</v>
      </c>
      <c r="V15" t="n">
        <v>0.76</v>
      </c>
      <c r="W15" t="n">
        <v>4.72</v>
      </c>
      <c r="X15" t="n">
        <v>0.91</v>
      </c>
      <c r="Y15" t="n">
        <v>0.5</v>
      </c>
      <c r="Z15" t="n">
        <v>10</v>
      </c>
      <c r="AA15" t="n">
        <v>561.7863086972382</v>
      </c>
      <c r="AB15" t="n">
        <v>768.6608118223162</v>
      </c>
      <c r="AC15" t="n">
        <v>695.3009027642187</v>
      </c>
      <c r="AD15" t="n">
        <v>561786.3086972381</v>
      </c>
      <c r="AE15" t="n">
        <v>768660.8118223161</v>
      </c>
      <c r="AF15" t="n">
        <v>5.56906529311834e-06</v>
      </c>
      <c r="AG15" t="n">
        <v>2.145833333333333</v>
      </c>
      <c r="AH15" t="n">
        <v>695300.9027642186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1.943</v>
      </c>
      <c r="E16" t="n">
        <v>51.47</v>
      </c>
      <c r="F16" t="n">
        <v>48.61</v>
      </c>
      <c r="G16" t="n">
        <v>116.65</v>
      </c>
      <c r="H16" t="n">
        <v>1.74</v>
      </c>
      <c r="I16" t="n">
        <v>25</v>
      </c>
      <c r="J16" t="n">
        <v>152.35</v>
      </c>
      <c r="K16" t="n">
        <v>46.47</v>
      </c>
      <c r="L16" t="n">
        <v>15</v>
      </c>
      <c r="M16" t="n">
        <v>23</v>
      </c>
      <c r="N16" t="n">
        <v>25.88</v>
      </c>
      <c r="O16" t="n">
        <v>19023.66</v>
      </c>
      <c r="P16" t="n">
        <v>483.87</v>
      </c>
      <c r="Q16" t="n">
        <v>794.17</v>
      </c>
      <c r="R16" t="n">
        <v>121.39</v>
      </c>
      <c r="S16" t="n">
        <v>72.42</v>
      </c>
      <c r="T16" t="n">
        <v>15251.93</v>
      </c>
      <c r="U16" t="n">
        <v>0.6</v>
      </c>
      <c r="V16" t="n">
        <v>0.76</v>
      </c>
      <c r="W16" t="n">
        <v>4.72</v>
      </c>
      <c r="X16" t="n">
        <v>0.9</v>
      </c>
      <c r="Y16" t="n">
        <v>0.5</v>
      </c>
      <c r="Z16" t="n">
        <v>10</v>
      </c>
      <c r="AA16" t="n">
        <v>560.2309217037559</v>
      </c>
      <c r="AB16" t="n">
        <v>766.5326627190028</v>
      </c>
      <c r="AC16" t="n">
        <v>693.3758612244495</v>
      </c>
      <c r="AD16" t="n">
        <v>560230.921703756</v>
      </c>
      <c r="AE16" t="n">
        <v>766532.6627190028</v>
      </c>
      <c r="AF16" t="n">
        <v>5.573080894380374e-06</v>
      </c>
      <c r="AG16" t="n">
        <v>2.144583333333333</v>
      </c>
      <c r="AH16" t="n">
        <v>693375.8612244495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1.9482</v>
      </c>
      <c r="E17" t="n">
        <v>51.33</v>
      </c>
      <c r="F17" t="n">
        <v>48.52</v>
      </c>
      <c r="G17" t="n">
        <v>126.58</v>
      </c>
      <c r="H17" t="n">
        <v>1.84</v>
      </c>
      <c r="I17" t="n">
        <v>23</v>
      </c>
      <c r="J17" t="n">
        <v>153.75</v>
      </c>
      <c r="K17" t="n">
        <v>46.47</v>
      </c>
      <c r="L17" t="n">
        <v>16</v>
      </c>
      <c r="M17" t="n">
        <v>21</v>
      </c>
      <c r="N17" t="n">
        <v>26.28</v>
      </c>
      <c r="O17" t="n">
        <v>19196.18</v>
      </c>
      <c r="P17" t="n">
        <v>478.25</v>
      </c>
      <c r="Q17" t="n">
        <v>794.17</v>
      </c>
      <c r="R17" t="n">
        <v>118.74</v>
      </c>
      <c r="S17" t="n">
        <v>72.42</v>
      </c>
      <c r="T17" t="n">
        <v>13932.97</v>
      </c>
      <c r="U17" t="n">
        <v>0.61</v>
      </c>
      <c r="V17" t="n">
        <v>0.76</v>
      </c>
      <c r="W17" t="n">
        <v>4.72</v>
      </c>
      <c r="X17" t="n">
        <v>0.8100000000000001</v>
      </c>
      <c r="Y17" t="n">
        <v>0.5</v>
      </c>
      <c r="Z17" t="n">
        <v>10</v>
      </c>
      <c r="AA17" t="n">
        <v>554.444849748365</v>
      </c>
      <c r="AB17" t="n">
        <v>758.6159038061577</v>
      </c>
      <c r="AC17" t="n">
        <v>686.2146666710051</v>
      </c>
      <c r="AD17" t="n">
        <v>554444.849748365</v>
      </c>
      <c r="AE17" t="n">
        <v>758615.9038061576</v>
      </c>
      <c r="AF17" t="n">
        <v>5.587995984782216e-06</v>
      </c>
      <c r="AG17" t="n">
        <v>2.13875</v>
      </c>
      <c r="AH17" t="n">
        <v>686214.6666710052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1.9535</v>
      </c>
      <c r="E18" t="n">
        <v>51.19</v>
      </c>
      <c r="F18" t="n">
        <v>48.44</v>
      </c>
      <c r="G18" t="n">
        <v>138.4</v>
      </c>
      <c r="H18" t="n">
        <v>1.94</v>
      </c>
      <c r="I18" t="n">
        <v>21</v>
      </c>
      <c r="J18" t="n">
        <v>155.15</v>
      </c>
      <c r="K18" t="n">
        <v>46.47</v>
      </c>
      <c r="L18" t="n">
        <v>17</v>
      </c>
      <c r="M18" t="n">
        <v>19</v>
      </c>
      <c r="N18" t="n">
        <v>26.68</v>
      </c>
      <c r="O18" t="n">
        <v>19369.26</v>
      </c>
      <c r="P18" t="n">
        <v>472.88</v>
      </c>
      <c r="Q18" t="n">
        <v>794.17</v>
      </c>
      <c r="R18" t="n">
        <v>115.91</v>
      </c>
      <c r="S18" t="n">
        <v>72.42</v>
      </c>
      <c r="T18" t="n">
        <v>12527.53</v>
      </c>
      <c r="U18" t="n">
        <v>0.62</v>
      </c>
      <c r="V18" t="n">
        <v>0.76</v>
      </c>
      <c r="W18" t="n">
        <v>4.72</v>
      </c>
      <c r="X18" t="n">
        <v>0.73</v>
      </c>
      <c r="Y18" t="n">
        <v>0.5</v>
      </c>
      <c r="Z18" t="n">
        <v>10</v>
      </c>
      <c r="AA18" t="n">
        <v>548.8772786176916</v>
      </c>
      <c r="AB18" t="n">
        <v>750.9981073612673</v>
      </c>
      <c r="AC18" t="n">
        <v>679.3239020271708</v>
      </c>
      <c r="AD18" t="n">
        <v>548877.2786176916</v>
      </c>
      <c r="AE18" t="n">
        <v>750998.1073612673</v>
      </c>
      <c r="AF18" t="n">
        <v>5.603197903845632e-06</v>
      </c>
      <c r="AG18" t="n">
        <v>2.132916666666667</v>
      </c>
      <c r="AH18" t="n">
        <v>679323.9020271708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1.9548</v>
      </c>
      <c r="E19" t="n">
        <v>51.16</v>
      </c>
      <c r="F19" t="n">
        <v>48.43</v>
      </c>
      <c r="G19" t="n">
        <v>145.29</v>
      </c>
      <c r="H19" t="n">
        <v>2.04</v>
      </c>
      <c r="I19" t="n">
        <v>20</v>
      </c>
      <c r="J19" t="n">
        <v>156.56</v>
      </c>
      <c r="K19" t="n">
        <v>46.47</v>
      </c>
      <c r="L19" t="n">
        <v>18</v>
      </c>
      <c r="M19" t="n">
        <v>18</v>
      </c>
      <c r="N19" t="n">
        <v>27.09</v>
      </c>
      <c r="O19" t="n">
        <v>19542.89</v>
      </c>
      <c r="P19" t="n">
        <v>469.67</v>
      </c>
      <c r="Q19" t="n">
        <v>794.17</v>
      </c>
      <c r="R19" t="n">
        <v>115.57</v>
      </c>
      <c r="S19" t="n">
        <v>72.42</v>
      </c>
      <c r="T19" t="n">
        <v>12366.83</v>
      </c>
      <c r="U19" t="n">
        <v>0.63</v>
      </c>
      <c r="V19" t="n">
        <v>0.76</v>
      </c>
      <c r="W19" t="n">
        <v>4.72</v>
      </c>
      <c r="X19" t="n">
        <v>0.72</v>
      </c>
      <c r="Y19" t="n">
        <v>0.5</v>
      </c>
      <c r="Z19" t="n">
        <v>10</v>
      </c>
      <c r="AA19" t="n">
        <v>546.2398618810605</v>
      </c>
      <c r="AB19" t="n">
        <v>747.3894774275942</v>
      </c>
      <c r="AC19" t="n">
        <v>676.0596746696236</v>
      </c>
      <c r="AD19" t="n">
        <v>546239.8618810605</v>
      </c>
      <c r="AE19" t="n">
        <v>747389.4774275942</v>
      </c>
      <c r="AF19" t="n">
        <v>5.606926676446093e-06</v>
      </c>
      <c r="AG19" t="n">
        <v>2.131666666666666</v>
      </c>
      <c r="AH19" t="n">
        <v>676059.6746696236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1.9584</v>
      </c>
      <c r="E20" t="n">
        <v>51.06</v>
      </c>
      <c r="F20" t="n">
        <v>48.36</v>
      </c>
      <c r="G20" t="n">
        <v>152.73</v>
      </c>
      <c r="H20" t="n">
        <v>2.13</v>
      </c>
      <c r="I20" t="n">
        <v>19</v>
      </c>
      <c r="J20" t="n">
        <v>157.97</v>
      </c>
      <c r="K20" t="n">
        <v>46.47</v>
      </c>
      <c r="L20" t="n">
        <v>19</v>
      </c>
      <c r="M20" t="n">
        <v>17</v>
      </c>
      <c r="N20" t="n">
        <v>27.5</v>
      </c>
      <c r="O20" t="n">
        <v>19717.08</v>
      </c>
      <c r="P20" t="n">
        <v>466.12</v>
      </c>
      <c r="Q20" t="n">
        <v>794.17</v>
      </c>
      <c r="R20" t="n">
        <v>113.31</v>
      </c>
      <c r="S20" t="n">
        <v>72.42</v>
      </c>
      <c r="T20" t="n">
        <v>11237.67</v>
      </c>
      <c r="U20" t="n">
        <v>0.64</v>
      </c>
      <c r="V20" t="n">
        <v>0.76</v>
      </c>
      <c r="W20" t="n">
        <v>4.72</v>
      </c>
      <c r="X20" t="n">
        <v>0.66</v>
      </c>
      <c r="Y20" t="n">
        <v>0.5</v>
      </c>
      <c r="Z20" t="n">
        <v>10</v>
      </c>
      <c r="AA20" t="n">
        <v>542.4844376954708</v>
      </c>
      <c r="AB20" t="n">
        <v>742.2511403792483</v>
      </c>
      <c r="AC20" t="n">
        <v>671.4117332974706</v>
      </c>
      <c r="AD20" t="n">
        <v>542484.4376954708</v>
      </c>
      <c r="AE20" t="n">
        <v>742251.1403792483</v>
      </c>
      <c r="AF20" t="n">
        <v>5.617252508262752e-06</v>
      </c>
      <c r="AG20" t="n">
        <v>2.1275</v>
      </c>
      <c r="AH20" t="n">
        <v>671411.7332974706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1.9599</v>
      </c>
      <c r="E21" t="n">
        <v>51.02</v>
      </c>
      <c r="F21" t="n">
        <v>48.35</v>
      </c>
      <c r="G21" t="n">
        <v>161.18</v>
      </c>
      <c r="H21" t="n">
        <v>2.22</v>
      </c>
      <c r="I21" t="n">
        <v>18</v>
      </c>
      <c r="J21" t="n">
        <v>159.39</v>
      </c>
      <c r="K21" t="n">
        <v>46.47</v>
      </c>
      <c r="L21" t="n">
        <v>20</v>
      </c>
      <c r="M21" t="n">
        <v>16</v>
      </c>
      <c r="N21" t="n">
        <v>27.92</v>
      </c>
      <c r="O21" t="n">
        <v>19891.97</v>
      </c>
      <c r="P21" t="n">
        <v>463.44</v>
      </c>
      <c r="Q21" t="n">
        <v>794.17</v>
      </c>
      <c r="R21" t="n">
        <v>112.74</v>
      </c>
      <c r="S21" t="n">
        <v>72.42</v>
      </c>
      <c r="T21" t="n">
        <v>10957.77</v>
      </c>
      <c r="U21" t="n">
        <v>0.64</v>
      </c>
      <c r="V21" t="n">
        <v>0.76</v>
      </c>
      <c r="W21" t="n">
        <v>4.72</v>
      </c>
      <c r="X21" t="n">
        <v>0.65</v>
      </c>
      <c r="Y21" t="n">
        <v>0.5</v>
      </c>
      <c r="Z21" t="n">
        <v>10</v>
      </c>
      <c r="AA21" t="n">
        <v>540.1688547973095</v>
      </c>
      <c r="AB21" t="n">
        <v>739.0828577016762</v>
      </c>
      <c r="AC21" t="n">
        <v>668.5458270719332</v>
      </c>
      <c r="AD21" t="n">
        <v>540168.8547973095</v>
      </c>
      <c r="AE21" t="n">
        <v>739082.8577016762</v>
      </c>
      <c r="AF21" t="n">
        <v>5.62155493818636e-06</v>
      </c>
      <c r="AG21" t="n">
        <v>2.125833333333333</v>
      </c>
      <c r="AH21" t="n">
        <v>668545.8270719332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1.9633</v>
      </c>
      <c r="E22" t="n">
        <v>50.93</v>
      </c>
      <c r="F22" t="n">
        <v>48.29</v>
      </c>
      <c r="G22" t="n">
        <v>170.44</v>
      </c>
      <c r="H22" t="n">
        <v>2.31</v>
      </c>
      <c r="I22" t="n">
        <v>17</v>
      </c>
      <c r="J22" t="n">
        <v>160.81</v>
      </c>
      <c r="K22" t="n">
        <v>46.47</v>
      </c>
      <c r="L22" t="n">
        <v>21</v>
      </c>
      <c r="M22" t="n">
        <v>15</v>
      </c>
      <c r="N22" t="n">
        <v>28.34</v>
      </c>
      <c r="O22" t="n">
        <v>20067.32</v>
      </c>
      <c r="P22" t="n">
        <v>456.98</v>
      </c>
      <c r="Q22" t="n">
        <v>794.17</v>
      </c>
      <c r="R22" t="n">
        <v>110.93</v>
      </c>
      <c r="S22" t="n">
        <v>72.42</v>
      </c>
      <c r="T22" t="n">
        <v>10060.46</v>
      </c>
      <c r="U22" t="n">
        <v>0.65</v>
      </c>
      <c r="V22" t="n">
        <v>0.76</v>
      </c>
      <c r="W22" t="n">
        <v>4.71</v>
      </c>
      <c r="X22" t="n">
        <v>0.58</v>
      </c>
      <c r="Y22" t="n">
        <v>0.5</v>
      </c>
      <c r="Z22" t="n">
        <v>10</v>
      </c>
      <c r="AA22" t="n">
        <v>534.5146625835621</v>
      </c>
      <c r="AB22" t="n">
        <v>731.3465424694717</v>
      </c>
      <c r="AC22" t="n">
        <v>661.5478549075036</v>
      </c>
      <c r="AD22" t="n">
        <v>534514.6625835621</v>
      </c>
      <c r="AE22" t="n">
        <v>731346.5424694717</v>
      </c>
      <c r="AF22" t="n">
        <v>5.631307112679871e-06</v>
      </c>
      <c r="AG22" t="n">
        <v>2.122083333333333</v>
      </c>
      <c r="AH22" t="n">
        <v>661547.8549075036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1.9658</v>
      </c>
      <c r="E23" t="n">
        <v>50.87</v>
      </c>
      <c r="F23" t="n">
        <v>48.25</v>
      </c>
      <c r="G23" t="n">
        <v>180.95</v>
      </c>
      <c r="H23" t="n">
        <v>2.4</v>
      </c>
      <c r="I23" t="n">
        <v>16</v>
      </c>
      <c r="J23" t="n">
        <v>162.24</v>
      </c>
      <c r="K23" t="n">
        <v>46.47</v>
      </c>
      <c r="L23" t="n">
        <v>22</v>
      </c>
      <c r="M23" t="n">
        <v>14</v>
      </c>
      <c r="N23" t="n">
        <v>28.77</v>
      </c>
      <c r="O23" t="n">
        <v>20243.25</v>
      </c>
      <c r="P23" t="n">
        <v>450.61</v>
      </c>
      <c r="Q23" t="n">
        <v>794.17</v>
      </c>
      <c r="R23" t="n">
        <v>109.74</v>
      </c>
      <c r="S23" t="n">
        <v>72.42</v>
      </c>
      <c r="T23" t="n">
        <v>9471.059999999999</v>
      </c>
      <c r="U23" t="n">
        <v>0.66</v>
      </c>
      <c r="V23" t="n">
        <v>0.77</v>
      </c>
      <c r="W23" t="n">
        <v>4.71</v>
      </c>
      <c r="X23" t="n">
        <v>0.55</v>
      </c>
      <c r="Y23" t="n">
        <v>0.5</v>
      </c>
      <c r="Z23" t="n">
        <v>10</v>
      </c>
      <c r="AA23" t="n">
        <v>529.2675607337054</v>
      </c>
      <c r="AB23" t="n">
        <v>724.1672262327015</v>
      </c>
      <c r="AC23" t="n">
        <v>655.0537225361372</v>
      </c>
      <c r="AD23" t="n">
        <v>529267.5607337054</v>
      </c>
      <c r="AE23" t="n">
        <v>724167.2262327016</v>
      </c>
      <c r="AF23" t="n">
        <v>5.638477829219218e-06</v>
      </c>
      <c r="AG23" t="n">
        <v>2.119583333333333</v>
      </c>
      <c r="AH23" t="n">
        <v>655053.7225361372</v>
      </c>
    </row>
    <row r="24">
      <c r="A24" t="n">
        <v>22</v>
      </c>
      <c r="B24" t="n">
        <v>65</v>
      </c>
      <c r="C24" t="inlineStr">
        <is>
          <t xml:space="preserve">CONCLUIDO	</t>
        </is>
      </c>
      <c r="D24" t="n">
        <v>1.9677</v>
      </c>
      <c r="E24" t="n">
        <v>50.82</v>
      </c>
      <c r="F24" t="n">
        <v>48.23</v>
      </c>
      <c r="G24" t="n">
        <v>192.93</v>
      </c>
      <c r="H24" t="n">
        <v>2.49</v>
      </c>
      <c r="I24" t="n">
        <v>15</v>
      </c>
      <c r="J24" t="n">
        <v>163.67</v>
      </c>
      <c r="K24" t="n">
        <v>46.47</v>
      </c>
      <c r="L24" t="n">
        <v>23</v>
      </c>
      <c r="M24" t="n">
        <v>13</v>
      </c>
      <c r="N24" t="n">
        <v>29.2</v>
      </c>
      <c r="O24" t="n">
        <v>20419.76</v>
      </c>
      <c r="P24" t="n">
        <v>447.01</v>
      </c>
      <c r="Q24" t="n">
        <v>794.17</v>
      </c>
      <c r="R24" t="n">
        <v>109.03</v>
      </c>
      <c r="S24" t="n">
        <v>72.42</v>
      </c>
      <c r="T24" t="n">
        <v>9120.18</v>
      </c>
      <c r="U24" t="n">
        <v>0.66</v>
      </c>
      <c r="V24" t="n">
        <v>0.77</v>
      </c>
      <c r="W24" t="n">
        <v>4.71</v>
      </c>
      <c r="X24" t="n">
        <v>0.53</v>
      </c>
      <c r="Y24" t="n">
        <v>0.5</v>
      </c>
      <c r="Z24" t="n">
        <v>10</v>
      </c>
      <c r="AA24" t="n">
        <v>526.1872705011386</v>
      </c>
      <c r="AB24" t="n">
        <v>719.9526372436895</v>
      </c>
      <c r="AC24" t="n">
        <v>651.2413680050237</v>
      </c>
      <c r="AD24" t="n">
        <v>526187.2705011386</v>
      </c>
      <c r="AE24" t="n">
        <v>719952.6372436895</v>
      </c>
      <c r="AF24" t="n">
        <v>5.643927573789122e-06</v>
      </c>
      <c r="AG24" t="n">
        <v>2.1175</v>
      </c>
      <c r="AH24" t="n">
        <v>651241.3680050237</v>
      </c>
    </row>
    <row r="25">
      <c r="A25" t="n">
        <v>23</v>
      </c>
      <c r="B25" t="n">
        <v>65</v>
      </c>
      <c r="C25" t="inlineStr">
        <is>
          <t xml:space="preserve">CONCLUIDO	</t>
        </is>
      </c>
      <c r="D25" t="n">
        <v>1.9675</v>
      </c>
      <c r="E25" t="n">
        <v>50.83</v>
      </c>
      <c r="F25" t="n">
        <v>48.24</v>
      </c>
      <c r="G25" t="n">
        <v>192.95</v>
      </c>
      <c r="H25" t="n">
        <v>2.58</v>
      </c>
      <c r="I25" t="n">
        <v>15</v>
      </c>
      <c r="J25" t="n">
        <v>165.1</v>
      </c>
      <c r="K25" t="n">
        <v>46.47</v>
      </c>
      <c r="L25" t="n">
        <v>24</v>
      </c>
      <c r="M25" t="n">
        <v>11</v>
      </c>
      <c r="N25" t="n">
        <v>29.64</v>
      </c>
      <c r="O25" t="n">
        <v>20596.86</v>
      </c>
      <c r="P25" t="n">
        <v>446.05</v>
      </c>
      <c r="Q25" t="n">
        <v>794.17</v>
      </c>
      <c r="R25" t="n">
        <v>109.1</v>
      </c>
      <c r="S25" t="n">
        <v>72.42</v>
      </c>
      <c r="T25" t="n">
        <v>9154.48</v>
      </c>
      <c r="U25" t="n">
        <v>0.66</v>
      </c>
      <c r="V25" t="n">
        <v>0.77</v>
      </c>
      <c r="W25" t="n">
        <v>4.71</v>
      </c>
      <c r="X25" t="n">
        <v>0.53</v>
      </c>
      <c r="Y25" t="n">
        <v>0.5</v>
      </c>
      <c r="Z25" t="n">
        <v>10</v>
      </c>
      <c r="AA25" t="n">
        <v>525.6192782762279</v>
      </c>
      <c r="AB25" t="n">
        <v>719.1754852235182</v>
      </c>
      <c r="AC25" t="n">
        <v>650.5383862829178</v>
      </c>
      <c r="AD25" t="n">
        <v>525619.2782762279</v>
      </c>
      <c r="AE25" t="n">
        <v>719175.4852235182</v>
      </c>
      <c r="AF25" t="n">
        <v>5.643353916465974e-06</v>
      </c>
      <c r="AG25" t="n">
        <v>2.117916666666666</v>
      </c>
      <c r="AH25" t="n">
        <v>650538.3862829178</v>
      </c>
    </row>
    <row r="26">
      <c r="A26" t="n">
        <v>24</v>
      </c>
      <c r="B26" t="n">
        <v>65</v>
      </c>
      <c r="C26" t="inlineStr">
        <is>
          <t xml:space="preserve">CONCLUIDO	</t>
        </is>
      </c>
      <c r="D26" t="n">
        <v>1.9702</v>
      </c>
      <c r="E26" t="n">
        <v>50.76</v>
      </c>
      <c r="F26" t="n">
        <v>48.19</v>
      </c>
      <c r="G26" t="n">
        <v>206.54</v>
      </c>
      <c r="H26" t="n">
        <v>2.66</v>
      </c>
      <c r="I26" t="n">
        <v>14</v>
      </c>
      <c r="J26" t="n">
        <v>166.54</v>
      </c>
      <c r="K26" t="n">
        <v>46.47</v>
      </c>
      <c r="L26" t="n">
        <v>25</v>
      </c>
      <c r="M26" t="n">
        <v>8</v>
      </c>
      <c r="N26" t="n">
        <v>30.08</v>
      </c>
      <c r="O26" t="n">
        <v>20774.56</v>
      </c>
      <c r="P26" t="n">
        <v>443.07</v>
      </c>
      <c r="Q26" t="n">
        <v>794.17</v>
      </c>
      <c r="R26" t="n">
        <v>107.63</v>
      </c>
      <c r="S26" t="n">
        <v>72.42</v>
      </c>
      <c r="T26" t="n">
        <v>8423.83</v>
      </c>
      <c r="U26" t="n">
        <v>0.67</v>
      </c>
      <c r="V26" t="n">
        <v>0.77</v>
      </c>
      <c r="W26" t="n">
        <v>4.71</v>
      </c>
      <c r="X26" t="n">
        <v>0.49</v>
      </c>
      <c r="Y26" t="n">
        <v>0.5</v>
      </c>
      <c r="Z26" t="n">
        <v>10</v>
      </c>
      <c r="AA26" t="n">
        <v>522.6403425012469</v>
      </c>
      <c r="AB26" t="n">
        <v>715.0995738748178</v>
      </c>
      <c r="AC26" t="n">
        <v>646.8514741927601</v>
      </c>
      <c r="AD26" t="n">
        <v>522640.3425012468</v>
      </c>
      <c r="AE26" t="n">
        <v>715099.5738748178</v>
      </c>
      <c r="AF26" t="n">
        <v>5.651098290328469e-06</v>
      </c>
      <c r="AG26" t="n">
        <v>2.115</v>
      </c>
      <c r="AH26" t="n">
        <v>646851.4741927601</v>
      </c>
    </row>
    <row r="27">
      <c r="A27" t="n">
        <v>25</v>
      </c>
      <c r="B27" t="n">
        <v>65</v>
      </c>
      <c r="C27" t="inlineStr">
        <is>
          <t xml:space="preserve">CONCLUIDO	</t>
        </is>
      </c>
      <c r="D27" t="n">
        <v>1.9703</v>
      </c>
      <c r="E27" t="n">
        <v>50.75</v>
      </c>
      <c r="F27" t="n">
        <v>48.19</v>
      </c>
      <c r="G27" t="n">
        <v>206.54</v>
      </c>
      <c r="H27" t="n">
        <v>2.74</v>
      </c>
      <c r="I27" t="n">
        <v>14</v>
      </c>
      <c r="J27" t="n">
        <v>167.99</v>
      </c>
      <c r="K27" t="n">
        <v>46.47</v>
      </c>
      <c r="L27" t="n">
        <v>26</v>
      </c>
      <c r="M27" t="n">
        <v>3</v>
      </c>
      <c r="N27" t="n">
        <v>30.52</v>
      </c>
      <c r="O27" t="n">
        <v>20952.87</v>
      </c>
      <c r="P27" t="n">
        <v>442.73</v>
      </c>
      <c r="Q27" t="n">
        <v>794.1799999999999</v>
      </c>
      <c r="R27" t="n">
        <v>107.19</v>
      </c>
      <c r="S27" t="n">
        <v>72.42</v>
      </c>
      <c r="T27" t="n">
        <v>8203.719999999999</v>
      </c>
      <c r="U27" t="n">
        <v>0.68</v>
      </c>
      <c r="V27" t="n">
        <v>0.77</v>
      </c>
      <c r="W27" t="n">
        <v>4.72</v>
      </c>
      <c r="X27" t="n">
        <v>0.48</v>
      </c>
      <c r="Y27" t="n">
        <v>0.5</v>
      </c>
      <c r="Z27" t="n">
        <v>10</v>
      </c>
      <c r="AA27" t="n">
        <v>522.3761826919481</v>
      </c>
      <c r="AB27" t="n">
        <v>714.7381387698269</v>
      </c>
      <c r="AC27" t="n">
        <v>646.5245339469121</v>
      </c>
      <c r="AD27" t="n">
        <v>522376.1826919481</v>
      </c>
      <c r="AE27" t="n">
        <v>714738.138769827</v>
      </c>
      <c r="AF27" t="n">
        <v>5.651385118990042e-06</v>
      </c>
      <c r="AG27" t="n">
        <v>2.114583333333333</v>
      </c>
      <c r="AH27" t="n">
        <v>646524.5339469122</v>
      </c>
    </row>
    <row r="28">
      <c r="A28" t="n">
        <v>26</v>
      </c>
      <c r="B28" t="n">
        <v>65</v>
      </c>
      <c r="C28" t="inlineStr">
        <is>
          <t xml:space="preserve">CONCLUIDO	</t>
        </is>
      </c>
      <c r="D28" t="n">
        <v>1.9697</v>
      </c>
      <c r="E28" t="n">
        <v>50.77</v>
      </c>
      <c r="F28" t="n">
        <v>48.21</v>
      </c>
      <c r="G28" t="n">
        <v>206.6</v>
      </c>
      <c r="H28" t="n">
        <v>2.82</v>
      </c>
      <c r="I28" t="n">
        <v>14</v>
      </c>
      <c r="J28" t="n">
        <v>169.44</v>
      </c>
      <c r="K28" t="n">
        <v>46.47</v>
      </c>
      <c r="L28" t="n">
        <v>27</v>
      </c>
      <c r="M28" t="n">
        <v>3</v>
      </c>
      <c r="N28" t="n">
        <v>30.97</v>
      </c>
      <c r="O28" t="n">
        <v>21131.78</v>
      </c>
      <c r="P28" t="n">
        <v>444.17</v>
      </c>
      <c r="Q28" t="n">
        <v>794.1799999999999</v>
      </c>
      <c r="R28" t="n">
        <v>107.83</v>
      </c>
      <c r="S28" t="n">
        <v>72.42</v>
      </c>
      <c r="T28" t="n">
        <v>8523.34</v>
      </c>
      <c r="U28" t="n">
        <v>0.67</v>
      </c>
      <c r="V28" t="n">
        <v>0.77</v>
      </c>
      <c r="W28" t="n">
        <v>4.72</v>
      </c>
      <c r="X28" t="n">
        <v>0.5</v>
      </c>
      <c r="Y28" t="n">
        <v>0.5</v>
      </c>
      <c r="Z28" t="n">
        <v>10</v>
      </c>
      <c r="AA28" t="n">
        <v>523.6123546091286</v>
      </c>
      <c r="AB28" t="n">
        <v>716.4295237229694</v>
      </c>
      <c r="AC28" t="n">
        <v>648.0544954940003</v>
      </c>
      <c r="AD28" t="n">
        <v>523612.3546091286</v>
      </c>
      <c r="AE28" t="n">
        <v>716429.5237229695</v>
      </c>
      <c r="AF28" t="n">
        <v>5.649664147020599e-06</v>
      </c>
      <c r="AG28" t="n">
        <v>2.115416666666667</v>
      </c>
      <c r="AH28" t="n">
        <v>648054.4954940003</v>
      </c>
    </row>
    <row r="29">
      <c r="A29" t="n">
        <v>27</v>
      </c>
      <c r="B29" t="n">
        <v>65</v>
      </c>
      <c r="C29" t="inlineStr">
        <is>
          <t xml:space="preserve">CONCLUIDO	</t>
        </is>
      </c>
      <c r="D29" t="n">
        <v>1.9696</v>
      </c>
      <c r="E29" t="n">
        <v>50.77</v>
      </c>
      <c r="F29" t="n">
        <v>48.21</v>
      </c>
      <c r="G29" t="n">
        <v>206.61</v>
      </c>
      <c r="H29" t="n">
        <v>2.9</v>
      </c>
      <c r="I29" t="n">
        <v>14</v>
      </c>
      <c r="J29" t="n">
        <v>170.9</v>
      </c>
      <c r="K29" t="n">
        <v>46.47</v>
      </c>
      <c r="L29" t="n">
        <v>28</v>
      </c>
      <c r="M29" t="n">
        <v>1</v>
      </c>
      <c r="N29" t="n">
        <v>31.43</v>
      </c>
      <c r="O29" t="n">
        <v>21311.32</v>
      </c>
      <c r="P29" t="n">
        <v>446.65</v>
      </c>
      <c r="Q29" t="n">
        <v>794.1799999999999</v>
      </c>
      <c r="R29" t="n">
        <v>107.92</v>
      </c>
      <c r="S29" t="n">
        <v>72.42</v>
      </c>
      <c r="T29" t="n">
        <v>8570.49</v>
      </c>
      <c r="U29" t="n">
        <v>0.67</v>
      </c>
      <c r="V29" t="n">
        <v>0.77</v>
      </c>
      <c r="W29" t="n">
        <v>4.72</v>
      </c>
      <c r="X29" t="n">
        <v>0.5</v>
      </c>
      <c r="Y29" t="n">
        <v>0.5</v>
      </c>
      <c r="Z29" t="n">
        <v>10</v>
      </c>
      <c r="AA29" t="n">
        <v>525.3508960103647</v>
      </c>
      <c r="AB29" t="n">
        <v>718.8082727671743</v>
      </c>
      <c r="AC29" t="n">
        <v>650.2062200680215</v>
      </c>
      <c r="AD29" t="n">
        <v>525350.8960103648</v>
      </c>
      <c r="AE29" t="n">
        <v>718808.2727671743</v>
      </c>
      <c r="AF29" t="n">
        <v>5.649377318359026e-06</v>
      </c>
      <c r="AG29" t="n">
        <v>2.115416666666667</v>
      </c>
      <c r="AH29" t="n">
        <v>650206.2200680214</v>
      </c>
    </row>
    <row r="30">
      <c r="A30" t="n">
        <v>28</v>
      </c>
      <c r="B30" t="n">
        <v>65</v>
      </c>
      <c r="C30" t="inlineStr">
        <is>
          <t xml:space="preserve">CONCLUIDO	</t>
        </is>
      </c>
      <c r="D30" t="n">
        <v>1.9695</v>
      </c>
      <c r="E30" t="n">
        <v>50.77</v>
      </c>
      <c r="F30" t="n">
        <v>48.21</v>
      </c>
      <c r="G30" t="n">
        <v>206.62</v>
      </c>
      <c r="H30" t="n">
        <v>2.98</v>
      </c>
      <c r="I30" t="n">
        <v>14</v>
      </c>
      <c r="J30" t="n">
        <v>172.36</v>
      </c>
      <c r="K30" t="n">
        <v>46.47</v>
      </c>
      <c r="L30" t="n">
        <v>29</v>
      </c>
      <c r="M30" t="n">
        <v>1</v>
      </c>
      <c r="N30" t="n">
        <v>31.89</v>
      </c>
      <c r="O30" t="n">
        <v>21491.47</v>
      </c>
      <c r="P30" t="n">
        <v>449.24</v>
      </c>
      <c r="Q30" t="n">
        <v>794.1799999999999</v>
      </c>
      <c r="R30" t="n">
        <v>107.96</v>
      </c>
      <c r="S30" t="n">
        <v>72.42</v>
      </c>
      <c r="T30" t="n">
        <v>8592.01</v>
      </c>
      <c r="U30" t="n">
        <v>0.67</v>
      </c>
      <c r="V30" t="n">
        <v>0.77</v>
      </c>
      <c r="W30" t="n">
        <v>4.72</v>
      </c>
      <c r="X30" t="n">
        <v>0.5</v>
      </c>
      <c r="Y30" t="n">
        <v>0.5</v>
      </c>
      <c r="Z30" t="n">
        <v>10</v>
      </c>
      <c r="AA30" t="n">
        <v>527.165599670485</v>
      </c>
      <c r="AB30" t="n">
        <v>721.291230374026</v>
      </c>
      <c r="AC30" t="n">
        <v>652.4522076857281</v>
      </c>
      <c r="AD30" t="n">
        <v>527165.599670485</v>
      </c>
      <c r="AE30" t="n">
        <v>721291.230374026</v>
      </c>
      <c r="AF30" t="n">
        <v>5.649090489697452e-06</v>
      </c>
      <c r="AG30" t="n">
        <v>2.115416666666667</v>
      </c>
      <c r="AH30" t="n">
        <v>652452.2076857281</v>
      </c>
    </row>
    <row r="31">
      <c r="A31" t="n">
        <v>29</v>
      </c>
      <c r="B31" t="n">
        <v>65</v>
      </c>
      <c r="C31" t="inlineStr">
        <is>
          <t xml:space="preserve">CONCLUIDO	</t>
        </is>
      </c>
      <c r="D31" t="n">
        <v>1.9695</v>
      </c>
      <c r="E31" t="n">
        <v>50.77</v>
      </c>
      <c r="F31" t="n">
        <v>48.21</v>
      </c>
      <c r="G31" t="n">
        <v>206.62</v>
      </c>
      <c r="H31" t="n">
        <v>3.06</v>
      </c>
      <c r="I31" t="n">
        <v>14</v>
      </c>
      <c r="J31" t="n">
        <v>173.82</v>
      </c>
      <c r="K31" t="n">
        <v>46.47</v>
      </c>
      <c r="L31" t="n">
        <v>30</v>
      </c>
      <c r="M31" t="n">
        <v>0</v>
      </c>
      <c r="N31" t="n">
        <v>32.36</v>
      </c>
      <c r="O31" t="n">
        <v>21672.25</v>
      </c>
      <c r="P31" t="n">
        <v>452.63</v>
      </c>
      <c r="Q31" t="n">
        <v>794.1799999999999</v>
      </c>
      <c r="R31" t="n">
        <v>107.97</v>
      </c>
      <c r="S31" t="n">
        <v>72.42</v>
      </c>
      <c r="T31" t="n">
        <v>8596.67</v>
      </c>
      <c r="U31" t="n">
        <v>0.67</v>
      </c>
      <c r="V31" t="n">
        <v>0.77</v>
      </c>
      <c r="W31" t="n">
        <v>4.72</v>
      </c>
      <c r="X31" t="n">
        <v>0.51</v>
      </c>
      <c r="Y31" t="n">
        <v>0.5</v>
      </c>
      <c r="Z31" t="n">
        <v>10</v>
      </c>
      <c r="AA31" t="n">
        <v>529.5073411711184</v>
      </c>
      <c r="AB31" t="n">
        <v>724.4953044055362</v>
      </c>
      <c r="AC31" t="n">
        <v>655.3504893886171</v>
      </c>
      <c r="AD31" t="n">
        <v>529507.3411711183</v>
      </c>
      <c r="AE31" t="n">
        <v>724495.3044055363</v>
      </c>
      <c r="AF31" t="n">
        <v>5.649090489697452e-06</v>
      </c>
      <c r="AG31" t="n">
        <v>2.115416666666667</v>
      </c>
      <c r="AH31" t="n">
        <v>655350.4893886171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1.072</v>
      </c>
      <c r="E2" t="n">
        <v>93.29000000000001</v>
      </c>
      <c r="F2" t="n">
        <v>72.03</v>
      </c>
      <c r="G2" t="n">
        <v>6.96</v>
      </c>
      <c r="H2" t="n">
        <v>0.12</v>
      </c>
      <c r="I2" t="n">
        <v>621</v>
      </c>
      <c r="J2" t="n">
        <v>150.44</v>
      </c>
      <c r="K2" t="n">
        <v>49.1</v>
      </c>
      <c r="L2" t="n">
        <v>1</v>
      </c>
      <c r="M2" t="n">
        <v>619</v>
      </c>
      <c r="N2" t="n">
        <v>25.34</v>
      </c>
      <c r="O2" t="n">
        <v>18787.76</v>
      </c>
      <c r="P2" t="n">
        <v>852.37</v>
      </c>
      <c r="Q2" t="n">
        <v>794.36</v>
      </c>
      <c r="R2" t="n">
        <v>904.98</v>
      </c>
      <c r="S2" t="n">
        <v>72.42</v>
      </c>
      <c r="T2" t="n">
        <v>404065.33</v>
      </c>
      <c r="U2" t="n">
        <v>0.08</v>
      </c>
      <c r="V2" t="n">
        <v>0.51</v>
      </c>
      <c r="W2" t="n">
        <v>5.72</v>
      </c>
      <c r="X2" t="n">
        <v>24.32</v>
      </c>
      <c r="Y2" t="n">
        <v>0.5</v>
      </c>
      <c r="Z2" t="n">
        <v>10</v>
      </c>
      <c r="AA2" t="n">
        <v>1688.778642083863</v>
      </c>
      <c r="AB2" t="n">
        <v>2310.661441754626</v>
      </c>
      <c r="AC2" t="n">
        <v>2090.135156787266</v>
      </c>
      <c r="AD2" t="n">
        <v>1688778.642083863</v>
      </c>
      <c r="AE2" t="n">
        <v>2310661.441754626</v>
      </c>
      <c r="AF2" t="n">
        <v>2.902343788621582e-06</v>
      </c>
      <c r="AG2" t="n">
        <v>3.887083333333333</v>
      </c>
      <c r="AH2" t="n">
        <v>2090135.156787266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1.5016</v>
      </c>
      <c r="E3" t="n">
        <v>66.59</v>
      </c>
      <c r="F3" t="n">
        <v>56.89</v>
      </c>
      <c r="G3" t="n">
        <v>14.05</v>
      </c>
      <c r="H3" t="n">
        <v>0.23</v>
      </c>
      <c r="I3" t="n">
        <v>243</v>
      </c>
      <c r="J3" t="n">
        <v>151.83</v>
      </c>
      <c r="K3" t="n">
        <v>49.1</v>
      </c>
      <c r="L3" t="n">
        <v>2</v>
      </c>
      <c r="M3" t="n">
        <v>241</v>
      </c>
      <c r="N3" t="n">
        <v>25.73</v>
      </c>
      <c r="O3" t="n">
        <v>18959.54</v>
      </c>
      <c r="P3" t="n">
        <v>669.8</v>
      </c>
      <c r="Q3" t="n">
        <v>794.2</v>
      </c>
      <c r="R3" t="n">
        <v>398.11</v>
      </c>
      <c r="S3" t="n">
        <v>72.42</v>
      </c>
      <c r="T3" t="n">
        <v>152519.54</v>
      </c>
      <c r="U3" t="n">
        <v>0.18</v>
      </c>
      <c r="V3" t="n">
        <v>0.65</v>
      </c>
      <c r="W3" t="n">
        <v>5.08</v>
      </c>
      <c r="X3" t="n">
        <v>9.18</v>
      </c>
      <c r="Y3" t="n">
        <v>0.5</v>
      </c>
      <c r="Z3" t="n">
        <v>10</v>
      </c>
      <c r="AA3" t="n">
        <v>955.2229045445019</v>
      </c>
      <c r="AB3" t="n">
        <v>1306.978119458141</v>
      </c>
      <c r="AC3" t="n">
        <v>1182.241962092367</v>
      </c>
      <c r="AD3" t="n">
        <v>955222.9045445019</v>
      </c>
      <c r="AE3" t="n">
        <v>1306978.119458141</v>
      </c>
      <c r="AF3" t="n">
        <v>4.065447232270679e-06</v>
      </c>
      <c r="AG3" t="n">
        <v>2.774583333333334</v>
      </c>
      <c r="AH3" t="n">
        <v>1182241.962092367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1.6594</v>
      </c>
      <c r="E4" t="n">
        <v>60.26</v>
      </c>
      <c r="F4" t="n">
        <v>53.37</v>
      </c>
      <c r="G4" t="n">
        <v>21.21</v>
      </c>
      <c r="H4" t="n">
        <v>0.35</v>
      </c>
      <c r="I4" t="n">
        <v>151</v>
      </c>
      <c r="J4" t="n">
        <v>153.23</v>
      </c>
      <c r="K4" t="n">
        <v>49.1</v>
      </c>
      <c r="L4" t="n">
        <v>3</v>
      </c>
      <c r="M4" t="n">
        <v>149</v>
      </c>
      <c r="N4" t="n">
        <v>26.13</v>
      </c>
      <c r="O4" t="n">
        <v>19131.85</v>
      </c>
      <c r="P4" t="n">
        <v>625.46</v>
      </c>
      <c r="Q4" t="n">
        <v>794.23</v>
      </c>
      <c r="R4" t="n">
        <v>280.12</v>
      </c>
      <c r="S4" t="n">
        <v>72.42</v>
      </c>
      <c r="T4" t="n">
        <v>93983.63</v>
      </c>
      <c r="U4" t="n">
        <v>0.26</v>
      </c>
      <c r="V4" t="n">
        <v>0.6899999999999999</v>
      </c>
      <c r="W4" t="n">
        <v>4.93</v>
      </c>
      <c r="X4" t="n">
        <v>5.66</v>
      </c>
      <c r="Y4" t="n">
        <v>0.5</v>
      </c>
      <c r="Z4" t="n">
        <v>10</v>
      </c>
      <c r="AA4" t="n">
        <v>810.2361050141386</v>
      </c>
      <c r="AB4" t="n">
        <v>1108.600783974536</v>
      </c>
      <c r="AC4" t="n">
        <v>1002.797481082978</v>
      </c>
      <c r="AD4" t="n">
        <v>810236.1050141386</v>
      </c>
      <c r="AE4" t="n">
        <v>1108600.783974536</v>
      </c>
      <c r="AF4" t="n">
        <v>4.492676569812176e-06</v>
      </c>
      <c r="AG4" t="n">
        <v>2.510833333333333</v>
      </c>
      <c r="AH4" t="n">
        <v>1002797.481082978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1.7417</v>
      </c>
      <c r="E5" t="n">
        <v>57.42</v>
      </c>
      <c r="F5" t="n">
        <v>51.78</v>
      </c>
      <c r="G5" t="n">
        <v>28.24</v>
      </c>
      <c r="H5" t="n">
        <v>0.46</v>
      </c>
      <c r="I5" t="n">
        <v>110</v>
      </c>
      <c r="J5" t="n">
        <v>154.63</v>
      </c>
      <c r="K5" t="n">
        <v>49.1</v>
      </c>
      <c r="L5" t="n">
        <v>4</v>
      </c>
      <c r="M5" t="n">
        <v>108</v>
      </c>
      <c r="N5" t="n">
        <v>26.53</v>
      </c>
      <c r="O5" t="n">
        <v>19304.72</v>
      </c>
      <c r="P5" t="n">
        <v>603.9</v>
      </c>
      <c r="Q5" t="n">
        <v>794.17</v>
      </c>
      <c r="R5" t="n">
        <v>227.55</v>
      </c>
      <c r="S5" t="n">
        <v>72.42</v>
      </c>
      <c r="T5" t="n">
        <v>67904.56</v>
      </c>
      <c r="U5" t="n">
        <v>0.32</v>
      </c>
      <c r="V5" t="n">
        <v>0.71</v>
      </c>
      <c r="W5" t="n">
        <v>4.85</v>
      </c>
      <c r="X5" t="n">
        <v>4.07</v>
      </c>
      <c r="Y5" t="n">
        <v>0.5</v>
      </c>
      <c r="Z5" t="n">
        <v>10</v>
      </c>
      <c r="AA5" t="n">
        <v>747.3603557800752</v>
      </c>
      <c r="AB5" t="n">
        <v>1022.571409990205</v>
      </c>
      <c r="AC5" t="n">
        <v>924.9786298087271</v>
      </c>
      <c r="AD5" t="n">
        <v>747360.3557800752</v>
      </c>
      <c r="AE5" t="n">
        <v>1022571.409990205</v>
      </c>
      <c r="AF5" t="n">
        <v>4.715496433434896e-06</v>
      </c>
      <c r="AG5" t="n">
        <v>2.3925</v>
      </c>
      <c r="AH5" t="n">
        <v>924978.6298087271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1.7923</v>
      </c>
      <c r="E6" t="n">
        <v>55.79</v>
      </c>
      <c r="F6" t="n">
        <v>50.89</v>
      </c>
      <c r="G6" t="n">
        <v>35.5</v>
      </c>
      <c r="H6" t="n">
        <v>0.57</v>
      </c>
      <c r="I6" t="n">
        <v>86</v>
      </c>
      <c r="J6" t="n">
        <v>156.03</v>
      </c>
      <c r="K6" t="n">
        <v>49.1</v>
      </c>
      <c r="L6" t="n">
        <v>5</v>
      </c>
      <c r="M6" t="n">
        <v>84</v>
      </c>
      <c r="N6" t="n">
        <v>26.94</v>
      </c>
      <c r="O6" t="n">
        <v>19478.15</v>
      </c>
      <c r="P6" t="n">
        <v>590.53</v>
      </c>
      <c r="Q6" t="n">
        <v>794.1799999999999</v>
      </c>
      <c r="R6" t="n">
        <v>197.45</v>
      </c>
      <c r="S6" t="n">
        <v>72.42</v>
      </c>
      <c r="T6" t="n">
        <v>52972.45</v>
      </c>
      <c r="U6" t="n">
        <v>0.37</v>
      </c>
      <c r="V6" t="n">
        <v>0.73</v>
      </c>
      <c r="W6" t="n">
        <v>4.83</v>
      </c>
      <c r="X6" t="n">
        <v>3.18</v>
      </c>
      <c r="Y6" t="n">
        <v>0.5</v>
      </c>
      <c r="Z6" t="n">
        <v>10</v>
      </c>
      <c r="AA6" t="n">
        <v>711.9481203539704</v>
      </c>
      <c r="AB6" t="n">
        <v>974.1188272026417</v>
      </c>
      <c r="AC6" t="n">
        <v>881.1502935187814</v>
      </c>
      <c r="AD6" t="n">
        <v>711948.1203539703</v>
      </c>
      <c r="AE6" t="n">
        <v>974118.8272026416</v>
      </c>
      <c r="AF6" t="n">
        <v>4.852491392114236e-06</v>
      </c>
      <c r="AG6" t="n">
        <v>2.324583333333333</v>
      </c>
      <c r="AH6" t="n">
        <v>881150.2935187814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1.8268</v>
      </c>
      <c r="E7" t="n">
        <v>54.74</v>
      </c>
      <c r="F7" t="n">
        <v>50.3</v>
      </c>
      <c r="G7" t="n">
        <v>42.5</v>
      </c>
      <c r="H7" t="n">
        <v>0.67</v>
      </c>
      <c r="I7" t="n">
        <v>71</v>
      </c>
      <c r="J7" t="n">
        <v>157.44</v>
      </c>
      <c r="K7" t="n">
        <v>49.1</v>
      </c>
      <c r="L7" t="n">
        <v>6</v>
      </c>
      <c r="M7" t="n">
        <v>69</v>
      </c>
      <c r="N7" t="n">
        <v>27.35</v>
      </c>
      <c r="O7" t="n">
        <v>19652.13</v>
      </c>
      <c r="P7" t="n">
        <v>580.97</v>
      </c>
      <c r="Q7" t="n">
        <v>794.1900000000001</v>
      </c>
      <c r="R7" t="n">
        <v>177.57</v>
      </c>
      <c r="S7" t="n">
        <v>72.42</v>
      </c>
      <c r="T7" t="n">
        <v>43111.81</v>
      </c>
      <c r="U7" t="n">
        <v>0.41</v>
      </c>
      <c r="V7" t="n">
        <v>0.73</v>
      </c>
      <c r="W7" t="n">
        <v>4.8</v>
      </c>
      <c r="X7" t="n">
        <v>2.59</v>
      </c>
      <c r="Y7" t="n">
        <v>0.5</v>
      </c>
      <c r="Z7" t="n">
        <v>10</v>
      </c>
      <c r="AA7" t="n">
        <v>688.679115948919</v>
      </c>
      <c r="AB7" t="n">
        <v>942.2811488196269</v>
      </c>
      <c r="AC7" t="n">
        <v>852.3511584761792</v>
      </c>
      <c r="AD7" t="n">
        <v>688679.1159489191</v>
      </c>
      <c r="AE7" t="n">
        <v>942281.1488196269</v>
      </c>
      <c r="AF7" t="n">
        <v>4.94589704575924e-06</v>
      </c>
      <c r="AG7" t="n">
        <v>2.280833333333333</v>
      </c>
      <c r="AH7" t="n">
        <v>852351.1584761792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1.8508</v>
      </c>
      <c r="E8" t="n">
        <v>54.03</v>
      </c>
      <c r="F8" t="n">
        <v>49.92</v>
      </c>
      <c r="G8" t="n">
        <v>49.92</v>
      </c>
      <c r="H8" t="n">
        <v>0.78</v>
      </c>
      <c r="I8" t="n">
        <v>60</v>
      </c>
      <c r="J8" t="n">
        <v>158.86</v>
      </c>
      <c r="K8" t="n">
        <v>49.1</v>
      </c>
      <c r="L8" t="n">
        <v>7</v>
      </c>
      <c r="M8" t="n">
        <v>58</v>
      </c>
      <c r="N8" t="n">
        <v>27.77</v>
      </c>
      <c r="O8" t="n">
        <v>19826.68</v>
      </c>
      <c r="P8" t="n">
        <v>573.67</v>
      </c>
      <c r="Q8" t="n">
        <v>794.1799999999999</v>
      </c>
      <c r="R8" t="n">
        <v>165.16</v>
      </c>
      <c r="S8" t="n">
        <v>72.42</v>
      </c>
      <c r="T8" t="n">
        <v>36961.82</v>
      </c>
      <c r="U8" t="n">
        <v>0.44</v>
      </c>
      <c r="V8" t="n">
        <v>0.74</v>
      </c>
      <c r="W8" t="n">
        <v>4.79</v>
      </c>
      <c r="X8" t="n">
        <v>2.21</v>
      </c>
      <c r="Y8" t="n">
        <v>0.5</v>
      </c>
      <c r="Z8" t="n">
        <v>10</v>
      </c>
      <c r="AA8" t="n">
        <v>672.6641491507318</v>
      </c>
      <c r="AB8" t="n">
        <v>920.3687647158761</v>
      </c>
      <c r="AC8" t="n">
        <v>832.5300615570662</v>
      </c>
      <c r="AD8" t="n">
        <v>672664.1491507317</v>
      </c>
      <c r="AE8" t="n">
        <v>920368.7647158761</v>
      </c>
      <c r="AF8" t="n">
        <v>5.010874891773156e-06</v>
      </c>
      <c r="AG8" t="n">
        <v>2.25125</v>
      </c>
      <c r="AH8" t="n">
        <v>832530.0615570663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1.8699</v>
      </c>
      <c r="E9" t="n">
        <v>53.48</v>
      </c>
      <c r="F9" t="n">
        <v>49.61</v>
      </c>
      <c r="G9" t="n">
        <v>57.25</v>
      </c>
      <c r="H9" t="n">
        <v>0.88</v>
      </c>
      <c r="I9" t="n">
        <v>52</v>
      </c>
      <c r="J9" t="n">
        <v>160.28</v>
      </c>
      <c r="K9" t="n">
        <v>49.1</v>
      </c>
      <c r="L9" t="n">
        <v>8</v>
      </c>
      <c r="M9" t="n">
        <v>50</v>
      </c>
      <c r="N9" t="n">
        <v>28.19</v>
      </c>
      <c r="O9" t="n">
        <v>20001.93</v>
      </c>
      <c r="P9" t="n">
        <v>567.5700000000001</v>
      </c>
      <c r="Q9" t="n">
        <v>794.17</v>
      </c>
      <c r="R9" t="n">
        <v>155.17</v>
      </c>
      <c r="S9" t="n">
        <v>72.42</v>
      </c>
      <c r="T9" t="n">
        <v>32003.42</v>
      </c>
      <c r="U9" t="n">
        <v>0.47</v>
      </c>
      <c r="V9" t="n">
        <v>0.74</v>
      </c>
      <c r="W9" t="n">
        <v>4.76</v>
      </c>
      <c r="X9" t="n">
        <v>1.91</v>
      </c>
      <c r="Y9" t="n">
        <v>0.5</v>
      </c>
      <c r="Z9" t="n">
        <v>10</v>
      </c>
      <c r="AA9" t="n">
        <v>659.9678817324816</v>
      </c>
      <c r="AB9" t="n">
        <v>902.9971715144392</v>
      </c>
      <c r="AC9" t="n">
        <v>816.8163888295906</v>
      </c>
      <c r="AD9" t="n">
        <v>659967.8817324816</v>
      </c>
      <c r="AE9" t="n">
        <v>902997.1715144392</v>
      </c>
      <c r="AF9" t="n">
        <v>5.062586427559231e-06</v>
      </c>
      <c r="AG9" t="n">
        <v>2.228333333333333</v>
      </c>
      <c r="AH9" t="n">
        <v>816816.3888295905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1.8844</v>
      </c>
      <c r="E10" t="n">
        <v>53.07</v>
      </c>
      <c r="F10" t="n">
        <v>49.38</v>
      </c>
      <c r="G10" t="n">
        <v>64.41</v>
      </c>
      <c r="H10" t="n">
        <v>0.99</v>
      </c>
      <c r="I10" t="n">
        <v>46</v>
      </c>
      <c r="J10" t="n">
        <v>161.71</v>
      </c>
      <c r="K10" t="n">
        <v>49.1</v>
      </c>
      <c r="L10" t="n">
        <v>9</v>
      </c>
      <c r="M10" t="n">
        <v>44</v>
      </c>
      <c r="N10" t="n">
        <v>28.61</v>
      </c>
      <c r="O10" t="n">
        <v>20177.64</v>
      </c>
      <c r="P10" t="n">
        <v>562.3099999999999</v>
      </c>
      <c r="Q10" t="n">
        <v>794.1799999999999</v>
      </c>
      <c r="R10" t="n">
        <v>147.32</v>
      </c>
      <c r="S10" t="n">
        <v>72.42</v>
      </c>
      <c r="T10" t="n">
        <v>28109</v>
      </c>
      <c r="U10" t="n">
        <v>0.49</v>
      </c>
      <c r="V10" t="n">
        <v>0.75</v>
      </c>
      <c r="W10" t="n">
        <v>4.76</v>
      </c>
      <c r="X10" t="n">
        <v>1.68</v>
      </c>
      <c r="Y10" t="n">
        <v>0.5</v>
      </c>
      <c r="Z10" t="n">
        <v>10</v>
      </c>
      <c r="AA10" t="n">
        <v>650.0710168591797</v>
      </c>
      <c r="AB10" t="n">
        <v>889.4558443759244</v>
      </c>
      <c r="AC10" t="n">
        <v>804.5674269478035</v>
      </c>
      <c r="AD10" t="n">
        <v>650071.0168591797</v>
      </c>
      <c r="AE10" t="n">
        <v>889455.8443759243</v>
      </c>
      <c r="AF10" t="n">
        <v>5.101843876192639e-06</v>
      </c>
      <c r="AG10" t="n">
        <v>2.21125</v>
      </c>
      <c r="AH10" t="n">
        <v>804567.4269478035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1.8963</v>
      </c>
      <c r="E11" t="n">
        <v>52.73</v>
      </c>
      <c r="F11" t="n">
        <v>49.2</v>
      </c>
      <c r="G11" t="n">
        <v>72.01000000000001</v>
      </c>
      <c r="H11" t="n">
        <v>1.09</v>
      </c>
      <c r="I11" t="n">
        <v>41</v>
      </c>
      <c r="J11" t="n">
        <v>163.13</v>
      </c>
      <c r="K11" t="n">
        <v>49.1</v>
      </c>
      <c r="L11" t="n">
        <v>10</v>
      </c>
      <c r="M11" t="n">
        <v>39</v>
      </c>
      <c r="N11" t="n">
        <v>29.04</v>
      </c>
      <c r="O11" t="n">
        <v>20353.94</v>
      </c>
      <c r="P11" t="n">
        <v>556.8099999999999</v>
      </c>
      <c r="Q11" t="n">
        <v>794.1799999999999</v>
      </c>
      <c r="R11" t="n">
        <v>141.49</v>
      </c>
      <c r="S11" t="n">
        <v>72.42</v>
      </c>
      <c r="T11" t="n">
        <v>25221.99</v>
      </c>
      <c r="U11" t="n">
        <v>0.51</v>
      </c>
      <c r="V11" t="n">
        <v>0.75</v>
      </c>
      <c r="W11" t="n">
        <v>4.75</v>
      </c>
      <c r="X11" t="n">
        <v>1.5</v>
      </c>
      <c r="Y11" t="n">
        <v>0.5</v>
      </c>
      <c r="Z11" t="n">
        <v>10</v>
      </c>
      <c r="AA11" t="n">
        <v>641.2487755368137</v>
      </c>
      <c r="AB11" t="n">
        <v>877.3848645888449</v>
      </c>
      <c r="AC11" t="n">
        <v>793.6484845298763</v>
      </c>
      <c r="AD11" t="n">
        <v>641248.7755368137</v>
      </c>
      <c r="AE11" t="n">
        <v>877384.8645888449</v>
      </c>
      <c r="AF11" t="n">
        <v>5.134062058174539e-06</v>
      </c>
      <c r="AG11" t="n">
        <v>2.197083333333333</v>
      </c>
      <c r="AH11" t="n">
        <v>793648.4845298764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1.9067</v>
      </c>
      <c r="E12" t="n">
        <v>52.45</v>
      </c>
      <c r="F12" t="n">
        <v>49.04</v>
      </c>
      <c r="G12" t="n">
        <v>79.52</v>
      </c>
      <c r="H12" t="n">
        <v>1.18</v>
      </c>
      <c r="I12" t="n">
        <v>37</v>
      </c>
      <c r="J12" t="n">
        <v>164.57</v>
      </c>
      <c r="K12" t="n">
        <v>49.1</v>
      </c>
      <c r="L12" t="n">
        <v>11</v>
      </c>
      <c r="M12" t="n">
        <v>35</v>
      </c>
      <c r="N12" t="n">
        <v>29.47</v>
      </c>
      <c r="O12" t="n">
        <v>20530.82</v>
      </c>
      <c r="P12" t="n">
        <v>552.6900000000001</v>
      </c>
      <c r="Q12" t="n">
        <v>794.1799999999999</v>
      </c>
      <c r="R12" t="n">
        <v>135.92</v>
      </c>
      <c r="S12" t="n">
        <v>72.42</v>
      </c>
      <c r="T12" t="n">
        <v>22452.88</v>
      </c>
      <c r="U12" t="n">
        <v>0.53</v>
      </c>
      <c r="V12" t="n">
        <v>0.75</v>
      </c>
      <c r="W12" t="n">
        <v>4.74</v>
      </c>
      <c r="X12" t="n">
        <v>1.33</v>
      </c>
      <c r="Y12" t="n">
        <v>0.5</v>
      </c>
      <c r="Z12" t="n">
        <v>10</v>
      </c>
      <c r="AA12" t="n">
        <v>634.1122657165967</v>
      </c>
      <c r="AB12" t="n">
        <v>867.6203770122312</v>
      </c>
      <c r="AC12" t="n">
        <v>784.8159059430301</v>
      </c>
      <c r="AD12" t="n">
        <v>634112.2657165966</v>
      </c>
      <c r="AE12" t="n">
        <v>867620.3770122312</v>
      </c>
      <c r="AF12" t="n">
        <v>5.162219124780569e-06</v>
      </c>
      <c r="AG12" t="n">
        <v>2.185416666666667</v>
      </c>
      <c r="AH12" t="n">
        <v>784815.9059430301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1.9141</v>
      </c>
      <c r="E13" t="n">
        <v>52.24</v>
      </c>
      <c r="F13" t="n">
        <v>48.93</v>
      </c>
      <c r="G13" t="n">
        <v>86.34</v>
      </c>
      <c r="H13" t="n">
        <v>1.28</v>
      </c>
      <c r="I13" t="n">
        <v>34</v>
      </c>
      <c r="J13" t="n">
        <v>166.01</v>
      </c>
      <c r="K13" t="n">
        <v>49.1</v>
      </c>
      <c r="L13" t="n">
        <v>12</v>
      </c>
      <c r="M13" t="n">
        <v>32</v>
      </c>
      <c r="N13" t="n">
        <v>29.91</v>
      </c>
      <c r="O13" t="n">
        <v>20708.3</v>
      </c>
      <c r="P13" t="n">
        <v>548.05</v>
      </c>
      <c r="Q13" t="n">
        <v>794.1799999999999</v>
      </c>
      <c r="R13" t="n">
        <v>132.21</v>
      </c>
      <c r="S13" t="n">
        <v>72.42</v>
      </c>
      <c r="T13" t="n">
        <v>20615.75</v>
      </c>
      <c r="U13" t="n">
        <v>0.55</v>
      </c>
      <c r="V13" t="n">
        <v>0.76</v>
      </c>
      <c r="W13" t="n">
        <v>4.74</v>
      </c>
      <c r="X13" t="n">
        <v>1.22</v>
      </c>
      <c r="Y13" t="n">
        <v>0.5</v>
      </c>
      <c r="Z13" t="n">
        <v>10</v>
      </c>
      <c r="AA13" t="n">
        <v>627.8792295511222</v>
      </c>
      <c r="AB13" t="n">
        <v>859.0920619484807</v>
      </c>
      <c r="AC13" t="n">
        <v>777.1015212993988</v>
      </c>
      <c r="AD13" t="n">
        <v>627879.2295511222</v>
      </c>
      <c r="AE13" t="n">
        <v>859092.0619484807</v>
      </c>
      <c r="AF13" t="n">
        <v>5.182253960634859e-06</v>
      </c>
      <c r="AG13" t="n">
        <v>2.176666666666667</v>
      </c>
      <c r="AH13" t="n">
        <v>777101.5212993987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1.9218</v>
      </c>
      <c r="E14" t="n">
        <v>52.04</v>
      </c>
      <c r="F14" t="n">
        <v>48.81</v>
      </c>
      <c r="G14" t="n">
        <v>94.47</v>
      </c>
      <c r="H14" t="n">
        <v>1.38</v>
      </c>
      <c r="I14" t="n">
        <v>31</v>
      </c>
      <c r="J14" t="n">
        <v>167.45</v>
      </c>
      <c r="K14" t="n">
        <v>49.1</v>
      </c>
      <c r="L14" t="n">
        <v>13</v>
      </c>
      <c r="M14" t="n">
        <v>29</v>
      </c>
      <c r="N14" t="n">
        <v>30.36</v>
      </c>
      <c r="O14" t="n">
        <v>20886.38</v>
      </c>
      <c r="P14" t="n">
        <v>543.62</v>
      </c>
      <c r="Q14" t="n">
        <v>794.17</v>
      </c>
      <c r="R14" t="n">
        <v>128.36</v>
      </c>
      <c r="S14" t="n">
        <v>72.42</v>
      </c>
      <c r="T14" t="n">
        <v>18705.72</v>
      </c>
      <c r="U14" t="n">
        <v>0.5600000000000001</v>
      </c>
      <c r="V14" t="n">
        <v>0.76</v>
      </c>
      <c r="W14" t="n">
        <v>4.73</v>
      </c>
      <c r="X14" t="n">
        <v>1.1</v>
      </c>
      <c r="Y14" t="n">
        <v>0.5</v>
      </c>
      <c r="Z14" t="n">
        <v>10</v>
      </c>
      <c r="AA14" t="n">
        <v>621.7085949796784</v>
      </c>
      <c r="AB14" t="n">
        <v>850.649127498647</v>
      </c>
      <c r="AC14" t="n">
        <v>769.4643686637239</v>
      </c>
      <c r="AD14" t="n">
        <v>621708.5949796784</v>
      </c>
      <c r="AE14" t="n">
        <v>850649.127498647</v>
      </c>
      <c r="AF14" t="n">
        <v>5.203101019564324e-06</v>
      </c>
      <c r="AG14" t="n">
        <v>2.168333333333333</v>
      </c>
      <c r="AH14" t="n">
        <v>769464.3686637239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1.9263</v>
      </c>
      <c r="E15" t="n">
        <v>51.91</v>
      </c>
      <c r="F15" t="n">
        <v>48.75</v>
      </c>
      <c r="G15" t="n">
        <v>100.86</v>
      </c>
      <c r="H15" t="n">
        <v>1.47</v>
      </c>
      <c r="I15" t="n">
        <v>29</v>
      </c>
      <c r="J15" t="n">
        <v>168.9</v>
      </c>
      <c r="K15" t="n">
        <v>49.1</v>
      </c>
      <c r="L15" t="n">
        <v>14</v>
      </c>
      <c r="M15" t="n">
        <v>27</v>
      </c>
      <c r="N15" t="n">
        <v>30.81</v>
      </c>
      <c r="O15" t="n">
        <v>21065.06</v>
      </c>
      <c r="P15" t="n">
        <v>540.73</v>
      </c>
      <c r="Q15" t="n">
        <v>794.17</v>
      </c>
      <c r="R15" t="n">
        <v>126.33</v>
      </c>
      <c r="S15" t="n">
        <v>72.42</v>
      </c>
      <c r="T15" t="n">
        <v>17698.01</v>
      </c>
      <c r="U15" t="n">
        <v>0.57</v>
      </c>
      <c r="V15" t="n">
        <v>0.76</v>
      </c>
      <c r="W15" t="n">
        <v>4.73</v>
      </c>
      <c r="X15" t="n">
        <v>1.04</v>
      </c>
      <c r="Y15" t="n">
        <v>0.5</v>
      </c>
      <c r="Z15" t="n">
        <v>10</v>
      </c>
      <c r="AA15" t="n">
        <v>617.9515628833625</v>
      </c>
      <c r="AB15" t="n">
        <v>845.5085904359096</v>
      </c>
      <c r="AC15" t="n">
        <v>764.8144372434654</v>
      </c>
      <c r="AD15" t="n">
        <v>617951.5628833625</v>
      </c>
      <c r="AE15" t="n">
        <v>845508.5904359096</v>
      </c>
      <c r="AF15" t="n">
        <v>5.215284365691933e-06</v>
      </c>
      <c r="AG15" t="n">
        <v>2.162916666666666</v>
      </c>
      <c r="AH15" t="n">
        <v>764814.4372434653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1.9317</v>
      </c>
      <c r="E16" t="n">
        <v>51.77</v>
      </c>
      <c r="F16" t="n">
        <v>48.67</v>
      </c>
      <c r="G16" t="n">
        <v>108.15</v>
      </c>
      <c r="H16" t="n">
        <v>1.56</v>
      </c>
      <c r="I16" t="n">
        <v>27</v>
      </c>
      <c r="J16" t="n">
        <v>170.35</v>
      </c>
      <c r="K16" t="n">
        <v>49.1</v>
      </c>
      <c r="L16" t="n">
        <v>15</v>
      </c>
      <c r="M16" t="n">
        <v>25</v>
      </c>
      <c r="N16" t="n">
        <v>31.26</v>
      </c>
      <c r="O16" t="n">
        <v>21244.37</v>
      </c>
      <c r="P16" t="n">
        <v>537.5700000000001</v>
      </c>
      <c r="Q16" t="n">
        <v>794.2</v>
      </c>
      <c r="R16" t="n">
        <v>123.49</v>
      </c>
      <c r="S16" t="n">
        <v>72.42</v>
      </c>
      <c r="T16" t="n">
        <v>16287.96</v>
      </c>
      <c r="U16" t="n">
        <v>0.59</v>
      </c>
      <c r="V16" t="n">
        <v>0.76</v>
      </c>
      <c r="W16" t="n">
        <v>4.73</v>
      </c>
      <c r="X16" t="n">
        <v>0.96</v>
      </c>
      <c r="Y16" t="n">
        <v>0.5</v>
      </c>
      <c r="Z16" t="n">
        <v>10</v>
      </c>
      <c r="AA16" t="n">
        <v>613.6541781976377</v>
      </c>
      <c r="AB16" t="n">
        <v>839.6287191216688</v>
      </c>
      <c r="AC16" t="n">
        <v>759.4957325950045</v>
      </c>
      <c r="AD16" t="n">
        <v>613654.1781976378</v>
      </c>
      <c r="AE16" t="n">
        <v>839628.7191216688</v>
      </c>
      <c r="AF16" t="n">
        <v>5.229904381045065e-06</v>
      </c>
      <c r="AG16" t="n">
        <v>2.157083333333333</v>
      </c>
      <c r="AH16" t="n">
        <v>759495.7325950045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1.9365</v>
      </c>
      <c r="E17" t="n">
        <v>51.64</v>
      </c>
      <c r="F17" t="n">
        <v>48.6</v>
      </c>
      <c r="G17" t="n">
        <v>116.64</v>
      </c>
      <c r="H17" t="n">
        <v>1.65</v>
      </c>
      <c r="I17" t="n">
        <v>25</v>
      </c>
      <c r="J17" t="n">
        <v>171.81</v>
      </c>
      <c r="K17" t="n">
        <v>49.1</v>
      </c>
      <c r="L17" t="n">
        <v>16</v>
      </c>
      <c r="M17" t="n">
        <v>23</v>
      </c>
      <c r="N17" t="n">
        <v>31.72</v>
      </c>
      <c r="O17" t="n">
        <v>21424.29</v>
      </c>
      <c r="P17" t="n">
        <v>533.6</v>
      </c>
      <c r="Q17" t="n">
        <v>794.17</v>
      </c>
      <c r="R17" t="n">
        <v>121.24</v>
      </c>
      <c r="S17" t="n">
        <v>72.42</v>
      </c>
      <c r="T17" t="n">
        <v>15172.97</v>
      </c>
      <c r="U17" t="n">
        <v>0.6</v>
      </c>
      <c r="V17" t="n">
        <v>0.76</v>
      </c>
      <c r="W17" t="n">
        <v>4.72</v>
      </c>
      <c r="X17" t="n">
        <v>0.89</v>
      </c>
      <c r="Y17" t="n">
        <v>0.5</v>
      </c>
      <c r="Z17" t="n">
        <v>10</v>
      </c>
      <c r="AA17" t="n">
        <v>609.0410425813592</v>
      </c>
      <c r="AB17" t="n">
        <v>833.3168234542966</v>
      </c>
      <c r="AC17" t="n">
        <v>753.7862353913251</v>
      </c>
      <c r="AD17" t="n">
        <v>609041.0425813592</v>
      </c>
      <c r="AE17" t="n">
        <v>833316.8234542966</v>
      </c>
      <c r="AF17" t="n">
        <v>5.242899950247848e-06</v>
      </c>
      <c r="AG17" t="n">
        <v>2.151666666666667</v>
      </c>
      <c r="AH17" t="n">
        <v>753786.2353913251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1.9391</v>
      </c>
      <c r="E18" t="n">
        <v>51.57</v>
      </c>
      <c r="F18" t="n">
        <v>48.56</v>
      </c>
      <c r="G18" t="n">
        <v>121.4</v>
      </c>
      <c r="H18" t="n">
        <v>1.74</v>
      </c>
      <c r="I18" t="n">
        <v>24</v>
      </c>
      <c r="J18" t="n">
        <v>173.28</v>
      </c>
      <c r="K18" t="n">
        <v>49.1</v>
      </c>
      <c r="L18" t="n">
        <v>17</v>
      </c>
      <c r="M18" t="n">
        <v>22</v>
      </c>
      <c r="N18" t="n">
        <v>32.18</v>
      </c>
      <c r="O18" t="n">
        <v>21604.83</v>
      </c>
      <c r="P18" t="n">
        <v>529.45</v>
      </c>
      <c r="Q18" t="n">
        <v>794.17</v>
      </c>
      <c r="R18" t="n">
        <v>119.75</v>
      </c>
      <c r="S18" t="n">
        <v>72.42</v>
      </c>
      <c r="T18" t="n">
        <v>14433.73</v>
      </c>
      <c r="U18" t="n">
        <v>0.6</v>
      </c>
      <c r="V18" t="n">
        <v>0.76</v>
      </c>
      <c r="W18" t="n">
        <v>4.73</v>
      </c>
      <c r="X18" t="n">
        <v>0.85</v>
      </c>
      <c r="Y18" t="n">
        <v>0.5</v>
      </c>
      <c r="Z18" t="n">
        <v>10</v>
      </c>
      <c r="AA18" t="n">
        <v>605.1398444651844</v>
      </c>
      <c r="AB18" t="n">
        <v>827.9790320830322</v>
      </c>
      <c r="AC18" t="n">
        <v>748.957875336897</v>
      </c>
      <c r="AD18" t="n">
        <v>605139.8444651844</v>
      </c>
      <c r="AE18" t="n">
        <v>827979.0320830322</v>
      </c>
      <c r="AF18" t="n">
        <v>5.249939216899356e-06</v>
      </c>
      <c r="AG18" t="n">
        <v>2.14875</v>
      </c>
      <c r="AH18" t="n">
        <v>748957.875336897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1.9449</v>
      </c>
      <c r="E19" t="n">
        <v>51.42</v>
      </c>
      <c r="F19" t="n">
        <v>48.47</v>
      </c>
      <c r="G19" t="n">
        <v>132.19</v>
      </c>
      <c r="H19" t="n">
        <v>1.83</v>
      </c>
      <c r="I19" t="n">
        <v>22</v>
      </c>
      <c r="J19" t="n">
        <v>174.75</v>
      </c>
      <c r="K19" t="n">
        <v>49.1</v>
      </c>
      <c r="L19" t="n">
        <v>18</v>
      </c>
      <c r="M19" t="n">
        <v>20</v>
      </c>
      <c r="N19" t="n">
        <v>32.65</v>
      </c>
      <c r="O19" t="n">
        <v>21786.02</v>
      </c>
      <c r="P19" t="n">
        <v>527.47</v>
      </c>
      <c r="Q19" t="n">
        <v>794.17</v>
      </c>
      <c r="R19" t="n">
        <v>116.98</v>
      </c>
      <c r="S19" t="n">
        <v>72.42</v>
      </c>
      <c r="T19" t="n">
        <v>13057.13</v>
      </c>
      <c r="U19" t="n">
        <v>0.62</v>
      </c>
      <c r="V19" t="n">
        <v>0.76</v>
      </c>
      <c r="W19" t="n">
        <v>4.72</v>
      </c>
      <c r="X19" t="n">
        <v>0.76</v>
      </c>
      <c r="Y19" t="n">
        <v>0.5</v>
      </c>
      <c r="Z19" t="n">
        <v>10</v>
      </c>
      <c r="AA19" t="n">
        <v>601.5644596318119</v>
      </c>
      <c r="AB19" t="n">
        <v>823.0870328191654</v>
      </c>
      <c r="AC19" t="n">
        <v>744.5327616168096</v>
      </c>
      <c r="AD19" t="n">
        <v>601564.4596318119</v>
      </c>
      <c r="AE19" t="n">
        <v>823087.0328191654</v>
      </c>
      <c r="AF19" t="n">
        <v>5.265642196352718e-06</v>
      </c>
      <c r="AG19" t="n">
        <v>2.1425</v>
      </c>
      <c r="AH19" t="n">
        <v>744532.7616168095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1.9469</v>
      </c>
      <c r="E20" t="n">
        <v>51.36</v>
      </c>
      <c r="F20" t="n">
        <v>48.45</v>
      </c>
      <c r="G20" t="n">
        <v>138.42</v>
      </c>
      <c r="H20" t="n">
        <v>1.91</v>
      </c>
      <c r="I20" t="n">
        <v>21</v>
      </c>
      <c r="J20" t="n">
        <v>176.22</v>
      </c>
      <c r="K20" t="n">
        <v>49.1</v>
      </c>
      <c r="L20" t="n">
        <v>19</v>
      </c>
      <c r="M20" t="n">
        <v>19</v>
      </c>
      <c r="N20" t="n">
        <v>33.13</v>
      </c>
      <c r="O20" t="n">
        <v>21967.84</v>
      </c>
      <c r="P20" t="n">
        <v>524.28</v>
      </c>
      <c r="Q20" t="n">
        <v>794.1799999999999</v>
      </c>
      <c r="R20" t="n">
        <v>116.01</v>
      </c>
      <c r="S20" t="n">
        <v>72.42</v>
      </c>
      <c r="T20" t="n">
        <v>12579.75</v>
      </c>
      <c r="U20" t="n">
        <v>0.62</v>
      </c>
      <c r="V20" t="n">
        <v>0.76</v>
      </c>
      <c r="W20" t="n">
        <v>4.72</v>
      </c>
      <c r="X20" t="n">
        <v>0.74</v>
      </c>
      <c r="Y20" t="n">
        <v>0.5</v>
      </c>
      <c r="Z20" t="n">
        <v>10</v>
      </c>
      <c r="AA20" t="n">
        <v>598.6290080499078</v>
      </c>
      <c r="AB20" t="n">
        <v>819.0706184618205</v>
      </c>
      <c r="AC20" t="n">
        <v>740.8996682086566</v>
      </c>
      <c r="AD20" t="n">
        <v>598629.0080499079</v>
      </c>
      <c r="AE20" t="n">
        <v>819070.6184618204</v>
      </c>
      <c r="AF20" t="n">
        <v>5.271057016853878e-06</v>
      </c>
      <c r="AG20" t="n">
        <v>2.14</v>
      </c>
      <c r="AH20" t="n">
        <v>740899.6682086566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1.9484</v>
      </c>
      <c r="E21" t="n">
        <v>51.32</v>
      </c>
      <c r="F21" t="n">
        <v>48.44</v>
      </c>
      <c r="G21" t="n">
        <v>145.31</v>
      </c>
      <c r="H21" t="n">
        <v>2</v>
      </c>
      <c r="I21" t="n">
        <v>20</v>
      </c>
      <c r="J21" t="n">
        <v>177.7</v>
      </c>
      <c r="K21" t="n">
        <v>49.1</v>
      </c>
      <c r="L21" t="n">
        <v>20</v>
      </c>
      <c r="M21" t="n">
        <v>18</v>
      </c>
      <c r="N21" t="n">
        <v>33.61</v>
      </c>
      <c r="O21" t="n">
        <v>22150.3</v>
      </c>
      <c r="P21" t="n">
        <v>520.46</v>
      </c>
      <c r="Q21" t="n">
        <v>794.17</v>
      </c>
      <c r="R21" t="n">
        <v>115.83</v>
      </c>
      <c r="S21" t="n">
        <v>72.42</v>
      </c>
      <c r="T21" t="n">
        <v>12496.28</v>
      </c>
      <c r="U21" t="n">
        <v>0.63</v>
      </c>
      <c r="V21" t="n">
        <v>0.76</v>
      </c>
      <c r="W21" t="n">
        <v>4.71</v>
      </c>
      <c r="X21" t="n">
        <v>0.73</v>
      </c>
      <c r="Y21" t="n">
        <v>0.5</v>
      </c>
      <c r="Z21" t="n">
        <v>10</v>
      </c>
      <c r="AA21" t="n">
        <v>595.4582670088813</v>
      </c>
      <c r="AB21" t="n">
        <v>814.7322706862658</v>
      </c>
      <c r="AC21" t="n">
        <v>736.9753662558913</v>
      </c>
      <c r="AD21" t="n">
        <v>595458.2670088813</v>
      </c>
      <c r="AE21" t="n">
        <v>814732.2706862658</v>
      </c>
      <c r="AF21" t="n">
        <v>5.275118132229747e-06</v>
      </c>
      <c r="AG21" t="n">
        <v>2.138333333333333</v>
      </c>
      <c r="AH21" t="n">
        <v>736975.3662558914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1.952</v>
      </c>
      <c r="E22" t="n">
        <v>51.23</v>
      </c>
      <c r="F22" t="n">
        <v>48.37</v>
      </c>
      <c r="G22" t="n">
        <v>152.76</v>
      </c>
      <c r="H22" t="n">
        <v>2.08</v>
      </c>
      <c r="I22" t="n">
        <v>19</v>
      </c>
      <c r="J22" t="n">
        <v>179.18</v>
      </c>
      <c r="K22" t="n">
        <v>49.1</v>
      </c>
      <c r="L22" t="n">
        <v>21</v>
      </c>
      <c r="M22" t="n">
        <v>17</v>
      </c>
      <c r="N22" t="n">
        <v>34.09</v>
      </c>
      <c r="O22" t="n">
        <v>22333.43</v>
      </c>
      <c r="P22" t="n">
        <v>518.73</v>
      </c>
      <c r="Q22" t="n">
        <v>794.1799999999999</v>
      </c>
      <c r="R22" t="n">
        <v>113.73</v>
      </c>
      <c r="S22" t="n">
        <v>72.42</v>
      </c>
      <c r="T22" t="n">
        <v>11451.51</v>
      </c>
      <c r="U22" t="n">
        <v>0.64</v>
      </c>
      <c r="V22" t="n">
        <v>0.76</v>
      </c>
      <c r="W22" t="n">
        <v>4.71</v>
      </c>
      <c r="X22" t="n">
        <v>0.67</v>
      </c>
      <c r="Y22" t="n">
        <v>0.5</v>
      </c>
      <c r="Z22" t="n">
        <v>10</v>
      </c>
      <c r="AA22" t="n">
        <v>592.8554489867616</v>
      </c>
      <c r="AB22" t="n">
        <v>811.1709802401745</v>
      </c>
      <c r="AC22" t="n">
        <v>733.7539603716726</v>
      </c>
      <c r="AD22" t="n">
        <v>592855.4489867616</v>
      </c>
      <c r="AE22" t="n">
        <v>811170.9802401745</v>
      </c>
      <c r="AF22" t="n">
        <v>5.284864809131835e-06</v>
      </c>
      <c r="AG22" t="n">
        <v>2.134583333333333</v>
      </c>
      <c r="AH22" t="n">
        <v>733753.9603716726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1.9547</v>
      </c>
      <c r="E23" t="n">
        <v>51.16</v>
      </c>
      <c r="F23" t="n">
        <v>48.33</v>
      </c>
      <c r="G23" t="n">
        <v>161.11</v>
      </c>
      <c r="H23" t="n">
        <v>2.16</v>
      </c>
      <c r="I23" t="n">
        <v>18</v>
      </c>
      <c r="J23" t="n">
        <v>180.67</v>
      </c>
      <c r="K23" t="n">
        <v>49.1</v>
      </c>
      <c r="L23" t="n">
        <v>22</v>
      </c>
      <c r="M23" t="n">
        <v>16</v>
      </c>
      <c r="N23" t="n">
        <v>34.58</v>
      </c>
      <c r="O23" t="n">
        <v>22517.21</v>
      </c>
      <c r="P23" t="n">
        <v>513.63</v>
      </c>
      <c r="Q23" t="n">
        <v>794.1799999999999</v>
      </c>
      <c r="R23" t="n">
        <v>112.4</v>
      </c>
      <c r="S23" t="n">
        <v>72.42</v>
      </c>
      <c r="T23" t="n">
        <v>10792.03</v>
      </c>
      <c r="U23" t="n">
        <v>0.64</v>
      </c>
      <c r="V23" t="n">
        <v>0.76</v>
      </c>
      <c r="W23" t="n">
        <v>4.71</v>
      </c>
      <c r="X23" t="n">
        <v>0.62</v>
      </c>
      <c r="Y23" t="n">
        <v>0.5</v>
      </c>
      <c r="Z23" t="n">
        <v>10</v>
      </c>
      <c r="AA23" t="n">
        <v>588.3160495653207</v>
      </c>
      <c r="AB23" t="n">
        <v>804.9599736875907</v>
      </c>
      <c r="AC23" t="n">
        <v>728.135723567265</v>
      </c>
      <c r="AD23" t="n">
        <v>588316.0495653207</v>
      </c>
      <c r="AE23" t="n">
        <v>804959.9736875907</v>
      </c>
      <c r="AF23" t="n">
        <v>5.292174816808402e-06</v>
      </c>
      <c r="AG23" t="n">
        <v>2.131666666666666</v>
      </c>
      <c r="AH23" t="n">
        <v>728135.723567265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1.9558</v>
      </c>
      <c r="E24" t="n">
        <v>51.13</v>
      </c>
      <c r="F24" t="n">
        <v>48.34</v>
      </c>
      <c r="G24" t="n">
        <v>170.6</v>
      </c>
      <c r="H24" t="n">
        <v>2.24</v>
      </c>
      <c r="I24" t="n">
        <v>17</v>
      </c>
      <c r="J24" t="n">
        <v>182.17</v>
      </c>
      <c r="K24" t="n">
        <v>49.1</v>
      </c>
      <c r="L24" t="n">
        <v>23</v>
      </c>
      <c r="M24" t="n">
        <v>15</v>
      </c>
      <c r="N24" t="n">
        <v>35.08</v>
      </c>
      <c r="O24" t="n">
        <v>22701.78</v>
      </c>
      <c r="P24" t="n">
        <v>510.46</v>
      </c>
      <c r="Q24" t="n">
        <v>794.1799999999999</v>
      </c>
      <c r="R24" t="n">
        <v>112.25</v>
      </c>
      <c r="S24" t="n">
        <v>72.42</v>
      </c>
      <c r="T24" t="n">
        <v>10719.16</v>
      </c>
      <c r="U24" t="n">
        <v>0.65</v>
      </c>
      <c r="V24" t="n">
        <v>0.76</v>
      </c>
      <c r="W24" t="n">
        <v>4.72</v>
      </c>
      <c r="X24" t="n">
        <v>0.63</v>
      </c>
      <c r="Y24" t="n">
        <v>0.5</v>
      </c>
      <c r="Z24" t="n">
        <v>10</v>
      </c>
      <c r="AA24" t="n">
        <v>585.8235802515541</v>
      </c>
      <c r="AB24" t="n">
        <v>801.5496672125096</v>
      </c>
      <c r="AC24" t="n">
        <v>725.0508919557706</v>
      </c>
      <c r="AD24" t="n">
        <v>585823.580251554</v>
      </c>
      <c r="AE24" t="n">
        <v>801549.6672125096</v>
      </c>
      <c r="AF24" t="n">
        <v>5.295152968084039e-06</v>
      </c>
      <c r="AG24" t="n">
        <v>2.130416666666667</v>
      </c>
      <c r="AH24" t="n">
        <v>725050.8919557706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1.9571</v>
      </c>
      <c r="E25" t="n">
        <v>51.09</v>
      </c>
      <c r="F25" t="n">
        <v>48.3</v>
      </c>
      <c r="G25" t="n">
        <v>170.47</v>
      </c>
      <c r="H25" t="n">
        <v>2.32</v>
      </c>
      <c r="I25" t="n">
        <v>17</v>
      </c>
      <c r="J25" t="n">
        <v>183.67</v>
      </c>
      <c r="K25" t="n">
        <v>49.1</v>
      </c>
      <c r="L25" t="n">
        <v>24</v>
      </c>
      <c r="M25" t="n">
        <v>15</v>
      </c>
      <c r="N25" t="n">
        <v>35.58</v>
      </c>
      <c r="O25" t="n">
        <v>22886.92</v>
      </c>
      <c r="P25" t="n">
        <v>505.38</v>
      </c>
      <c r="Q25" t="n">
        <v>794.17</v>
      </c>
      <c r="R25" t="n">
        <v>111.25</v>
      </c>
      <c r="S25" t="n">
        <v>72.42</v>
      </c>
      <c r="T25" t="n">
        <v>10218.5</v>
      </c>
      <c r="U25" t="n">
        <v>0.65</v>
      </c>
      <c r="V25" t="n">
        <v>0.76</v>
      </c>
      <c r="W25" t="n">
        <v>4.71</v>
      </c>
      <c r="X25" t="n">
        <v>0.59</v>
      </c>
      <c r="Y25" t="n">
        <v>0.5</v>
      </c>
      <c r="Z25" t="n">
        <v>10</v>
      </c>
      <c r="AA25" t="n">
        <v>581.7287267871245</v>
      </c>
      <c r="AB25" t="n">
        <v>795.9469080502922</v>
      </c>
      <c r="AC25" t="n">
        <v>719.9828522644731</v>
      </c>
      <c r="AD25" t="n">
        <v>581728.7267871245</v>
      </c>
      <c r="AE25" t="n">
        <v>795946.9080502922</v>
      </c>
      <c r="AF25" t="n">
        <v>5.298672601409793e-06</v>
      </c>
      <c r="AG25" t="n">
        <v>2.12875</v>
      </c>
      <c r="AH25" t="n">
        <v>719982.8522644731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1.9599</v>
      </c>
      <c r="E26" t="n">
        <v>51.02</v>
      </c>
      <c r="F26" t="n">
        <v>48.26</v>
      </c>
      <c r="G26" t="n">
        <v>180.97</v>
      </c>
      <c r="H26" t="n">
        <v>2.4</v>
      </c>
      <c r="I26" t="n">
        <v>16</v>
      </c>
      <c r="J26" t="n">
        <v>185.18</v>
      </c>
      <c r="K26" t="n">
        <v>49.1</v>
      </c>
      <c r="L26" t="n">
        <v>25</v>
      </c>
      <c r="M26" t="n">
        <v>14</v>
      </c>
      <c r="N26" t="n">
        <v>36.08</v>
      </c>
      <c r="O26" t="n">
        <v>23072.73</v>
      </c>
      <c r="P26" t="n">
        <v>504.32</v>
      </c>
      <c r="Q26" t="n">
        <v>794.1799999999999</v>
      </c>
      <c r="R26" t="n">
        <v>109.82</v>
      </c>
      <c r="S26" t="n">
        <v>72.42</v>
      </c>
      <c r="T26" t="n">
        <v>9507.5</v>
      </c>
      <c r="U26" t="n">
        <v>0.66</v>
      </c>
      <c r="V26" t="n">
        <v>0.77</v>
      </c>
      <c r="W26" t="n">
        <v>4.71</v>
      </c>
      <c r="X26" t="n">
        <v>0.55</v>
      </c>
      <c r="Y26" t="n">
        <v>0.5</v>
      </c>
      <c r="Z26" t="n">
        <v>10</v>
      </c>
      <c r="AA26" t="n">
        <v>579.9923925644755</v>
      </c>
      <c r="AB26" t="n">
        <v>793.5711789652041</v>
      </c>
      <c r="AC26" t="n">
        <v>717.8338594289091</v>
      </c>
      <c r="AD26" t="n">
        <v>579992.3925644755</v>
      </c>
      <c r="AE26" t="n">
        <v>793571.1789652042</v>
      </c>
      <c r="AF26" t="n">
        <v>5.306253350111416e-06</v>
      </c>
      <c r="AG26" t="n">
        <v>2.125833333333333</v>
      </c>
      <c r="AH26" t="n">
        <v>717833.8594289091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1.9623</v>
      </c>
      <c r="E27" t="n">
        <v>50.96</v>
      </c>
      <c r="F27" t="n">
        <v>48.23</v>
      </c>
      <c r="G27" t="n">
        <v>192.9</v>
      </c>
      <c r="H27" t="n">
        <v>2.47</v>
      </c>
      <c r="I27" t="n">
        <v>15</v>
      </c>
      <c r="J27" t="n">
        <v>186.69</v>
      </c>
      <c r="K27" t="n">
        <v>49.1</v>
      </c>
      <c r="L27" t="n">
        <v>26</v>
      </c>
      <c r="M27" t="n">
        <v>13</v>
      </c>
      <c r="N27" t="n">
        <v>36.6</v>
      </c>
      <c r="O27" t="n">
        <v>23259.24</v>
      </c>
      <c r="P27" t="n">
        <v>500.42</v>
      </c>
      <c r="Q27" t="n">
        <v>794.17</v>
      </c>
      <c r="R27" t="n">
        <v>108.82</v>
      </c>
      <c r="S27" t="n">
        <v>72.42</v>
      </c>
      <c r="T27" t="n">
        <v>9014.110000000001</v>
      </c>
      <c r="U27" t="n">
        <v>0.67</v>
      </c>
      <c r="V27" t="n">
        <v>0.77</v>
      </c>
      <c r="W27" t="n">
        <v>4.7</v>
      </c>
      <c r="X27" t="n">
        <v>0.52</v>
      </c>
      <c r="Y27" t="n">
        <v>0.5</v>
      </c>
      <c r="Z27" t="n">
        <v>10</v>
      </c>
      <c r="AA27" t="n">
        <v>576.4524577827463</v>
      </c>
      <c r="AB27" t="n">
        <v>788.7276840259415</v>
      </c>
      <c r="AC27" t="n">
        <v>713.4526208487619</v>
      </c>
      <c r="AD27" t="n">
        <v>576452.4577827463</v>
      </c>
      <c r="AE27" t="n">
        <v>788727.6840259414</v>
      </c>
      <c r="AF27" t="n">
        <v>5.312751134712807e-06</v>
      </c>
      <c r="AG27" t="n">
        <v>2.123333333333334</v>
      </c>
      <c r="AH27" t="n">
        <v>713452.6208487619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1.9619</v>
      </c>
      <c r="E28" t="n">
        <v>50.97</v>
      </c>
      <c r="F28" t="n">
        <v>48.24</v>
      </c>
      <c r="G28" t="n">
        <v>192.94</v>
      </c>
      <c r="H28" t="n">
        <v>2.55</v>
      </c>
      <c r="I28" t="n">
        <v>15</v>
      </c>
      <c r="J28" t="n">
        <v>188.21</v>
      </c>
      <c r="K28" t="n">
        <v>49.1</v>
      </c>
      <c r="L28" t="n">
        <v>27</v>
      </c>
      <c r="M28" t="n">
        <v>13</v>
      </c>
      <c r="N28" t="n">
        <v>37.11</v>
      </c>
      <c r="O28" t="n">
        <v>23446.45</v>
      </c>
      <c r="P28" t="n">
        <v>498.16</v>
      </c>
      <c r="Q28" t="n">
        <v>794.17</v>
      </c>
      <c r="R28" t="n">
        <v>109.26</v>
      </c>
      <c r="S28" t="n">
        <v>72.42</v>
      </c>
      <c r="T28" t="n">
        <v>9235</v>
      </c>
      <c r="U28" t="n">
        <v>0.66</v>
      </c>
      <c r="V28" t="n">
        <v>0.77</v>
      </c>
      <c r="W28" t="n">
        <v>4.7</v>
      </c>
      <c r="X28" t="n">
        <v>0.53</v>
      </c>
      <c r="Y28" t="n">
        <v>0.5</v>
      </c>
      <c r="Z28" t="n">
        <v>10</v>
      </c>
      <c r="AA28" t="n">
        <v>575.0454474767987</v>
      </c>
      <c r="AB28" t="n">
        <v>786.8025504524301</v>
      </c>
      <c r="AC28" t="n">
        <v>711.7112193215645</v>
      </c>
      <c r="AD28" t="n">
        <v>575045.4474767987</v>
      </c>
      <c r="AE28" t="n">
        <v>786802.55045243</v>
      </c>
      <c r="AF28" t="n">
        <v>5.311668170612576e-06</v>
      </c>
      <c r="AG28" t="n">
        <v>2.12375</v>
      </c>
      <c r="AH28" t="n">
        <v>711711.2193215645</v>
      </c>
    </row>
    <row r="29">
      <c r="A29" t="n">
        <v>27</v>
      </c>
      <c r="B29" t="n">
        <v>75</v>
      </c>
      <c r="C29" t="inlineStr">
        <is>
          <t xml:space="preserve">CONCLUIDO	</t>
        </is>
      </c>
      <c r="D29" t="n">
        <v>1.9652</v>
      </c>
      <c r="E29" t="n">
        <v>50.89</v>
      </c>
      <c r="F29" t="n">
        <v>48.18</v>
      </c>
      <c r="G29" t="n">
        <v>206.49</v>
      </c>
      <c r="H29" t="n">
        <v>2.62</v>
      </c>
      <c r="I29" t="n">
        <v>14</v>
      </c>
      <c r="J29" t="n">
        <v>189.73</v>
      </c>
      <c r="K29" t="n">
        <v>49.1</v>
      </c>
      <c r="L29" t="n">
        <v>28</v>
      </c>
      <c r="M29" t="n">
        <v>12</v>
      </c>
      <c r="N29" t="n">
        <v>37.64</v>
      </c>
      <c r="O29" t="n">
        <v>23634.36</v>
      </c>
      <c r="P29" t="n">
        <v>495.71</v>
      </c>
      <c r="Q29" t="n">
        <v>794.17</v>
      </c>
      <c r="R29" t="n">
        <v>107.25</v>
      </c>
      <c r="S29" t="n">
        <v>72.42</v>
      </c>
      <c r="T29" t="n">
        <v>8235.65</v>
      </c>
      <c r="U29" t="n">
        <v>0.68</v>
      </c>
      <c r="V29" t="n">
        <v>0.77</v>
      </c>
      <c r="W29" t="n">
        <v>4.71</v>
      </c>
      <c r="X29" t="n">
        <v>0.47</v>
      </c>
      <c r="Y29" t="n">
        <v>0.5</v>
      </c>
      <c r="Z29" t="n">
        <v>10</v>
      </c>
      <c r="AA29" t="n">
        <v>572.1300504409885</v>
      </c>
      <c r="AB29" t="n">
        <v>782.8135756097948</v>
      </c>
      <c r="AC29" t="n">
        <v>708.1029466393492</v>
      </c>
      <c r="AD29" t="n">
        <v>572130.0504409885</v>
      </c>
      <c r="AE29" t="n">
        <v>782813.5756097948</v>
      </c>
      <c r="AF29" t="n">
        <v>5.320602624439489e-06</v>
      </c>
      <c r="AG29" t="n">
        <v>2.120416666666667</v>
      </c>
      <c r="AH29" t="n">
        <v>708102.9466393492</v>
      </c>
    </row>
    <row r="30">
      <c r="A30" t="n">
        <v>28</v>
      </c>
      <c r="B30" t="n">
        <v>75</v>
      </c>
      <c r="C30" t="inlineStr">
        <is>
          <t xml:space="preserve">CONCLUIDO	</t>
        </is>
      </c>
      <c r="D30" t="n">
        <v>1.9677</v>
      </c>
      <c r="E30" t="n">
        <v>50.82</v>
      </c>
      <c r="F30" t="n">
        <v>48.15</v>
      </c>
      <c r="G30" t="n">
        <v>222.22</v>
      </c>
      <c r="H30" t="n">
        <v>2.69</v>
      </c>
      <c r="I30" t="n">
        <v>13</v>
      </c>
      <c r="J30" t="n">
        <v>191.26</v>
      </c>
      <c r="K30" t="n">
        <v>49.1</v>
      </c>
      <c r="L30" t="n">
        <v>29</v>
      </c>
      <c r="M30" t="n">
        <v>11</v>
      </c>
      <c r="N30" t="n">
        <v>38.17</v>
      </c>
      <c r="O30" t="n">
        <v>23822.99</v>
      </c>
      <c r="P30" t="n">
        <v>486.16</v>
      </c>
      <c r="Q30" t="n">
        <v>794.17</v>
      </c>
      <c r="R30" t="n">
        <v>106.09</v>
      </c>
      <c r="S30" t="n">
        <v>72.42</v>
      </c>
      <c r="T30" t="n">
        <v>7657.23</v>
      </c>
      <c r="U30" t="n">
        <v>0.68</v>
      </c>
      <c r="V30" t="n">
        <v>0.77</v>
      </c>
      <c r="W30" t="n">
        <v>4.7</v>
      </c>
      <c r="X30" t="n">
        <v>0.44</v>
      </c>
      <c r="Y30" t="n">
        <v>0.5</v>
      </c>
      <c r="Z30" t="n">
        <v>10</v>
      </c>
      <c r="AA30" t="n">
        <v>564.670862991892</v>
      </c>
      <c r="AB30" t="n">
        <v>772.6075862658159</v>
      </c>
      <c r="AC30" t="n">
        <v>698.8710025941635</v>
      </c>
      <c r="AD30" t="n">
        <v>564670.862991892</v>
      </c>
      <c r="AE30" t="n">
        <v>772607.5862658159</v>
      </c>
      <c r="AF30" t="n">
        <v>5.327371150065939e-06</v>
      </c>
      <c r="AG30" t="n">
        <v>2.1175</v>
      </c>
      <c r="AH30" t="n">
        <v>698871.0025941635</v>
      </c>
    </row>
    <row r="31">
      <c r="A31" t="n">
        <v>29</v>
      </c>
      <c r="B31" t="n">
        <v>75</v>
      </c>
      <c r="C31" t="inlineStr">
        <is>
          <t xml:space="preserve">CONCLUIDO	</t>
        </is>
      </c>
      <c r="D31" t="n">
        <v>1.9676</v>
      </c>
      <c r="E31" t="n">
        <v>50.82</v>
      </c>
      <c r="F31" t="n">
        <v>48.15</v>
      </c>
      <c r="G31" t="n">
        <v>222.23</v>
      </c>
      <c r="H31" t="n">
        <v>2.76</v>
      </c>
      <c r="I31" t="n">
        <v>13</v>
      </c>
      <c r="J31" t="n">
        <v>192.8</v>
      </c>
      <c r="K31" t="n">
        <v>49.1</v>
      </c>
      <c r="L31" t="n">
        <v>30</v>
      </c>
      <c r="M31" t="n">
        <v>9</v>
      </c>
      <c r="N31" t="n">
        <v>38.7</v>
      </c>
      <c r="O31" t="n">
        <v>24012.34</v>
      </c>
      <c r="P31" t="n">
        <v>490.53</v>
      </c>
      <c r="Q31" t="n">
        <v>794.17</v>
      </c>
      <c r="R31" t="n">
        <v>106.22</v>
      </c>
      <c r="S31" t="n">
        <v>72.42</v>
      </c>
      <c r="T31" t="n">
        <v>7722.89</v>
      </c>
      <c r="U31" t="n">
        <v>0.68</v>
      </c>
      <c r="V31" t="n">
        <v>0.77</v>
      </c>
      <c r="W31" t="n">
        <v>4.7</v>
      </c>
      <c r="X31" t="n">
        <v>0.44</v>
      </c>
      <c r="Y31" t="n">
        <v>0.5</v>
      </c>
      <c r="Z31" t="n">
        <v>10</v>
      </c>
      <c r="AA31" t="n">
        <v>567.7200839595349</v>
      </c>
      <c r="AB31" t="n">
        <v>776.7796649158797</v>
      </c>
      <c r="AC31" t="n">
        <v>702.6449039134146</v>
      </c>
      <c r="AD31" t="n">
        <v>567720.0839595349</v>
      </c>
      <c r="AE31" t="n">
        <v>776779.6649158797</v>
      </c>
      <c r="AF31" t="n">
        <v>5.327100409040881e-06</v>
      </c>
      <c r="AG31" t="n">
        <v>2.1175</v>
      </c>
      <c r="AH31" t="n">
        <v>702644.9039134146</v>
      </c>
    </row>
    <row r="32">
      <c r="A32" t="n">
        <v>30</v>
      </c>
      <c r="B32" t="n">
        <v>75</v>
      </c>
      <c r="C32" t="inlineStr">
        <is>
          <t xml:space="preserve">CONCLUIDO	</t>
        </is>
      </c>
      <c r="D32" t="n">
        <v>1.9674</v>
      </c>
      <c r="E32" t="n">
        <v>50.83</v>
      </c>
      <c r="F32" t="n">
        <v>48.16</v>
      </c>
      <c r="G32" t="n">
        <v>222.26</v>
      </c>
      <c r="H32" t="n">
        <v>2.83</v>
      </c>
      <c r="I32" t="n">
        <v>13</v>
      </c>
      <c r="J32" t="n">
        <v>194.34</v>
      </c>
      <c r="K32" t="n">
        <v>49.1</v>
      </c>
      <c r="L32" t="n">
        <v>31</v>
      </c>
      <c r="M32" t="n">
        <v>8</v>
      </c>
      <c r="N32" t="n">
        <v>39.24</v>
      </c>
      <c r="O32" t="n">
        <v>24202.42</v>
      </c>
      <c r="P32" t="n">
        <v>490.42</v>
      </c>
      <c r="Q32" t="n">
        <v>794.17</v>
      </c>
      <c r="R32" t="n">
        <v>106.32</v>
      </c>
      <c r="S32" t="n">
        <v>72.42</v>
      </c>
      <c r="T32" t="n">
        <v>7774.34</v>
      </c>
      <c r="U32" t="n">
        <v>0.68</v>
      </c>
      <c r="V32" t="n">
        <v>0.77</v>
      </c>
      <c r="W32" t="n">
        <v>4.71</v>
      </c>
      <c r="X32" t="n">
        <v>0.45</v>
      </c>
      <c r="Y32" t="n">
        <v>0.5</v>
      </c>
      <c r="Z32" t="n">
        <v>10</v>
      </c>
      <c r="AA32" t="n">
        <v>567.7464973457112</v>
      </c>
      <c r="AB32" t="n">
        <v>776.8158048761226</v>
      </c>
      <c r="AC32" t="n">
        <v>702.6775947265744</v>
      </c>
      <c r="AD32" t="n">
        <v>567746.4973457112</v>
      </c>
      <c r="AE32" t="n">
        <v>776815.8048761226</v>
      </c>
      <c r="AF32" t="n">
        <v>5.326558926990765e-06</v>
      </c>
      <c r="AG32" t="n">
        <v>2.117916666666666</v>
      </c>
      <c r="AH32" t="n">
        <v>702677.5947265744</v>
      </c>
    </row>
    <row r="33">
      <c r="A33" t="n">
        <v>31</v>
      </c>
      <c r="B33" t="n">
        <v>75</v>
      </c>
      <c r="C33" t="inlineStr">
        <is>
          <t xml:space="preserve">CONCLUIDO	</t>
        </is>
      </c>
      <c r="D33" t="n">
        <v>1.9668</v>
      </c>
      <c r="E33" t="n">
        <v>50.84</v>
      </c>
      <c r="F33" t="n">
        <v>48.17</v>
      </c>
      <c r="G33" t="n">
        <v>222.32</v>
      </c>
      <c r="H33" t="n">
        <v>2.9</v>
      </c>
      <c r="I33" t="n">
        <v>13</v>
      </c>
      <c r="J33" t="n">
        <v>195.89</v>
      </c>
      <c r="K33" t="n">
        <v>49.1</v>
      </c>
      <c r="L33" t="n">
        <v>32</v>
      </c>
      <c r="M33" t="n">
        <v>6</v>
      </c>
      <c r="N33" t="n">
        <v>39.79</v>
      </c>
      <c r="O33" t="n">
        <v>24393.24</v>
      </c>
      <c r="P33" t="n">
        <v>484.71</v>
      </c>
      <c r="Q33" t="n">
        <v>794.17</v>
      </c>
      <c r="R33" t="n">
        <v>106.73</v>
      </c>
      <c r="S33" t="n">
        <v>72.42</v>
      </c>
      <c r="T33" t="n">
        <v>7979.9</v>
      </c>
      <c r="U33" t="n">
        <v>0.68</v>
      </c>
      <c r="V33" t="n">
        <v>0.77</v>
      </c>
      <c r="W33" t="n">
        <v>4.71</v>
      </c>
      <c r="X33" t="n">
        <v>0.46</v>
      </c>
      <c r="Y33" t="n">
        <v>0.5</v>
      </c>
      <c r="Z33" t="n">
        <v>10</v>
      </c>
      <c r="AA33" t="n">
        <v>564.0103188987266</v>
      </c>
      <c r="AB33" t="n">
        <v>771.7038006963982</v>
      </c>
      <c r="AC33" t="n">
        <v>698.0534730510201</v>
      </c>
      <c r="AD33" t="n">
        <v>564010.3188987266</v>
      </c>
      <c r="AE33" t="n">
        <v>771703.8006963981</v>
      </c>
      <c r="AF33" t="n">
        <v>5.324934480840417e-06</v>
      </c>
      <c r="AG33" t="n">
        <v>2.118333333333334</v>
      </c>
      <c r="AH33" t="n">
        <v>698053.4730510201</v>
      </c>
    </row>
    <row r="34">
      <c r="A34" t="n">
        <v>32</v>
      </c>
      <c r="B34" t="n">
        <v>75</v>
      </c>
      <c r="C34" t="inlineStr">
        <is>
          <t xml:space="preserve">CONCLUIDO	</t>
        </is>
      </c>
      <c r="D34" t="n">
        <v>1.9699</v>
      </c>
      <c r="E34" t="n">
        <v>50.76</v>
      </c>
      <c r="F34" t="n">
        <v>48.12</v>
      </c>
      <c r="G34" t="n">
        <v>240.6</v>
      </c>
      <c r="H34" t="n">
        <v>2.97</v>
      </c>
      <c r="I34" t="n">
        <v>12</v>
      </c>
      <c r="J34" t="n">
        <v>197.44</v>
      </c>
      <c r="K34" t="n">
        <v>49.1</v>
      </c>
      <c r="L34" t="n">
        <v>33</v>
      </c>
      <c r="M34" t="n">
        <v>3</v>
      </c>
      <c r="N34" t="n">
        <v>40.34</v>
      </c>
      <c r="O34" t="n">
        <v>24584.81</v>
      </c>
      <c r="P34" t="n">
        <v>485.73</v>
      </c>
      <c r="Q34" t="n">
        <v>794.17</v>
      </c>
      <c r="R34" t="n">
        <v>105.03</v>
      </c>
      <c r="S34" t="n">
        <v>72.42</v>
      </c>
      <c r="T34" t="n">
        <v>7135.49</v>
      </c>
      <c r="U34" t="n">
        <v>0.6899999999999999</v>
      </c>
      <c r="V34" t="n">
        <v>0.77</v>
      </c>
      <c r="W34" t="n">
        <v>4.71</v>
      </c>
      <c r="X34" t="n">
        <v>0.41</v>
      </c>
      <c r="Y34" t="n">
        <v>0.5</v>
      </c>
      <c r="Z34" t="n">
        <v>10</v>
      </c>
      <c r="AA34" t="n">
        <v>563.6147176005086</v>
      </c>
      <c r="AB34" t="n">
        <v>771.1625215474786</v>
      </c>
      <c r="AC34" t="n">
        <v>697.5638528243834</v>
      </c>
      <c r="AD34" t="n">
        <v>563614.7176005086</v>
      </c>
      <c r="AE34" t="n">
        <v>771162.5215474786</v>
      </c>
      <c r="AF34" t="n">
        <v>5.333327452617215e-06</v>
      </c>
      <c r="AG34" t="n">
        <v>2.115</v>
      </c>
      <c r="AH34" t="n">
        <v>697563.8528243834</v>
      </c>
    </row>
    <row r="35">
      <c r="A35" t="n">
        <v>33</v>
      </c>
      <c r="B35" t="n">
        <v>75</v>
      </c>
      <c r="C35" t="inlineStr">
        <is>
          <t xml:space="preserve">CONCLUIDO	</t>
        </is>
      </c>
      <c r="D35" t="n">
        <v>1.9699</v>
      </c>
      <c r="E35" t="n">
        <v>50.77</v>
      </c>
      <c r="F35" t="n">
        <v>48.12</v>
      </c>
      <c r="G35" t="n">
        <v>240.61</v>
      </c>
      <c r="H35" t="n">
        <v>3.03</v>
      </c>
      <c r="I35" t="n">
        <v>12</v>
      </c>
      <c r="J35" t="n">
        <v>199</v>
      </c>
      <c r="K35" t="n">
        <v>49.1</v>
      </c>
      <c r="L35" t="n">
        <v>34</v>
      </c>
      <c r="M35" t="n">
        <v>1</v>
      </c>
      <c r="N35" t="n">
        <v>40.9</v>
      </c>
      <c r="O35" t="n">
        <v>24777.13</v>
      </c>
      <c r="P35" t="n">
        <v>488.57</v>
      </c>
      <c r="Q35" t="n">
        <v>794.17</v>
      </c>
      <c r="R35" t="n">
        <v>105.02</v>
      </c>
      <c r="S35" t="n">
        <v>72.42</v>
      </c>
      <c r="T35" t="n">
        <v>7129.2</v>
      </c>
      <c r="U35" t="n">
        <v>0.6899999999999999</v>
      </c>
      <c r="V35" t="n">
        <v>0.77</v>
      </c>
      <c r="W35" t="n">
        <v>4.71</v>
      </c>
      <c r="X35" t="n">
        <v>0.42</v>
      </c>
      <c r="Y35" t="n">
        <v>0.5</v>
      </c>
      <c r="Z35" t="n">
        <v>10</v>
      </c>
      <c r="AA35" t="n">
        <v>565.5801107621259</v>
      </c>
      <c r="AB35" t="n">
        <v>773.8516591782302</v>
      </c>
      <c r="AC35" t="n">
        <v>699.9963429338841</v>
      </c>
      <c r="AD35" t="n">
        <v>565580.1107621258</v>
      </c>
      <c r="AE35" t="n">
        <v>773851.6591782302</v>
      </c>
      <c r="AF35" t="n">
        <v>5.333327452617215e-06</v>
      </c>
      <c r="AG35" t="n">
        <v>2.115416666666667</v>
      </c>
      <c r="AH35" t="n">
        <v>699996.3429338841</v>
      </c>
    </row>
    <row r="36">
      <c r="A36" t="n">
        <v>34</v>
      </c>
      <c r="B36" t="n">
        <v>75</v>
      </c>
      <c r="C36" t="inlineStr">
        <is>
          <t xml:space="preserve">CONCLUIDO	</t>
        </is>
      </c>
      <c r="D36" t="n">
        <v>1.9698</v>
      </c>
      <c r="E36" t="n">
        <v>50.77</v>
      </c>
      <c r="F36" t="n">
        <v>48.12</v>
      </c>
      <c r="G36" t="n">
        <v>240.61</v>
      </c>
      <c r="H36" t="n">
        <v>3.1</v>
      </c>
      <c r="I36" t="n">
        <v>12</v>
      </c>
      <c r="J36" t="n">
        <v>200.56</v>
      </c>
      <c r="K36" t="n">
        <v>49.1</v>
      </c>
      <c r="L36" t="n">
        <v>35</v>
      </c>
      <c r="M36" t="n">
        <v>1</v>
      </c>
      <c r="N36" t="n">
        <v>41.47</v>
      </c>
      <c r="O36" t="n">
        <v>24970.22</v>
      </c>
      <c r="P36" t="n">
        <v>491.8</v>
      </c>
      <c r="Q36" t="n">
        <v>794.1900000000001</v>
      </c>
      <c r="R36" t="n">
        <v>104.87</v>
      </c>
      <c r="S36" t="n">
        <v>72.42</v>
      </c>
      <c r="T36" t="n">
        <v>7054.77</v>
      </c>
      <c r="U36" t="n">
        <v>0.6899999999999999</v>
      </c>
      <c r="V36" t="n">
        <v>0.77</v>
      </c>
      <c r="W36" t="n">
        <v>4.71</v>
      </c>
      <c r="X36" t="n">
        <v>0.41</v>
      </c>
      <c r="Y36" t="n">
        <v>0.5</v>
      </c>
      <c r="Z36" t="n">
        <v>10</v>
      </c>
      <c r="AA36" t="n">
        <v>567.8386049739333</v>
      </c>
      <c r="AB36" t="n">
        <v>776.941830596558</v>
      </c>
      <c r="AC36" t="n">
        <v>702.7915927291294</v>
      </c>
      <c r="AD36" t="n">
        <v>567838.6049739333</v>
      </c>
      <c r="AE36" t="n">
        <v>776941.8305965581</v>
      </c>
      <c r="AF36" t="n">
        <v>5.333056711592157e-06</v>
      </c>
      <c r="AG36" t="n">
        <v>2.115416666666667</v>
      </c>
      <c r="AH36" t="n">
        <v>702791.5927291295</v>
      </c>
    </row>
    <row r="37">
      <c r="A37" t="n">
        <v>35</v>
      </c>
      <c r="B37" t="n">
        <v>75</v>
      </c>
      <c r="C37" t="inlineStr">
        <is>
          <t xml:space="preserve">CONCLUIDO	</t>
        </is>
      </c>
      <c r="D37" t="n">
        <v>1.9697</v>
      </c>
      <c r="E37" t="n">
        <v>50.77</v>
      </c>
      <c r="F37" t="n">
        <v>48.13</v>
      </c>
      <c r="G37" t="n">
        <v>240.63</v>
      </c>
      <c r="H37" t="n">
        <v>3.16</v>
      </c>
      <c r="I37" t="n">
        <v>12</v>
      </c>
      <c r="J37" t="n">
        <v>202.14</v>
      </c>
      <c r="K37" t="n">
        <v>49.1</v>
      </c>
      <c r="L37" t="n">
        <v>36</v>
      </c>
      <c r="M37" t="n">
        <v>0</v>
      </c>
      <c r="N37" t="n">
        <v>42.04</v>
      </c>
      <c r="O37" t="n">
        <v>25164.09</v>
      </c>
      <c r="P37" t="n">
        <v>495.04</v>
      </c>
      <c r="Q37" t="n">
        <v>794.17</v>
      </c>
      <c r="R37" t="n">
        <v>105.03</v>
      </c>
      <c r="S37" t="n">
        <v>72.42</v>
      </c>
      <c r="T37" t="n">
        <v>7133.43</v>
      </c>
      <c r="U37" t="n">
        <v>0.6899999999999999</v>
      </c>
      <c r="V37" t="n">
        <v>0.77</v>
      </c>
      <c r="W37" t="n">
        <v>4.72</v>
      </c>
      <c r="X37" t="n">
        <v>0.42</v>
      </c>
      <c r="Y37" t="n">
        <v>0.5</v>
      </c>
      <c r="Z37" t="n">
        <v>10</v>
      </c>
      <c r="AA37" t="n">
        <v>570.1471697368298</v>
      </c>
      <c r="AB37" t="n">
        <v>780.1005107518424</v>
      </c>
      <c r="AC37" t="n">
        <v>705.6488128836293</v>
      </c>
      <c r="AD37" t="n">
        <v>570147.1697368298</v>
      </c>
      <c r="AE37" t="n">
        <v>780100.5107518424</v>
      </c>
      <c r="AF37" t="n">
        <v>5.332785970567098e-06</v>
      </c>
      <c r="AG37" t="n">
        <v>2.115416666666667</v>
      </c>
      <c r="AH37" t="n">
        <v>705648.8128836292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0.9079</v>
      </c>
      <c r="E2" t="n">
        <v>110.14</v>
      </c>
      <c r="F2" t="n">
        <v>78.68000000000001</v>
      </c>
      <c r="G2" t="n">
        <v>6.06</v>
      </c>
      <c r="H2" t="n">
        <v>0.1</v>
      </c>
      <c r="I2" t="n">
        <v>779</v>
      </c>
      <c r="J2" t="n">
        <v>185.69</v>
      </c>
      <c r="K2" t="n">
        <v>53.44</v>
      </c>
      <c r="L2" t="n">
        <v>1</v>
      </c>
      <c r="M2" t="n">
        <v>777</v>
      </c>
      <c r="N2" t="n">
        <v>36.26</v>
      </c>
      <c r="O2" t="n">
        <v>23136.14</v>
      </c>
      <c r="P2" t="n">
        <v>1066.76</v>
      </c>
      <c r="Q2" t="n">
        <v>794.37</v>
      </c>
      <c r="R2" t="n">
        <v>1127.95</v>
      </c>
      <c r="S2" t="n">
        <v>72.42</v>
      </c>
      <c r="T2" t="n">
        <v>514759.06</v>
      </c>
      <c r="U2" t="n">
        <v>0.06</v>
      </c>
      <c r="V2" t="n">
        <v>0.47</v>
      </c>
      <c r="W2" t="n">
        <v>5.97</v>
      </c>
      <c r="X2" t="n">
        <v>30.95</v>
      </c>
      <c r="Y2" t="n">
        <v>0.5</v>
      </c>
      <c r="Z2" t="n">
        <v>10</v>
      </c>
      <c r="AA2" t="n">
        <v>2450.953797097985</v>
      </c>
      <c r="AB2" t="n">
        <v>3353.50311363986</v>
      </c>
      <c r="AC2" t="n">
        <v>3033.449483145126</v>
      </c>
      <c r="AD2" t="n">
        <v>2450953.797097985</v>
      </c>
      <c r="AE2" t="n">
        <v>3353503.11363986</v>
      </c>
      <c r="AF2" t="n">
        <v>2.234505255077648e-06</v>
      </c>
      <c r="AG2" t="n">
        <v>4.589166666666666</v>
      </c>
      <c r="AH2" t="n">
        <v>3033449.483145126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1.3934</v>
      </c>
      <c r="E3" t="n">
        <v>71.77</v>
      </c>
      <c r="F3" t="n">
        <v>58.61</v>
      </c>
      <c r="G3" t="n">
        <v>12.25</v>
      </c>
      <c r="H3" t="n">
        <v>0.19</v>
      </c>
      <c r="I3" t="n">
        <v>287</v>
      </c>
      <c r="J3" t="n">
        <v>187.21</v>
      </c>
      <c r="K3" t="n">
        <v>53.44</v>
      </c>
      <c r="L3" t="n">
        <v>2</v>
      </c>
      <c r="M3" t="n">
        <v>285</v>
      </c>
      <c r="N3" t="n">
        <v>36.77</v>
      </c>
      <c r="O3" t="n">
        <v>23322.88</v>
      </c>
      <c r="P3" t="n">
        <v>792.25</v>
      </c>
      <c r="Q3" t="n">
        <v>794.28</v>
      </c>
      <c r="R3" t="n">
        <v>455.25</v>
      </c>
      <c r="S3" t="n">
        <v>72.42</v>
      </c>
      <c r="T3" t="n">
        <v>180869.75</v>
      </c>
      <c r="U3" t="n">
        <v>0.16</v>
      </c>
      <c r="V3" t="n">
        <v>0.63</v>
      </c>
      <c r="W3" t="n">
        <v>5.16</v>
      </c>
      <c r="X3" t="n">
        <v>10.9</v>
      </c>
      <c r="Y3" t="n">
        <v>0.5</v>
      </c>
      <c r="Z3" t="n">
        <v>10</v>
      </c>
      <c r="AA3" t="n">
        <v>1195.204905213448</v>
      </c>
      <c r="AB3" t="n">
        <v>1635.332080032051</v>
      </c>
      <c r="AC3" t="n">
        <v>1479.258281516781</v>
      </c>
      <c r="AD3" t="n">
        <v>1195204.905213448</v>
      </c>
      <c r="AE3" t="n">
        <v>1635332.080032051</v>
      </c>
      <c r="AF3" t="n">
        <v>3.429408109290885e-06</v>
      </c>
      <c r="AG3" t="n">
        <v>2.990416666666667</v>
      </c>
      <c r="AH3" t="n">
        <v>1479258.281516781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1.577</v>
      </c>
      <c r="E4" t="n">
        <v>63.41</v>
      </c>
      <c r="F4" t="n">
        <v>54.35</v>
      </c>
      <c r="G4" t="n">
        <v>18.42</v>
      </c>
      <c r="H4" t="n">
        <v>0.28</v>
      </c>
      <c r="I4" t="n">
        <v>177</v>
      </c>
      <c r="J4" t="n">
        <v>188.73</v>
      </c>
      <c r="K4" t="n">
        <v>53.44</v>
      </c>
      <c r="L4" t="n">
        <v>3</v>
      </c>
      <c r="M4" t="n">
        <v>175</v>
      </c>
      <c r="N4" t="n">
        <v>37.29</v>
      </c>
      <c r="O4" t="n">
        <v>23510.33</v>
      </c>
      <c r="P4" t="n">
        <v>732.58</v>
      </c>
      <c r="Q4" t="n">
        <v>794.23</v>
      </c>
      <c r="R4" t="n">
        <v>313.07</v>
      </c>
      <c r="S4" t="n">
        <v>72.42</v>
      </c>
      <c r="T4" t="n">
        <v>110330.18</v>
      </c>
      <c r="U4" t="n">
        <v>0.23</v>
      </c>
      <c r="V4" t="n">
        <v>0.68</v>
      </c>
      <c r="W4" t="n">
        <v>4.98</v>
      </c>
      <c r="X4" t="n">
        <v>6.64</v>
      </c>
      <c r="Y4" t="n">
        <v>0.5</v>
      </c>
      <c r="Z4" t="n">
        <v>10</v>
      </c>
      <c r="AA4" t="n">
        <v>979.617611435172</v>
      </c>
      <c r="AB4" t="n">
        <v>1340.356033644468</v>
      </c>
      <c r="AC4" t="n">
        <v>1212.434334994948</v>
      </c>
      <c r="AD4" t="n">
        <v>979617.6114351719</v>
      </c>
      <c r="AE4" t="n">
        <v>1340356.033644469</v>
      </c>
      <c r="AF4" t="n">
        <v>3.881280743757518e-06</v>
      </c>
      <c r="AG4" t="n">
        <v>2.642083333333333</v>
      </c>
      <c r="AH4" t="n">
        <v>1212434.334994948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1.6746</v>
      </c>
      <c r="E5" t="n">
        <v>59.71</v>
      </c>
      <c r="F5" t="n">
        <v>52.48</v>
      </c>
      <c r="G5" t="n">
        <v>24.6</v>
      </c>
      <c r="H5" t="n">
        <v>0.37</v>
      </c>
      <c r="I5" t="n">
        <v>128</v>
      </c>
      <c r="J5" t="n">
        <v>190.25</v>
      </c>
      <c r="K5" t="n">
        <v>53.44</v>
      </c>
      <c r="L5" t="n">
        <v>4</v>
      </c>
      <c r="M5" t="n">
        <v>126</v>
      </c>
      <c r="N5" t="n">
        <v>37.82</v>
      </c>
      <c r="O5" t="n">
        <v>23698.48</v>
      </c>
      <c r="P5" t="n">
        <v>705.23</v>
      </c>
      <c r="Q5" t="n">
        <v>794.1799999999999</v>
      </c>
      <c r="R5" t="n">
        <v>250.29</v>
      </c>
      <c r="S5" t="n">
        <v>72.42</v>
      </c>
      <c r="T5" t="n">
        <v>79184.87</v>
      </c>
      <c r="U5" t="n">
        <v>0.29</v>
      </c>
      <c r="V5" t="n">
        <v>0.7</v>
      </c>
      <c r="W5" t="n">
        <v>4.91</v>
      </c>
      <c r="X5" t="n">
        <v>4.77</v>
      </c>
      <c r="Y5" t="n">
        <v>0.5</v>
      </c>
      <c r="Z5" t="n">
        <v>10</v>
      </c>
      <c r="AA5" t="n">
        <v>889.8977871869622</v>
      </c>
      <c r="AB5" t="n">
        <v>1217.597411948775</v>
      </c>
      <c r="AC5" t="n">
        <v>1101.391623861084</v>
      </c>
      <c r="AD5" t="n">
        <v>889897.7871869622</v>
      </c>
      <c r="AE5" t="n">
        <v>1217597.411948775</v>
      </c>
      <c r="AF5" t="n">
        <v>4.12149190456331e-06</v>
      </c>
      <c r="AG5" t="n">
        <v>2.487916666666667</v>
      </c>
      <c r="AH5" t="n">
        <v>1101391.623861084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1.7356</v>
      </c>
      <c r="E6" t="n">
        <v>57.62</v>
      </c>
      <c r="F6" t="n">
        <v>51.42</v>
      </c>
      <c r="G6" t="n">
        <v>30.86</v>
      </c>
      <c r="H6" t="n">
        <v>0.46</v>
      </c>
      <c r="I6" t="n">
        <v>100</v>
      </c>
      <c r="J6" t="n">
        <v>191.78</v>
      </c>
      <c r="K6" t="n">
        <v>53.44</v>
      </c>
      <c r="L6" t="n">
        <v>5</v>
      </c>
      <c r="M6" t="n">
        <v>98</v>
      </c>
      <c r="N6" t="n">
        <v>38.35</v>
      </c>
      <c r="O6" t="n">
        <v>23887.36</v>
      </c>
      <c r="P6" t="n">
        <v>689.2</v>
      </c>
      <c r="Q6" t="n">
        <v>794.22</v>
      </c>
      <c r="R6" t="n">
        <v>215.71</v>
      </c>
      <c r="S6" t="n">
        <v>72.42</v>
      </c>
      <c r="T6" t="n">
        <v>62033.73</v>
      </c>
      <c r="U6" t="n">
        <v>0.34</v>
      </c>
      <c r="V6" t="n">
        <v>0.72</v>
      </c>
      <c r="W6" t="n">
        <v>4.84</v>
      </c>
      <c r="X6" t="n">
        <v>3.72</v>
      </c>
      <c r="Y6" t="n">
        <v>0.5</v>
      </c>
      <c r="Z6" t="n">
        <v>10</v>
      </c>
      <c r="AA6" t="n">
        <v>840.4259254576473</v>
      </c>
      <c r="AB6" t="n">
        <v>1149.907828186223</v>
      </c>
      <c r="AC6" t="n">
        <v>1040.162238969903</v>
      </c>
      <c r="AD6" t="n">
        <v>840425.9254576473</v>
      </c>
      <c r="AE6" t="n">
        <v>1149907.828186223</v>
      </c>
      <c r="AF6" t="n">
        <v>4.27162388006693e-06</v>
      </c>
      <c r="AG6" t="n">
        <v>2.400833333333333</v>
      </c>
      <c r="AH6" t="n">
        <v>1040162.238969903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1.7751</v>
      </c>
      <c r="E7" t="n">
        <v>56.33</v>
      </c>
      <c r="F7" t="n">
        <v>50.78</v>
      </c>
      <c r="G7" t="n">
        <v>36.71</v>
      </c>
      <c r="H7" t="n">
        <v>0.55</v>
      </c>
      <c r="I7" t="n">
        <v>83</v>
      </c>
      <c r="J7" t="n">
        <v>193.32</v>
      </c>
      <c r="K7" t="n">
        <v>53.44</v>
      </c>
      <c r="L7" t="n">
        <v>6</v>
      </c>
      <c r="M7" t="n">
        <v>81</v>
      </c>
      <c r="N7" t="n">
        <v>38.89</v>
      </c>
      <c r="O7" t="n">
        <v>24076.95</v>
      </c>
      <c r="P7" t="n">
        <v>678.78</v>
      </c>
      <c r="Q7" t="n">
        <v>794.17</v>
      </c>
      <c r="R7" t="n">
        <v>193.8</v>
      </c>
      <c r="S7" t="n">
        <v>72.42</v>
      </c>
      <c r="T7" t="n">
        <v>51167.06</v>
      </c>
      <c r="U7" t="n">
        <v>0.37</v>
      </c>
      <c r="V7" t="n">
        <v>0.73</v>
      </c>
      <c r="W7" t="n">
        <v>4.82</v>
      </c>
      <c r="X7" t="n">
        <v>3.07</v>
      </c>
      <c r="Y7" t="n">
        <v>0.5</v>
      </c>
      <c r="Z7" t="n">
        <v>10</v>
      </c>
      <c r="AA7" t="n">
        <v>810.4117836463679</v>
      </c>
      <c r="AB7" t="n">
        <v>1108.841155229547</v>
      </c>
      <c r="AC7" t="n">
        <v>1003.014911642774</v>
      </c>
      <c r="AD7" t="n">
        <v>810411.7836463678</v>
      </c>
      <c r="AE7" t="n">
        <v>1108841.155229547</v>
      </c>
      <c r="AF7" t="n">
        <v>4.368840487155339e-06</v>
      </c>
      <c r="AG7" t="n">
        <v>2.347083333333333</v>
      </c>
      <c r="AH7" t="n">
        <v>1003014.911642774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1.8061</v>
      </c>
      <c r="E8" t="n">
        <v>55.37</v>
      </c>
      <c r="F8" t="n">
        <v>50.29</v>
      </c>
      <c r="G8" t="n">
        <v>43.11</v>
      </c>
      <c r="H8" t="n">
        <v>0.64</v>
      </c>
      <c r="I8" t="n">
        <v>70</v>
      </c>
      <c r="J8" t="n">
        <v>194.86</v>
      </c>
      <c r="K8" t="n">
        <v>53.44</v>
      </c>
      <c r="L8" t="n">
        <v>7</v>
      </c>
      <c r="M8" t="n">
        <v>68</v>
      </c>
      <c r="N8" t="n">
        <v>39.43</v>
      </c>
      <c r="O8" t="n">
        <v>24267.28</v>
      </c>
      <c r="P8" t="n">
        <v>670.39</v>
      </c>
      <c r="Q8" t="n">
        <v>794.1900000000001</v>
      </c>
      <c r="R8" t="n">
        <v>177.46</v>
      </c>
      <c r="S8" t="n">
        <v>72.42</v>
      </c>
      <c r="T8" t="n">
        <v>43060.09</v>
      </c>
      <c r="U8" t="n">
        <v>0.41</v>
      </c>
      <c r="V8" t="n">
        <v>0.73</v>
      </c>
      <c r="W8" t="n">
        <v>4.81</v>
      </c>
      <c r="X8" t="n">
        <v>2.58</v>
      </c>
      <c r="Y8" t="n">
        <v>0.5</v>
      </c>
      <c r="Z8" t="n">
        <v>10</v>
      </c>
      <c r="AA8" t="n">
        <v>787.684378340556</v>
      </c>
      <c r="AB8" t="n">
        <v>1077.744516627777</v>
      </c>
      <c r="AC8" t="n">
        <v>974.8860925847505</v>
      </c>
      <c r="AD8" t="n">
        <v>787684.3783405561</v>
      </c>
      <c r="AE8" t="n">
        <v>1077744.516627777</v>
      </c>
      <c r="AF8" t="n">
        <v>4.445137064870294e-06</v>
      </c>
      <c r="AG8" t="n">
        <v>2.307083333333333</v>
      </c>
      <c r="AH8" t="n">
        <v>974886.0925847505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1.8291</v>
      </c>
      <c r="E9" t="n">
        <v>54.67</v>
      </c>
      <c r="F9" t="n">
        <v>49.93</v>
      </c>
      <c r="G9" t="n">
        <v>49.11</v>
      </c>
      <c r="H9" t="n">
        <v>0.72</v>
      </c>
      <c r="I9" t="n">
        <v>61</v>
      </c>
      <c r="J9" t="n">
        <v>196.41</v>
      </c>
      <c r="K9" t="n">
        <v>53.44</v>
      </c>
      <c r="L9" t="n">
        <v>8</v>
      </c>
      <c r="M9" t="n">
        <v>59</v>
      </c>
      <c r="N9" t="n">
        <v>39.98</v>
      </c>
      <c r="O9" t="n">
        <v>24458.36</v>
      </c>
      <c r="P9" t="n">
        <v>664.5</v>
      </c>
      <c r="Q9" t="n">
        <v>794.1799999999999</v>
      </c>
      <c r="R9" t="n">
        <v>165.33</v>
      </c>
      <c r="S9" t="n">
        <v>72.42</v>
      </c>
      <c r="T9" t="n">
        <v>37039.02</v>
      </c>
      <c r="U9" t="n">
        <v>0.44</v>
      </c>
      <c r="V9" t="n">
        <v>0.74</v>
      </c>
      <c r="W9" t="n">
        <v>4.79</v>
      </c>
      <c r="X9" t="n">
        <v>2.22</v>
      </c>
      <c r="Y9" t="n">
        <v>0.5</v>
      </c>
      <c r="Z9" t="n">
        <v>10</v>
      </c>
      <c r="AA9" t="n">
        <v>771.583500956673</v>
      </c>
      <c r="AB9" t="n">
        <v>1055.71458587057</v>
      </c>
      <c r="AC9" t="n">
        <v>954.9586674998094</v>
      </c>
      <c r="AD9" t="n">
        <v>771583.5009566729</v>
      </c>
      <c r="AE9" t="n">
        <v>1055714.58587057</v>
      </c>
      <c r="AF9" t="n">
        <v>4.501744203174937e-06</v>
      </c>
      <c r="AG9" t="n">
        <v>2.277916666666667</v>
      </c>
      <c r="AH9" t="n">
        <v>954958.6674998094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1.8464</v>
      </c>
      <c r="E10" t="n">
        <v>54.16</v>
      </c>
      <c r="F10" t="n">
        <v>49.68</v>
      </c>
      <c r="G10" t="n">
        <v>55.2</v>
      </c>
      <c r="H10" t="n">
        <v>0.8100000000000001</v>
      </c>
      <c r="I10" t="n">
        <v>54</v>
      </c>
      <c r="J10" t="n">
        <v>197.97</v>
      </c>
      <c r="K10" t="n">
        <v>53.44</v>
      </c>
      <c r="L10" t="n">
        <v>9</v>
      </c>
      <c r="M10" t="n">
        <v>52</v>
      </c>
      <c r="N10" t="n">
        <v>40.53</v>
      </c>
      <c r="O10" t="n">
        <v>24650.18</v>
      </c>
      <c r="P10" t="n">
        <v>658.75</v>
      </c>
      <c r="Q10" t="n">
        <v>794.17</v>
      </c>
      <c r="R10" t="n">
        <v>157</v>
      </c>
      <c r="S10" t="n">
        <v>72.42</v>
      </c>
      <c r="T10" t="n">
        <v>32909.97</v>
      </c>
      <c r="U10" t="n">
        <v>0.46</v>
      </c>
      <c r="V10" t="n">
        <v>0.74</v>
      </c>
      <c r="W10" t="n">
        <v>4.78</v>
      </c>
      <c r="X10" t="n">
        <v>1.97</v>
      </c>
      <c r="Y10" t="n">
        <v>0.5</v>
      </c>
      <c r="Z10" t="n">
        <v>10</v>
      </c>
      <c r="AA10" t="n">
        <v>758.8715096778185</v>
      </c>
      <c r="AB10" t="n">
        <v>1038.321478589366</v>
      </c>
      <c r="AC10" t="n">
        <v>939.2255339661444</v>
      </c>
      <c r="AD10" t="n">
        <v>758871.5096778185</v>
      </c>
      <c r="AE10" t="n">
        <v>1038321.478589366</v>
      </c>
      <c r="AF10" t="n">
        <v>4.544322615899735e-06</v>
      </c>
      <c r="AG10" t="n">
        <v>2.256666666666666</v>
      </c>
      <c r="AH10" t="n">
        <v>939225.5339661444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1.8617</v>
      </c>
      <c r="E11" t="n">
        <v>53.71</v>
      </c>
      <c r="F11" t="n">
        <v>49.46</v>
      </c>
      <c r="G11" t="n">
        <v>61.82</v>
      </c>
      <c r="H11" t="n">
        <v>0.89</v>
      </c>
      <c r="I11" t="n">
        <v>48</v>
      </c>
      <c r="J11" t="n">
        <v>199.53</v>
      </c>
      <c r="K11" t="n">
        <v>53.44</v>
      </c>
      <c r="L11" t="n">
        <v>10</v>
      </c>
      <c r="M11" t="n">
        <v>46</v>
      </c>
      <c r="N11" t="n">
        <v>41.1</v>
      </c>
      <c r="O11" t="n">
        <v>24842.77</v>
      </c>
      <c r="P11" t="n">
        <v>654.05</v>
      </c>
      <c r="Q11" t="n">
        <v>794.1799999999999</v>
      </c>
      <c r="R11" t="n">
        <v>149.92</v>
      </c>
      <c r="S11" t="n">
        <v>72.42</v>
      </c>
      <c r="T11" t="n">
        <v>29398.68</v>
      </c>
      <c r="U11" t="n">
        <v>0.48</v>
      </c>
      <c r="V11" t="n">
        <v>0.75</v>
      </c>
      <c r="W11" t="n">
        <v>4.76</v>
      </c>
      <c r="X11" t="n">
        <v>1.75</v>
      </c>
      <c r="Y11" t="n">
        <v>0.5</v>
      </c>
      <c r="Z11" t="n">
        <v>10</v>
      </c>
      <c r="AA11" t="n">
        <v>748.1102443272525</v>
      </c>
      <c r="AB11" t="n">
        <v>1023.597440583201</v>
      </c>
      <c r="AC11" t="n">
        <v>925.9067374819704</v>
      </c>
      <c r="AD11" t="n">
        <v>748110.2443272525</v>
      </c>
      <c r="AE11" t="n">
        <v>1023597.440583201</v>
      </c>
      <c r="AF11" t="n">
        <v>4.581978668771954e-06</v>
      </c>
      <c r="AG11" t="n">
        <v>2.237916666666667</v>
      </c>
      <c r="AH11" t="n">
        <v>925906.7374819703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1.8716</v>
      </c>
      <c r="E12" t="n">
        <v>53.43</v>
      </c>
      <c r="F12" t="n">
        <v>49.32</v>
      </c>
      <c r="G12" t="n">
        <v>67.26000000000001</v>
      </c>
      <c r="H12" t="n">
        <v>0.97</v>
      </c>
      <c r="I12" t="n">
        <v>44</v>
      </c>
      <c r="J12" t="n">
        <v>201.1</v>
      </c>
      <c r="K12" t="n">
        <v>53.44</v>
      </c>
      <c r="L12" t="n">
        <v>11</v>
      </c>
      <c r="M12" t="n">
        <v>42</v>
      </c>
      <c r="N12" t="n">
        <v>41.66</v>
      </c>
      <c r="O12" t="n">
        <v>25036.12</v>
      </c>
      <c r="P12" t="n">
        <v>650.65</v>
      </c>
      <c r="Q12" t="n">
        <v>794.2</v>
      </c>
      <c r="R12" t="n">
        <v>145.01</v>
      </c>
      <c r="S12" t="n">
        <v>72.42</v>
      </c>
      <c r="T12" t="n">
        <v>26964.75</v>
      </c>
      <c r="U12" t="n">
        <v>0.5</v>
      </c>
      <c r="V12" t="n">
        <v>0.75</v>
      </c>
      <c r="W12" t="n">
        <v>4.77</v>
      </c>
      <c r="X12" t="n">
        <v>1.62</v>
      </c>
      <c r="Y12" t="n">
        <v>0.5</v>
      </c>
      <c r="Z12" t="n">
        <v>10</v>
      </c>
      <c r="AA12" t="n">
        <v>740.9946102454088</v>
      </c>
      <c r="AB12" t="n">
        <v>1013.861516112802</v>
      </c>
      <c r="AC12" t="n">
        <v>917.0999959785707</v>
      </c>
      <c r="AD12" t="n">
        <v>740994.6102454088</v>
      </c>
      <c r="AE12" t="n">
        <v>1013861.516112802</v>
      </c>
      <c r="AF12" t="n">
        <v>4.606344350042214e-06</v>
      </c>
      <c r="AG12" t="n">
        <v>2.22625</v>
      </c>
      <c r="AH12" t="n">
        <v>917099.9959785708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1.8824</v>
      </c>
      <c r="E13" t="n">
        <v>53.12</v>
      </c>
      <c r="F13" t="n">
        <v>49.17</v>
      </c>
      <c r="G13" t="n">
        <v>73.75</v>
      </c>
      <c r="H13" t="n">
        <v>1.05</v>
      </c>
      <c r="I13" t="n">
        <v>40</v>
      </c>
      <c r="J13" t="n">
        <v>202.67</v>
      </c>
      <c r="K13" t="n">
        <v>53.44</v>
      </c>
      <c r="L13" t="n">
        <v>12</v>
      </c>
      <c r="M13" t="n">
        <v>38</v>
      </c>
      <c r="N13" t="n">
        <v>42.24</v>
      </c>
      <c r="O13" t="n">
        <v>25230.25</v>
      </c>
      <c r="P13" t="n">
        <v>646.71</v>
      </c>
      <c r="Q13" t="n">
        <v>794.1799999999999</v>
      </c>
      <c r="R13" t="n">
        <v>140.09</v>
      </c>
      <c r="S13" t="n">
        <v>72.42</v>
      </c>
      <c r="T13" t="n">
        <v>24524.41</v>
      </c>
      <c r="U13" t="n">
        <v>0.52</v>
      </c>
      <c r="V13" t="n">
        <v>0.75</v>
      </c>
      <c r="W13" t="n">
        <v>4.75</v>
      </c>
      <c r="X13" t="n">
        <v>1.46</v>
      </c>
      <c r="Y13" t="n">
        <v>0.5</v>
      </c>
      <c r="Z13" t="n">
        <v>10</v>
      </c>
      <c r="AA13" t="n">
        <v>733.1608703522237</v>
      </c>
      <c r="AB13" t="n">
        <v>1003.143047590734</v>
      </c>
      <c r="AC13" t="n">
        <v>907.404483048783</v>
      </c>
      <c r="AD13" t="n">
        <v>733160.8703522237</v>
      </c>
      <c r="AE13" t="n">
        <v>1003143.047590734</v>
      </c>
      <c r="AF13" t="n">
        <v>4.632925093246134e-06</v>
      </c>
      <c r="AG13" t="n">
        <v>2.213333333333333</v>
      </c>
      <c r="AH13" t="n">
        <v>907404.483048783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1.89</v>
      </c>
      <c r="E14" t="n">
        <v>52.91</v>
      </c>
      <c r="F14" t="n">
        <v>49.06</v>
      </c>
      <c r="G14" t="n">
        <v>79.56</v>
      </c>
      <c r="H14" t="n">
        <v>1.13</v>
      </c>
      <c r="I14" t="n">
        <v>37</v>
      </c>
      <c r="J14" t="n">
        <v>204.25</v>
      </c>
      <c r="K14" t="n">
        <v>53.44</v>
      </c>
      <c r="L14" t="n">
        <v>13</v>
      </c>
      <c r="M14" t="n">
        <v>35</v>
      </c>
      <c r="N14" t="n">
        <v>42.82</v>
      </c>
      <c r="O14" t="n">
        <v>25425.3</v>
      </c>
      <c r="P14" t="n">
        <v>643.66</v>
      </c>
      <c r="Q14" t="n">
        <v>794.1799999999999</v>
      </c>
      <c r="R14" t="n">
        <v>136.86</v>
      </c>
      <c r="S14" t="n">
        <v>72.42</v>
      </c>
      <c r="T14" t="n">
        <v>22926.65</v>
      </c>
      <c r="U14" t="n">
        <v>0.53</v>
      </c>
      <c r="V14" t="n">
        <v>0.75</v>
      </c>
      <c r="W14" t="n">
        <v>4.74</v>
      </c>
      <c r="X14" t="n">
        <v>1.36</v>
      </c>
      <c r="Y14" t="n">
        <v>0.5</v>
      </c>
      <c r="Z14" t="n">
        <v>10</v>
      </c>
      <c r="AA14" t="n">
        <v>727.4827675772591</v>
      </c>
      <c r="AB14" t="n">
        <v>995.3740168738118</v>
      </c>
      <c r="AC14" t="n">
        <v>900.3769177195816</v>
      </c>
      <c r="AD14" t="n">
        <v>727482.7675772591</v>
      </c>
      <c r="AE14" t="n">
        <v>995374.0168738118</v>
      </c>
      <c r="AF14" t="n">
        <v>4.651630060685929e-06</v>
      </c>
      <c r="AG14" t="n">
        <v>2.204583333333333</v>
      </c>
      <c r="AH14" t="n">
        <v>900376.9177195815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1.8986</v>
      </c>
      <c r="E15" t="n">
        <v>52.67</v>
      </c>
      <c r="F15" t="n">
        <v>48.94</v>
      </c>
      <c r="G15" t="n">
        <v>86.36</v>
      </c>
      <c r="H15" t="n">
        <v>1.21</v>
      </c>
      <c r="I15" t="n">
        <v>34</v>
      </c>
      <c r="J15" t="n">
        <v>205.84</v>
      </c>
      <c r="K15" t="n">
        <v>53.44</v>
      </c>
      <c r="L15" t="n">
        <v>14</v>
      </c>
      <c r="M15" t="n">
        <v>32</v>
      </c>
      <c r="N15" t="n">
        <v>43.4</v>
      </c>
      <c r="O15" t="n">
        <v>25621.03</v>
      </c>
      <c r="P15" t="n">
        <v>640.16</v>
      </c>
      <c r="Q15" t="n">
        <v>794.17</v>
      </c>
      <c r="R15" t="n">
        <v>132.29</v>
      </c>
      <c r="S15" t="n">
        <v>72.42</v>
      </c>
      <c r="T15" t="n">
        <v>20655.72</v>
      </c>
      <c r="U15" t="n">
        <v>0.55</v>
      </c>
      <c r="V15" t="n">
        <v>0.75</v>
      </c>
      <c r="W15" t="n">
        <v>4.74</v>
      </c>
      <c r="X15" t="n">
        <v>1.23</v>
      </c>
      <c r="Y15" t="n">
        <v>0.5</v>
      </c>
      <c r="Z15" t="n">
        <v>10</v>
      </c>
      <c r="AA15" t="n">
        <v>721.0976347601782</v>
      </c>
      <c r="AB15" t="n">
        <v>986.6375964613027</v>
      </c>
      <c r="AC15" t="n">
        <v>892.4742890095991</v>
      </c>
      <c r="AD15" t="n">
        <v>721097.6347601782</v>
      </c>
      <c r="AE15" t="n">
        <v>986637.5964613027</v>
      </c>
      <c r="AF15" t="n">
        <v>4.672796208052012e-06</v>
      </c>
      <c r="AG15" t="n">
        <v>2.194583333333334</v>
      </c>
      <c r="AH15" t="n">
        <v>892474.2890095991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1.9036</v>
      </c>
      <c r="E16" t="n">
        <v>52.53</v>
      </c>
      <c r="F16" t="n">
        <v>48.87</v>
      </c>
      <c r="G16" t="n">
        <v>91.64</v>
      </c>
      <c r="H16" t="n">
        <v>1.28</v>
      </c>
      <c r="I16" t="n">
        <v>32</v>
      </c>
      <c r="J16" t="n">
        <v>207.43</v>
      </c>
      <c r="K16" t="n">
        <v>53.44</v>
      </c>
      <c r="L16" t="n">
        <v>15</v>
      </c>
      <c r="M16" t="n">
        <v>30</v>
      </c>
      <c r="N16" t="n">
        <v>44</v>
      </c>
      <c r="O16" t="n">
        <v>25817.56</v>
      </c>
      <c r="P16" t="n">
        <v>639.17</v>
      </c>
      <c r="Q16" t="n">
        <v>794.1900000000001</v>
      </c>
      <c r="R16" t="n">
        <v>130.67</v>
      </c>
      <c r="S16" t="n">
        <v>72.42</v>
      </c>
      <c r="T16" t="n">
        <v>19855.57</v>
      </c>
      <c r="U16" t="n">
        <v>0.55</v>
      </c>
      <c r="V16" t="n">
        <v>0.76</v>
      </c>
      <c r="W16" t="n">
        <v>4.73</v>
      </c>
      <c r="X16" t="n">
        <v>1.17</v>
      </c>
      <c r="Y16" t="n">
        <v>0.5</v>
      </c>
      <c r="Z16" t="n">
        <v>10</v>
      </c>
      <c r="AA16" t="n">
        <v>718.1569162728249</v>
      </c>
      <c r="AB16" t="n">
        <v>982.6139756915625</v>
      </c>
      <c r="AC16" t="n">
        <v>888.8346769589356</v>
      </c>
      <c r="AD16" t="n">
        <v>718156.9162728249</v>
      </c>
      <c r="AE16" t="n">
        <v>982613.9756915625</v>
      </c>
      <c r="AF16" t="n">
        <v>4.685102107683457e-06</v>
      </c>
      <c r="AG16" t="n">
        <v>2.18875</v>
      </c>
      <c r="AH16" t="n">
        <v>888834.6769589356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1.9094</v>
      </c>
      <c r="E17" t="n">
        <v>52.37</v>
      </c>
      <c r="F17" t="n">
        <v>48.79</v>
      </c>
      <c r="G17" t="n">
        <v>97.56999999999999</v>
      </c>
      <c r="H17" t="n">
        <v>1.36</v>
      </c>
      <c r="I17" t="n">
        <v>30</v>
      </c>
      <c r="J17" t="n">
        <v>209.03</v>
      </c>
      <c r="K17" t="n">
        <v>53.44</v>
      </c>
      <c r="L17" t="n">
        <v>16</v>
      </c>
      <c r="M17" t="n">
        <v>28</v>
      </c>
      <c r="N17" t="n">
        <v>44.6</v>
      </c>
      <c r="O17" t="n">
        <v>26014.91</v>
      </c>
      <c r="P17" t="n">
        <v>635.52</v>
      </c>
      <c r="Q17" t="n">
        <v>794.22</v>
      </c>
      <c r="R17" t="n">
        <v>127.4</v>
      </c>
      <c r="S17" t="n">
        <v>72.42</v>
      </c>
      <c r="T17" t="n">
        <v>18228.43</v>
      </c>
      <c r="U17" t="n">
        <v>0.57</v>
      </c>
      <c r="V17" t="n">
        <v>0.76</v>
      </c>
      <c r="W17" t="n">
        <v>4.73</v>
      </c>
      <c r="X17" t="n">
        <v>1.08</v>
      </c>
      <c r="Y17" t="n">
        <v>0.5</v>
      </c>
      <c r="Z17" t="n">
        <v>10</v>
      </c>
      <c r="AA17" t="n">
        <v>712.9889751480486</v>
      </c>
      <c r="AB17" t="n">
        <v>975.5429706511724</v>
      </c>
      <c r="AC17" t="n">
        <v>882.4385187153823</v>
      </c>
      <c r="AD17" t="n">
        <v>712988.9751480486</v>
      </c>
      <c r="AE17" t="n">
        <v>975542.9706511723</v>
      </c>
      <c r="AF17" t="n">
        <v>4.699376951255932e-06</v>
      </c>
      <c r="AG17" t="n">
        <v>2.182083333333333</v>
      </c>
      <c r="AH17" t="n">
        <v>882438.5187153823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1.9145</v>
      </c>
      <c r="E18" t="n">
        <v>52.23</v>
      </c>
      <c r="F18" t="n">
        <v>48.72</v>
      </c>
      <c r="G18" t="n">
        <v>104.41</v>
      </c>
      <c r="H18" t="n">
        <v>1.43</v>
      </c>
      <c r="I18" t="n">
        <v>28</v>
      </c>
      <c r="J18" t="n">
        <v>210.64</v>
      </c>
      <c r="K18" t="n">
        <v>53.44</v>
      </c>
      <c r="L18" t="n">
        <v>17</v>
      </c>
      <c r="M18" t="n">
        <v>26</v>
      </c>
      <c r="N18" t="n">
        <v>45.21</v>
      </c>
      <c r="O18" t="n">
        <v>26213.09</v>
      </c>
      <c r="P18" t="n">
        <v>632.6</v>
      </c>
      <c r="Q18" t="n">
        <v>794.17</v>
      </c>
      <c r="R18" t="n">
        <v>125.5</v>
      </c>
      <c r="S18" t="n">
        <v>72.42</v>
      </c>
      <c r="T18" t="n">
        <v>17290.31</v>
      </c>
      <c r="U18" t="n">
        <v>0.58</v>
      </c>
      <c r="V18" t="n">
        <v>0.76</v>
      </c>
      <c r="W18" t="n">
        <v>4.73</v>
      </c>
      <c r="X18" t="n">
        <v>1.02</v>
      </c>
      <c r="Y18" t="n">
        <v>0.5</v>
      </c>
      <c r="Z18" t="n">
        <v>10</v>
      </c>
      <c r="AA18" t="n">
        <v>708.6779672442187</v>
      </c>
      <c r="AB18" t="n">
        <v>969.644459448906</v>
      </c>
      <c r="AC18" t="n">
        <v>877.1029531436481</v>
      </c>
      <c r="AD18" t="n">
        <v>708677.9672442187</v>
      </c>
      <c r="AE18" t="n">
        <v>969644.459448906</v>
      </c>
      <c r="AF18" t="n">
        <v>4.711928968880006e-06</v>
      </c>
      <c r="AG18" t="n">
        <v>2.17625</v>
      </c>
      <c r="AH18" t="n">
        <v>877102.9531436481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1.9209</v>
      </c>
      <c r="E19" t="n">
        <v>52.06</v>
      </c>
      <c r="F19" t="n">
        <v>48.62</v>
      </c>
      <c r="G19" t="n">
        <v>112.21</v>
      </c>
      <c r="H19" t="n">
        <v>1.51</v>
      </c>
      <c r="I19" t="n">
        <v>26</v>
      </c>
      <c r="J19" t="n">
        <v>212.25</v>
      </c>
      <c r="K19" t="n">
        <v>53.44</v>
      </c>
      <c r="L19" t="n">
        <v>18</v>
      </c>
      <c r="M19" t="n">
        <v>24</v>
      </c>
      <c r="N19" t="n">
        <v>45.82</v>
      </c>
      <c r="O19" t="n">
        <v>26412.11</v>
      </c>
      <c r="P19" t="n">
        <v>628.84</v>
      </c>
      <c r="Q19" t="n">
        <v>794.1799999999999</v>
      </c>
      <c r="R19" t="n">
        <v>122.05</v>
      </c>
      <c r="S19" t="n">
        <v>72.42</v>
      </c>
      <c r="T19" t="n">
        <v>15572.81</v>
      </c>
      <c r="U19" t="n">
        <v>0.59</v>
      </c>
      <c r="V19" t="n">
        <v>0.76</v>
      </c>
      <c r="W19" t="n">
        <v>4.72</v>
      </c>
      <c r="X19" t="n">
        <v>0.92</v>
      </c>
      <c r="Y19" t="n">
        <v>0.5</v>
      </c>
      <c r="Z19" t="n">
        <v>10</v>
      </c>
      <c r="AA19" t="n">
        <v>703.1756829091717</v>
      </c>
      <c r="AB19" t="n">
        <v>962.1159912780422</v>
      </c>
      <c r="AC19" t="n">
        <v>870.2929914087397</v>
      </c>
      <c r="AD19" t="n">
        <v>703175.6829091717</v>
      </c>
      <c r="AE19" t="n">
        <v>962115.9912780422</v>
      </c>
      <c r="AF19" t="n">
        <v>4.727680520408254e-06</v>
      </c>
      <c r="AG19" t="n">
        <v>2.169166666666667</v>
      </c>
      <c r="AH19" t="n">
        <v>870292.9914087397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1.9232</v>
      </c>
      <c r="E20" t="n">
        <v>52</v>
      </c>
      <c r="F20" t="n">
        <v>48.6</v>
      </c>
      <c r="G20" t="n">
        <v>116.63</v>
      </c>
      <c r="H20" t="n">
        <v>1.58</v>
      </c>
      <c r="I20" t="n">
        <v>25</v>
      </c>
      <c r="J20" t="n">
        <v>213.87</v>
      </c>
      <c r="K20" t="n">
        <v>53.44</v>
      </c>
      <c r="L20" t="n">
        <v>19</v>
      </c>
      <c r="M20" t="n">
        <v>23</v>
      </c>
      <c r="N20" t="n">
        <v>46.44</v>
      </c>
      <c r="O20" t="n">
        <v>26611.98</v>
      </c>
      <c r="P20" t="n">
        <v>627.88</v>
      </c>
      <c r="Q20" t="n">
        <v>794.1799999999999</v>
      </c>
      <c r="R20" t="n">
        <v>121.02</v>
      </c>
      <c r="S20" t="n">
        <v>72.42</v>
      </c>
      <c r="T20" t="n">
        <v>15065.59</v>
      </c>
      <c r="U20" t="n">
        <v>0.6</v>
      </c>
      <c r="V20" t="n">
        <v>0.76</v>
      </c>
      <c r="W20" t="n">
        <v>4.73</v>
      </c>
      <c r="X20" t="n">
        <v>0.89</v>
      </c>
      <c r="Y20" t="n">
        <v>0.5</v>
      </c>
      <c r="Z20" t="n">
        <v>10</v>
      </c>
      <c r="AA20" t="n">
        <v>701.5614394901837</v>
      </c>
      <c r="AB20" t="n">
        <v>959.907312216789</v>
      </c>
      <c r="AC20" t="n">
        <v>868.2951055771922</v>
      </c>
      <c r="AD20" t="n">
        <v>701561.4394901837</v>
      </c>
      <c r="AE20" t="n">
        <v>959907.312216789</v>
      </c>
      <c r="AF20" t="n">
        <v>4.733341234238718e-06</v>
      </c>
      <c r="AG20" t="n">
        <v>2.166666666666667</v>
      </c>
      <c r="AH20" t="n">
        <v>868295.1055771922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1.9261</v>
      </c>
      <c r="E21" t="n">
        <v>51.92</v>
      </c>
      <c r="F21" t="n">
        <v>48.56</v>
      </c>
      <c r="G21" t="n">
        <v>121.39</v>
      </c>
      <c r="H21" t="n">
        <v>1.65</v>
      </c>
      <c r="I21" t="n">
        <v>24</v>
      </c>
      <c r="J21" t="n">
        <v>215.5</v>
      </c>
      <c r="K21" t="n">
        <v>53.44</v>
      </c>
      <c r="L21" t="n">
        <v>20</v>
      </c>
      <c r="M21" t="n">
        <v>22</v>
      </c>
      <c r="N21" t="n">
        <v>47.07</v>
      </c>
      <c r="O21" t="n">
        <v>26812.71</v>
      </c>
      <c r="P21" t="n">
        <v>625.03</v>
      </c>
      <c r="Q21" t="n">
        <v>794.17</v>
      </c>
      <c r="R21" t="n">
        <v>119.76</v>
      </c>
      <c r="S21" t="n">
        <v>72.42</v>
      </c>
      <c r="T21" t="n">
        <v>14441.93</v>
      </c>
      <c r="U21" t="n">
        <v>0.6</v>
      </c>
      <c r="V21" t="n">
        <v>0.76</v>
      </c>
      <c r="W21" t="n">
        <v>4.72</v>
      </c>
      <c r="X21" t="n">
        <v>0.85</v>
      </c>
      <c r="Y21" t="n">
        <v>0.5</v>
      </c>
      <c r="Z21" t="n">
        <v>10</v>
      </c>
      <c r="AA21" t="n">
        <v>698.3002563662624</v>
      </c>
      <c r="AB21" t="n">
        <v>955.4452175933943</v>
      </c>
      <c r="AC21" t="n">
        <v>864.2588670020651</v>
      </c>
      <c r="AD21" t="n">
        <v>698300.2563662623</v>
      </c>
      <c r="AE21" t="n">
        <v>955445.2175933943</v>
      </c>
      <c r="AF21" t="n">
        <v>4.740478656024956e-06</v>
      </c>
      <c r="AG21" t="n">
        <v>2.163333333333334</v>
      </c>
      <c r="AH21" t="n">
        <v>864258.8670020652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1.9279</v>
      </c>
      <c r="E22" t="n">
        <v>51.87</v>
      </c>
      <c r="F22" t="n">
        <v>48.54</v>
      </c>
      <c r="G22" t="n">
        <v>126.64</v>
      </c>
      <c r="H22" t="n">
        <v>1.72</v>
      </c>
      <c r="I22" t="n">
        <v>23</v>
      </c>
      <c r="J22" t="n">
        <v>217.14</v>
      </c>
      <c r="K22" t="n">
        <v>53.44</v>
      </c>
      <c r="L22" t="n">
        <v>21</v>
      </c>
      <c r="M22" t="n">
        <v>21</v>
      </c>
      <c r="N22" t="n">
        <v>47.7</v>
      </c>
      <c r="O22" t="n">
        <v>27014.3</v>
      </c>
      <c r="P22" t="n">
        <v>624.75</v>
      </c>
      <c r="Q22" t="n">
        <v>794.1799999999999</v>
      </c>
      <c r="R22" t="n">
        <v>119.07</v>
      </c>
      <c r="S22" t="n">
        <v>72.42</v>
      </c>
      <c r="T22" t="n">
        <v>14098.39</v>
      </c>
      <c r="U22" t="n">
        <v>0.61</v>
      </c>
      <c r="V22" t="n">
        <v>0.76</v>
      </c>
      <c r="W22" t="n">
        <v>4.73</v>
      </c>
      <c r="X22" t="n">
        <v>0.84</v>
      </c>
      <c r="Y22" t="n">
        <v>0.5</v>
      </c>
      <c r="Z22" t="n">
        <v>10</v>
      </c>
      <c r="AA22" t="n">
        <v>697.3548560120685</v>
      </c>
      <c r="AB22" t="n">
        <v>954.1516791206664</v>
      </c>
      <c r="AC22" t="n">
        <v>863.0887820256816</v>
      </c>
      <c r="AD22" t="n">
        <v>697354.8560120685</v>
      </c>
      <c r="AE22" t="n">
        <v>954151.6791206663</v>
      </c>
      <c r="AF22" t="n">
        <v>4.744908779892276e-06</v>
      </c>
      <c r="AG22" t="n">
        <v>2.16125</v>
      </c>
      <c r="AH22" t="n">
        <v>863088.7820256816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1.9312</v>
      </c>
      <c r="E23" t="n">
        <v>51.78</v>
      </c>
      <c r="F23" t="n">
        <v>48.49</v>
      </c>
      <c r="G23" t="n">
        <v>132.25</v>
      </c>
      <c r="H23" t="n">
        <v>1.79</v>
      </c>
      <c r="I23" t="n">
        <v>22</v>
      </c>
      <c r="J23" t="n">
        <v>218.78</v>
      </c>
      <c r="K23" t="n">
        <v>53.44</v>
      </c>
      <c r="L23" t="n">
        <v>22</v>
      </c>
      <c r="M23" t="n">
        <v>20</v>
      </c>
      <c r="N23" t="n">
        <v>48.34</v>
      </c>
      <c r="O23" t="n">
        <v>27216.79</v>
      </c>
      <c r="P23" t="n">
        <v>622.42</v>
      </c>
      <c r="Q23" t="n">
        <v>794.17</v>
      </c>
      <c r="R23" t="n">
        <v>117.62</v>
      </c>
      <c r="S23" t="n">
        <v>72.42</v>
      </c>
      <c r="T23" t="n">
        <v>13380.9</v>
      </c>
      <c r="U23" t="n">
        <v>0.62</v>
      </c>
      <c r="V23" t="n">
        <v>0.76</v>
      </c>
      <c r="W23" t="n">
        <v>4.72</v>
      </c>
      <c r="X23" t="n">
        <v>0.79</v>
      </c>
      <c r="Y23" t="n">
        <v>0.5</v>
      </c>
      <c r="Z23" t="n">
        <v>10</v>
      </c>
      <c r="AA23" t="n">
        <v>694.282741233162</v>
      </c>
      <c r="AB23" t="n">
        <v>949.948276148028</v>
      </c>
      <c r="AC23" t="n">
        <v>859.2865459332386</v>
      </c>
      <c r="AD23" t="n">
        <v>694282.741233162</v>
      </c>
      <c r="AE23" t="n">
        <v>949948.276148028</v>
      </c>
      <c r="AF23" t="n">
        <v>4.75303067364903e-06</v>
      </c>
      <c r="AG23" t="n">
        <v>2.1575</v>
      </c>
      <c r="AH23" t="n">
        <v>859286.5459332386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1.9342</v>
      </c>
      <c r="E24" t="n">
        <v>51.7</v>
      </c>
      <c r="F24" t="n">
        <v>48.45</v>
      </c>
      <c r="G24" t="n">
        <v>138.43</v>
      </c>
      <c r="H24" t="n">
        <v>1.85</v>
      </c>
      <c r="I24" t="n">
        <v>21</v>
      </c>
      <c r="J24" t="n">
        <v>220.43</v>
      </c>
      <c r="K24" t="n">
        <v>53.44</v>
      </c>
      <c r="L24" t="n">
        <v>23</v>
      </c>
      <c r="M24" t="n">
        <v>19</v>
      </c>
      <c r="N24" t="n">
        <v>48.99</v>
      </c>
      <c r="O24" t="n">
        <v>27420.16</v>
      </c>
      <c r="P24" t="n">
        <v>620.24</v>
      </c>
      <c r="Q24" t="n">
        <v>794.17</v>
      </c>
      <c r="R24" t="n">
        <v>116.39</v>
      </c>
      <c r="S24" t="n">
        <v>72.42</v>
      </c>
      <c r="T24" t="n">
        <v>12769.01</v>
      </c>
      <c r="U24" t="n">
        <v>0.62</v>
      </c>
      <c r="V24" t="n">
        <v>0.76</v>
      </c>
      <c r="W24" t="n">
        <v>4.71</v>
      </c>
      <c r="X24" t="n">
        <v>0.74</v>
      </c>
      <c r="Y24" t="n">
        <v>0.5</v>
      </c>
      <c r="Z24" t="n">
        <v>10</v>
      </c>
      <c r="AA24" t="n">
        <v>691.4823832095254</v>
      </c>
      <c r="AB24" t="n">
        <v>946.1167027570117</v>
      </c>
      <c r="AC24" t="n">
        <v>855.820652529014</v>
      </c>
      <c r="AD24" t="n">
        <v>691482.3832095255</v>
      </c>
      <c r="AE24" t="n">
        <v>946116.7027570117</v>
      </c>
      <c r="AF24" t="n">
        <v>4.760414213427896e-06</v>
      </c>
      <c r="AG24" t="n">
        <v>2.154166666666667</v>
      </c>
      <c r="AH24" t="n">
        <v>855820.6525290139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1.937</v>
      </c>
      <c r="E25" t="n">
        <v>51.63</v>
      </c>
      <c r="F25" t="n">
        <v>48.41</v>
      </c>
      <c r="G25" t="n">
        <v>145.24</v>
      </c>
      <c r="H25" t="n">
        <v>1.92</v>
      </c>
      <c r="I25" t="n">
        <v>20</v>
      </c>
      <c r="J25" t="n">
        <v>222.08</v>
      </c>
      <c r="K25" t="n">
        <v>53.44</v>
      </c>
      <c r="L25" t="n">
        <v>24</v>
      </c>
      <c r="M25" t="n">
        <v>18</v>
      </c>
      <c r="N25" t="n">
        <v>49.65</v>
      </c>
      <c r="O25" t="n">
        <v>27624.44</v>
      </c>
      <c r="P25" t="n">
        <v>618.9</v>
      </c>
      <c r="Q25" t="n">
        <v>794.17</v>
      </c>
      <c r="R25" t="n">
        <v>115.04</v>
      </c>
      <c r="S25" t="n">
        <v>72.42</v>
      </c>
      <c r="T25" t="n">
        <v>12101.38</v>
      </c>
      <c r="U25" t="n">
        <v>0.63</v>
      </c>
      <c r="V25" t="n">
        <v>0.76</v>
      </c>
      <c r="W25" t="n">
        <v>4.72</v>
      </c>
      <c r="X25" t="n">
        <v>0.71</v>
      </c>
      <c r="Y25" t="n">
        <v>0.5</v>
      </c>
      <c r="Z25" t="n">
        <v>10</v>
      </c>
      <c r="AA25" t="n">
        <v>689.3534357838414</v>
      </c>
      <c r="AB25" t="n">
        <v>943.2037829666592</v>
      </c>
      <c r="AC25" t="n">
        <v>853.1857377151441</v>
      </c>
      <c r="AD25" t="n">
        <v>689353.4357838414</v>
      </c>
      <c r="AE25" t="n">
        <v>943203.7829666592</v>
      </c>
      <c r="AF25" t="n">
        <v>4.767305517221506e-06</v>
      </c>
      <c r="AG25" t="n">
        <v>2.15125</v>
      </c>
      <c r="AH25" t="n">
        <v>853185.7377151441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1.9398</v>
      </c>
      <c r="E26" t="n">
        <v>51.55</v>
      </c>
      <c r="F26" t="n">
        <v>48.38</v>
      </c>
      <c r="G26" t="n">
        <v>152.77</v>
      </c>
      <c r="H26" t="n">
        <v>1.99</v>
      </c>
      <c r="I26" t="n">
        <v>19</v>
      </c>
      <c r="J26" t="n">
        <v>223.75</v>
      </c>
      <c r="K26" t="n">
        <v>53.44</v>
      </c>
      <c r="L26" t="n">
        <v>25</v>
      </c>
      <c r="M26" t="n">
        <v>17</v>
      </c>
      <c r="N26" t="n">
        <v>50.31</v>
      </c>
      <c r="O26" t="n">
        <v>27829.77</v>
      </c>
      <c r="P26" t="n">
        <v>617.5700000000001</v>
      </c>
      <c r="Q26" t="n">
        <v>794.1900000000001</v>
      </c>
      <c r="R26" t="n">
        <v>113.83</v>
      </c>
      <c r="S26" t="n">
        <v>72.42</v>
      </c>
      <c r="T26" t="n">
        <v>11497.7</v>
      </c>
      <c r="U26" t="n">
        <v>0.64</v>
      </c>
      <c r="V26" t="n">
        <v>0.76</v>
      </c>
      <c r="W26" t="n">
        <v>4.71</v>
      </c>
      <c r="X26" t="n">
        <v>0.67</v>
      </c>
      <c r="Y26" t="n">
        <v>0.5</v>
      </c>
      <c r="Z26" t="n">
        <v>10</v>
      </c>
      <c r="AA26" t="n">
        <v>687.2814989848268</v>
      </c>
      <c r="AB26" t="n">
        <v>940.3688676308471</v>
      </c>
      <c r="AC26" t="n">
        <v>850.6213827201532</v>
      </c>
      <c r="AD26" t="n">
        <v>687281.4989848268</v>
      </c>
      <c r="AE26" t="n">
        <v>940368.8676308471</v>
      </c>
      <c r="AF26" t="n">
        <v>4.774196821015113e-06</v>
      </c>
      <c r="AG26" t="n">
        <v>2.147916666666667</v>
      </c>
      <c r="AH26" t="n">
        <v>850621.3827201532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1.9427</v>
      </c>
      <c r="E27" t="n">
        <v>51.47</v>
      </c>
      <c r="F27" t="n">
        <v>48.34</v>
      </c>
      <c r="G27" t="n">
        <v>161.12</v>
      </c>
      <c r="H27" t="n">
        <v>2.05</v>
      </c>
      <c r="I27" t="n">
        <v>18</v>
      </c>
      <c r="J27" t="n">
        <v>225.42</v>
      </c>
      <c r="K27" t="n">
        <v>53.44</v>
      </c>
      <c r="L27" t="n">
        <v>26</v>
      </c>
      <c r="M27" t="n">
        <v>16</v>
      </c>
      <c r="N27" t="n">
        <v>50.98</v>
      </c>
      <c r="O27" t="n">
        <v>28035.92</v>
      </c>
      <c r="P27" t="n">
        <v>612.49</v>
      </c>
      <c r="Q27" t="n">
        <v>794.17</v>
      </c>
      <c r="R27" t="n">
        <v>112.29</v>
      </c>
      <c r="S27" t="n">
        <v>72.42</v>
      </c>
      <c r="T27" t="n">
        <v>10733.84</v>
      </c>
      <c r="U27" t="n">
        <v>0.64</v>
      </c>
      <c r="V27" t="n">
        <v>0.76</v>
      </c>
      <c r="W27" t="n">
        <v>4.72</v>
      </c>
      <c r="X27" t="n">
        <v>0.63</v>
      </c>
      <c r="Y27" t="n">
        <v>0.5</v>
      </c>
      <c r="Z27" t="n">
        <v>10</v>
      </c>
      <c r="AA27" t="n">
        <v>682.5072648219302</v>
      </c>
      <c r="AB27" t="n">
        <v>933.8365498248257</v>
      </c>
      <c r="AC27" t="n">
        <v>844.712500157373</v>
      </c>
      <c r="AD27" t="n">
        <v>682507.2648219302</v>
      </c>
      <c r="AE27" t="n">
        <v>933836.5498248257</v>
      </c>
      <c r="AF27" t="n">
        <v>4.781334242801351e-06</v>
      </c>
      <c r="AG27" t="n">
        <v>2.144583333333333</v>
      </c>
      <c r="AH27" t="n">
        <v>844712.500157373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1.9427</v>
      </c>
      <c r="E28" t="n">
        <v>51.48</v>
      </c>
      <c r="F28" t="n">
        <v>48.34</v>
      </c>
      <c r="G28" t="n">
        <v>161.12</v>
      </c>
      <c r="H28" t="n">
        <v>2.11</v>
      </c>
      <c r="I28" t="n">
        <v>18</v>
      </c>
      <c r="J28" t="n">
        <v>227.1</v>
      </c>
      <c r="K28" t="n">
        <v>53.44</v>
      </c>
      <c r="L28" t="n">
        <v>27</v>
      </c>
      <c r="M28" t="n">
        <v>16</v>
      </c>
      <c r="N28" t="n">
        <v>51.66</v>
      </c>
      <c r="O28" t="n">
        <v>28243</v>
      </c>
      <c r="P28" t="n">
        <v>612.67</v>
      </c>
      <c r="Q28" t="n">
        <v>794.17</v>
      </c>
      <c r="R28" t="n">
        <v>112.44</v>
      </c>
      <c r="S28" t="n">
        <v>72.42</v>
      </c>
      <c r="T28" t="n">
        <v>10808.61</v>
      </c>
      <c r="U28" t="n">
        <v>0.64</v>
      </c>
      <c r="V28" t="n">
        <v>0.76</v>
      </c>
      <c r="W28" t="n">
        <v>4.71</v>
      </c>
      <c r="X28" t="n">
        <v>0.63</v>
      </c>
      <c r="Y28" t="n">
        <v>0.5</v>
      </c>
      <c r="Z28" t="n">
        <v>10</v>
      </c>
      <c r="AA28" t="n">
        <v>682.6373455226011</v>
      </c>
      <c r="AB28" t="n">
        <v>934.014531978239</v>
      </c>
      <c r="AC28" t="n">
        <v>844.873495943864</v>
      </c>
      <c r="AD28" t="n">
        <v>682637.345522601</v>
      </c>
      <c r="AE28" t="n">
        <v>934014.531978239</v>
      </c>
      <c r="AF28" t="n">
        <v>4.781334242801351e-06</v>
      </c>
      <c r="AG28" t="n">
        <v>2.145</v>
      </c>
      <c r="AH28" t="n">
        <v>844873.495943864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1.9457</v>
      </c>
      <c r="E29" t="n">
        <v>51.4</v>
      </c>
      <c r="F29" t="n">
        <v>48.3</v>
      </c>
      <c r="G29" t="n">
        <v>170.45</v>
      </c>
      <c r="H29" t="n">
        <v>2.18</v>
      </c>
      <c r="I29" t="n">
        <v>17</v>
      </c>
      <c r="J29" t="n">
        <v>228.79</v>
      </c>
      <c r="K29" t="n">
        <v>53.44</v>
      </c>
      <c r="L29" t="n">
        <v>28</v>
      </c>
      <c r="M29" t="n">
        <v>15</v>
      </c>
      <c r="N29" t="n">
        <v>52.35</v>
      </c>
      <c r="O29" t="n">
        <v>28451.04</v>
      </c>
      <c r="P29" t="n">
        <v>611.73</v>
      </c>
      <c r="Q29" t="n">
        <v>794.17</v>
      </c>
      <c r="R29" t="n">
        <v>111.21</v>
      </c>
      <c r="S29" t="n">
        <v>72.42</v>
      </c>
      <c r="T29" t="n">
        <v>10197.41</v>
      </c>
      <c r="U29" t="n">
        <v>0.65</v>
      </c>
      <c r="V29" t="n">
        <v>0.76</v>
      </c>
      <c r="W29" t="n">
        <v>4.71</v>
      </c>
      <c r="X29" t="n">
        <v>0.59</v>
      </c>
      <c r="Y29" t="n">
        <v>0.5</v>
      </c>
      <c r="Z29" t="n">
        <v>10</v>
      </c>
      <c r="AA29" t="n">
        <v>680.73816182413</v>
      </c>
      <c r="AB29" t="n">
        <v>931.4159850559194</v>
      </c>
      <c r="AC29" t="n">
        <v>842.5229506927272</v>
      </c>
      <c r="AD29" t="n">
        <v>680738.16182413</v>
      </c>
      <c r="AE29" t="n">
        <v>931415.9850559194</v>
      </c>
      <c r="AF29" t="n">
        <v>4.788717782580217e-06</v>
      </c>
      <c r="AG29" t="n">
        <v>2.141666666666667</v>
      </c>
      <c r="AH29" t="n">
        <v>842522.9506927272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1.9491</v>
      </c>
      <c r="E30" t="n">
        <v>51.31</v>
      </c>
      <c r="F30" t="n">
        <v>48.24</v>
      </c>
      <c r="G30" t="n">
        <v>180.91</v>
      </c>
      <c r="H30" t="n">
        <v>2.24</v>
      </c>
      <c r="I30" t="n">
        <v>16</v>
      </c>
      <c r="J30" t="n">
        <v>230.48</v>
      </c>
      <c r="K30" t="n">
        <v>53.44</v>
      </c>
      <c r="L30" t="n">
        <v>29</v>
      </c>
      <c r="M30" t="n">
        <v>14</v>
      </c>
      <c r="N30" t="n">
        <v>53.05</v>
      </c>
      <c r="O30" t="n">
        <v>28660.06</v>
      </c>
      <c r="P30" t="n">
        <v>606.65</v>
      </c>
      <c r="Q30" t="n">
        <v>794.1799999999999</v>
      </c>
      <c r="R30" t="n">
        <v>109.27</v>
      </c>
      <c r="S30" t="n">
        <v>72.42</v>
      </c>
      <c r="T30" t="n">
        <v>9232.93</v>
      </c>
      <c r="U30" t="n">
        <v>0.66</v>
      </c>
      <c r="V30" t="n">
        <v>0.77</v>
      </c>
      <c r="W30" t="n">
        <v>4.71</v>
      </c>
      <c r="X30" t="n">
        <v>0.53</v>
      </c>
      <c r="Y30" t="n">
        <v>0.5</v>
      </c>
      <c r="Z30" t="n">
        <v>10</v>
      </c>
      <c r="AA30" t="n">
        <v>675.7206935750824</v>
      </c>
      <c r="AB30" t="n">
        <v>924.5508636424958</v>
      </c>
      <c r="AC30" t="n">
        <v>836.3130268317424</v>
      </c>
      <c r="AD30" t="n">
        <v>675720.6935750823</v>
      </c>
      <c r="AE30" t="n">
        <v>924550.8636424957</v>
      </c>
      <c r="AF30" t="n">
        <v>4.7970857943296e-06</v>
      </c>
      <c r="AG30" t="n">
        <v>2.137916666666667</v>
      </c>
      <c r="AH30" t="n">
        <v>836313.0268317424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1.9483</v>
      </c>
      <c r="E31" t="n">
        <v>51.33</v>
      </c>
      <c r="F31" t="n">
        <v>48.26</v>
      </c>
      <c r="G31" t="n">
        <v>180.99</v>
      </c>
      <c r="H31" t="n">
        <v>2.3</v>
      </c>
      <c r="I31" t="n">
        <v>16</v>
      </c>
      <c r="J31" t="n">
        <v>232.18</v>
      </c>
      <c r="K31" t="n">
        <v>53.44</v>
      </c>
      <c r="L31" t="n">
        <v>30</v>
      </c>
      <c r="M31" t="n">
        <v>14</v>
      </c>
      <c r="N31" t="n">
        <v>53.75</v>
      </c>
      <c r="O31" t="n">
        <v>28870.05</v>
      </c>
      <c r="P31" t="n">
        <v>607.0700000000001</v>
      </c>
      <c r="Q31" t="n">
        <v>794.1799999999999</v>
      </c>
      <c r="R31" t="n">
        <v>109.91</v>
      </c>
      <c r="S31" t="n">
        <v>72.42</v>
      </c>
      <c r="T31" t="n">
        <v>9552.540000000001</v>
      </c>
      <c r="U31" t="n">
        <v>0.66</v>
      </c>
      <c r="V31" t="n">
        <v>0.77</v>
      </c>
      <c r="W31" t="n">
        <v>4.71</v>
      </c>
      <c r="X31" t="n">
        <v>0.5600000000000001</v>
      </c>
      <c r="Y31" t="n">
        <v>0.5</v>
      </c>
      <c r="Z31" t="n">
        <v>10</v>
      </c>
      <c r="AA31" t="n">
        <v>676.3859393084055</v>
      </c>
      <c r="AB31" t="n">
        <v>925.4610822033991</v>
      </c>
      <c r="AC31" t="n">
        <v>837.1363754106926</v>
      </c>
      <c r="AD31" t="n">
        <v>676385.9393084055</v>
      </c>
      <c r="AE31" t="n">
        <v>925461.082203399</v>
      </c>
      <c r="AF31" t="n">
        <v>4.795116850388569e-06</v>
      </c>
      <c r="AG31" t="n">
        <v>2.13875</v>
      </c>
      <c r="AH31" t="n">
        <v>837136.3754106926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1.9511</v>
      </c>
      <c r="E32" t="n">
        <v>51.25</v>
      </c>
      <c r="F32" t="n">
        <v>48.23</v>
      </c>
      <c r="G32" t="n">
        <v>192.91</v>
      </c>
      <c r="H32" t="n">
        <v>2.36</v>
      </c>
      <c r="I32" t="n">
        <v>15</v>
      </c>
      <c r="J32" t="n">
        <v>233.89</v>
      </c>
      <c r="K32" t="n">
        <v>53.44</v>
      </c>
      <c r="L32" t="n">
        <v>31</v>
      </c>
      <c r="M32" t="n">
        <v>13</v>
      </c>
      <c r="N32" t="n">
        <v>54.46</v>
      </c>
      <c r="O32" t="n">
        <v>29081.05</v>
      </c>
      <c r="P32" t="n">
        <v>604.6799999999999</v>
      </c>
      <c r="Q32" t="n">
        <v>794.17</v>
      </c>
      <c r="R32" t="n">
        <v>108.92</v>
      </c>
      <c r="S32" t="n">
        <v>72.42</v>
      </c>
      <c r="T32" t="n">
        <v>9065.5</v>
      </c>
      <c r="U32" t="n">
        <v>0.66</v>
      </c>
      <c r="V32" t="n">
        <v>0.77</v>
      </c>
      <c r="W32" t="n">
        <v>4.7</v>
      </c>
      <c r="X32" t="n">
        <v>0.52</v>
      </c>
      <c r="Y32" t="n">
        <v>0.5</v>
      </c>
      <c r="Z32" t="n">
        <v>10</v>
      </c>
      <c r="AA32" t="n">
        <v>673.6051207868251</v>
      </c>
      <c r="AB32" t="n">
        <v>921.6562436211181</v>
      </c>
      <c r="AC32" t="n">
        <v>833.6946652825801</v>
      </c>
      <c r="AD32" t="n">
        <v>673605.1207868251</v>
      </c>
      <c r="AE32" t="n">
        <v>921656.243621118</v>
      </c>
      <c r="AF32" t="n">
        <v>4.802008154182178e-06</v>
      </c>
      <c r="AG32" t="n">
        <v>2.135416666666667</v>
      </c>
      <c r="AH32" t="n">
        <v>833694.6652825801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1.9508</v>
      </c>
      <c r="E33" t="n">
        <v>51.26</v>
      </c>
      <c r="F33" t="n">
        <v>48.23</v>
      </c>
      <c r="G33" t="n">
        <v>192.93</v>
      </c>
      <c r="H33" t="n">
        <v>2.41</v>
      </c>
      <c r="I33" t="n">
        <v>15</v>
      </c>
      <c r="J33" t="n">
        <v>235.61</v>
      </c>
      <c r="K33" t="n">
        <v>53.44</v>
      </c>
      <c r="L33" t="n">
        <v>32</v>
      </c>
      <c r="M33" t="n">
        <v>13</v>
      </c>
      <c r="N33" t="n">
        <v>55.18</v>
      </c>
      <c r="O33" t="n">
        <v>29293.06</v>
      </c>
      <c r="P33" t="n">
        <v>605.8200000000001</v>
      </c>
      <c r="Q33" t="n">
        <v>794.17</v>
      </c>
      <c r="R33" t="n">
        <v>109.04</v>
      </c>
      <c r="S33" t="n">
        <v>72.42</v>
      </c>
      <c r="T33" t="n">
        <v>9123.93</v>
      </c>
      <c r="U33" t="n">
        <v>0.66</v>
      </c>
      <c r="V33" t="n">
        <v>0.77</v>
      </c>
      <c r="W33" t="n">
        <v>4.71</v>
      </c>
      <c r="X33" t="n">
        <v>0.53</v>
      </c>
      <c r="Y33" t="n">
        <v>0.5</v>
      </c>
      <c r="Z33" t="n">
        <v>10</v>
      </c>
      <c r="AA33" t="n">
        <v>674.5043878202467</v>
      </c>
      <c r="AB33" t="n">
        <v>922.886660449107</v>
      </c>
      <c r="AC33" t="n">
        <v>834.8076528554066</v>
      </c>
      <c r="AD33" t="n">
        <v>674504.3878202467</v>
      </c>
      <c r="AE33" t="n">
        <v>922886.6604491071</v>
      </c>
      <c r="AF33" t="n">
        <v>4.801269800204291e-06</v>
      </c>
      <c r="AG33" t="n">
        <v>2.135833333333333</v>
      </c>
      <c r="AH33" t="n">
        <v>834807.6528554065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1.9544</v>
      </c>
      <c r="E34" t="n">
        <v>51.17</v>
      </c>
      <c r="F34" t="n">
        <v>48.18</v>
      </c>
      <c r="G34" t="n">
        <v>206.47</v>
      </c>
      <c r="H34" t="n">
        <v>2.47</v>
      </c>
      <c r="I34" t="n">
        <v>14</v>
      </c>
      <c r="J34" t="n">
        <v>237.34</v>
      </c>
      <c r="K34" t="n">
        <v>53.44</v>
      </c>
      <c r="L34" t="n">
        <v>33</v>
      </c>
      <c r="M34" t="n">
        <v>12</v>
      </c>
      <c r="N34" t="n">
        <v>55.91</v>
      </c>
      <c r="O34" t="n">
        <v>29506.09</v>
      </c>
      <c r="P34" t="n">
        <v>599.61</v>
      </c>
      <c r="Q34" t="n">
        <v>794.17</v>
      </c>
      <c r="R34" t="n">
        <v>107.2</v>
      </c>
      <c r="S34" t="n">
        <v>72.42</v>
      </c>
      <c r="T34" t="n">
        <v>8207.59</v>
      </c>
      <c r="U34" t="n">
        <v>0.68</v>
      </c>
      <c r="V34" t="n">
        <v>0.77</v>
      </c>
      <c r="W34" t="n">
        <v>4.7</v>
      </c>
      <c r="X34" t="n">
        <v>0.47</v>
      </c>
      <c r="Y34" t="n">
        <v>0.5</v>
      </c>
      <c r="Z34" t="n">
        <v>10</v>
      </c>
      <c r="AA34" t="n">
        <v>668.7053905316775</v>
      </c>
      <c r="AB34" t="n">
        <v>914.9522165251821</v>
      </c>
      <c r="AC34" t="n">
        <v>827.6304611235191</v>
      </c>
      <c r="AD34" t="n">
        <v>668705.3905316775</v>
      </c>
      <c r="AE34" t="n">
        <v>914952.216525182</v>
      </c>
      <c r="AF34" t="n">
        <v>4.81013004793893e-06</v>
      </c>
      <c r="AG34" t="n">
        <v>2.132083333333334</v>
      </c>
      <c r="AH34" t="n">
        <v>827630.4611235191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1.9541</v>
      </c>
      <c r="E35" t="n">
        <v>51.17</v>
      </c>
      <c r="F35" t="n">
        <v>48.18</v>
      </c>
      <c r="G35" t="n">
        <v>206.51</v>
      </c>
      <c r="H35" t="n">
        <v>2.53</v>
      </c>
      <c r="I35" t="n">
        <v>14</v>
      </c>
      <c r="J35" t="n">
        <v>239.08</v>
      </c>
      <c r="K35" t="n">
        <v>53.44</v>
      </c>
      <c r="L35" t="n">
        <v>34</v>
      </c>
      <c r="M35" t="n">
        <v>12</v>
      </c>
      <c r="N35" t="n">
        <v>56.64</v>
      </c>
      <c r="O35" t="n">
        <v>29720.17</v>
      </c>
      <c r="P35" t="n">
        <v>602.46</v>
      </c>
      <c r="Q35" t="n">
        <v>794.17</v>
      </c>
      <c r="R35" t="n">
        <v>107.51</v>
      </c>
      <c r="S35" t="n">
        <v>72.42</v>
      </c>
      <c r="T35" t="n">
        <v>8366.9</v>
      </c>
      <c r="U35" t="n">
        <v>0.67</v>
      </c>
      <c r="V35" t="n">
        <v>0.77</v>
      </c>
      <c r="W35" t="n">
        <v>4.7</v>
      </c>
      <c r="X35" t="n">
        <v>0.48</v>
      </c>
      <c r="Y35" t="n">
        <v>0.5</v>
      </c>
      <c r="Z35" t="n">
        <v>10</v>
      </c>
      <c r="AA35" t="n">
        <v>670.7889148713288</v>
      </c>
      <c r="AB35" t="n">
        <v>917.8029864452996</v>
      </c>
      <c r="AC35" t="n">
        <v>830.2091575635413</v>
      </c>
      <c r="AD35" t="n">
        <v>670788.9148713287</v>
      </c>
      <c r="AE35" t="n">
        <v>917802.9864452996</v>
      </c>
      <c r="AF35" t="n">
        <v>4.809391693961044e-06</v>
      </c>
      <c r="AG35" t="n">
        <v>2.132083333333334</v>
      </c>
      <c r="AH35" t="n">
        <v>830209.1575635413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1.9544</v>
      </c>
      <c r="E36" t="n">
        <v>51.17</v>
      </c>
      <c r="F36" t="n">
        <v>48.18</v>
      </c>
      <c r="G36" t="n">
        <v>206.47</v>
      </c>
      <c r="H36" t="n">
        <v>2.58</v>
      </c>
      <c r="I36" t="n">
        <v>14</v>
      </c>
      <c r="J36" t="n">
        <v>240.82</v>
      </c>
      <c r="K36" t="n">
        <v>53.44</v>
      </c>
      <c r="L36" t="n">
        <v>35</v>
      </c>
      <c r="M36" t="n">
        <v>12</v>
      </c>
      <c r="N36" t="n">
        <v>57.39</v>
      </c>
      <c r="O36" t="n">
        <v>29935.43</v>
      </c>
      <c r="P36" t="n">
        <v>598.6</v>
      </c>
      <c r="Q36" t="n">
        <v>794.17</v>
      </c>
      <c r="R36" t="n">
        <v>107.27</v>
      </c>
      <c r="S36" t="n">
        <v>72.42</v>
      </c>
      <c r="T36" t="n">
        <v>8244.07</v>
      </c>
      <c r="U36" t="n">
        <v>0.68</v>
      </c>
      <c r="V36" t="n">
        <v>0.77</v>
      </c>
      <c r="W36" t="n">
        <v>4.7</v>
      </c>
      <c r="X36" t="n">
        <v>0.47</v>
      </c>
      <c r="Y36" t="n">
        <v>0.5</v>
      </c>
      <c r="Z36" t="n">
        <v>10</v>
      </c>
      <c r="AA36" t="n">
        <v>668.0023130970903</v>
      </c>
      <c r="AB36" t="n">
        <v>913.9902349615926</v>
      </c>
      <c r="AC36" t="n">
        <v>826.7602897302089</v>
      </c>
      <c r="AD36" t="n">
        <v>668002.3130970903</v>
      </c>
      <c r="AE36" t="n">
        <v>913990.2349615926</v>
      </c>
      <c r="AF36" t="n">
        <v>4.81013004793893e-06</v>
      </c>
      <c r="AG36" t="n">
        <v>2.132083333333334</v>
      </c>
      <c r="AH36" t="n">
        <v>826760.2897302089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1.9575</v>
      </c>
      <c r="E37" t="n">
        <v>51.09</v>
      </c>
      <c r="F37" t="n">
        <v>48.13</v>
      </c>
      <c r="G37" t="n">
        <v>222.15</v>
      </c>
      <c r="H37" t="n">
        <v>2.64</v>
      </c>
      <c r="I37" t="n">
        <v>13</v>
      </c>
      <c r="J37" t="n">
        <v>242.57</v>
      </c>
      <c r="K37" t="n">
        <v>53.44</v>
      </c>
      <c r="L37" t="n">
        <v>36</v>
      </c>
      <c r="M37" t="n">
        <v>11</v>
      </c>
      <c r="N37" t="n">
        <v>58.14</v>
      </c>
      <c r="O37" t="n">
        <v>30151.65</v>
      </c>
      <c r="P37" t="n">
        <v>596.17</v>
      </c>
      <c r="Q37" t="n">
        <v>794.17</v>
      </c>
      <c r="R37" t="n">
        <v>105.66</v>
      </c>
      <c r="S37" t="n">
        <v>72.42</v>
      </c>
      <c r="T37" t="n">
        <v>7443.55</v>
      </c>
      <c r="U37" t="n">
        <v>0.6899999999999999</v>
      </c>
      <c r="V37" t="n">
        <v>0.77</v>
      </c>
      <c r="W37" t="n">
        <v>4.7</v>
      </c>
      <c r="X37" t="n">
        <v>0.43</v>
      </c>
      <c r="Y37" t="n">
        <v>0.5</v>
      </c>
      <c r="Z37" t="n">
        <v>10</v>
      </c>
      <c r="AA37" t="n">
        <v>665.0205244355144</v>
      </c>
      <c r="AB37" t="n">
        <v>909.9104201675925</v>
      </c>
      <c r="AC37" t="n">
        <v>823.0698467340923</v>
      </c>
      <c r="AD37" t="n">
        <v>665020.5244355144</v>
      </c>
      <c r="AE37" t="n">
        <v>909910.4201675925</v>
      </c>
      <c r="AF37" t="n">
        <v>4.817759705710427e-06</v>
      </c>
      <c r="AG37" t="n">
        <v>2.12875</v>
      </c>
      <c r="AH37" t="n">
        <v>823069.8467340922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1.9568</v>
      </c>
      <c r="E38" t="n">
        <v>51.1</v>
      </c>
      <c r="F38" t="n">
        <v>48.15</v>
      </c>
      <c r="G38" t="n">
        <v>222.24</v>
      </c>
      <c r="H38" t="n">
        <v>2.69</v>
      </c>
      <c r="I38" t="n">
        <v>13</v>
      </c>
      <c r="J38" t="n">
        <v>244.34</v>
      </c>
      <c r="K38" t="n">
        <v>53.44</v>
      </c>
      <c r="L38" t="n">
        <v>37</v>
      </c>
      <c r="M38" t="n">
        <v>11</v>
      </c>
      <c r="N38" t="n">
        <v>58.9</v>
      </c>
      <c r="O38" t="n">
        <v>30368.96</v>
      </c>
      <c r="P38" t="n">
        <v>600.22</v>
      </c>
      <c r="Q38" t="n">
        <v>794.17</v>
      </c>
      <c r="R38" t="n">
        <v>106.2</v>
      </c>
      <c r="S38" t="n">
        <v>72.42</v>
      </c>
      <c r="T38" t="n">
        <v>7716.87</v>
      </c>
      <c r="U38" t="n">
        <v>0.68</v>
      </c>
      <c r="V38" t="n">
        <v>0.77</v>
      </c>
      <c r="W38" t="n">
        <v>4.71</v>
      </c>
      <c r="X38" t="n">
        <v>0.44</v>
      </c>
      <c r="Y38" t="n">
        <v>0.5</v>
      </c>
      <c r="Z38" t="n">
        <v>10</v>
      </c>
      <c r="AA38" t="n">
        <v>668.1654909738736</v>
      </c>
      <c r="AB38" t="n">
        <v>914.2135021315072</v>
      </c>
      <c r="AC38" t="n">
        <v>826.9622485947843</v>
      </c>
      <c r="AD38" t="n">
        <v>668165.4909738736</v>
      </c>
      <c r="AE38" t="n">
        <v>914213.5021315071</v>
      </c>
      <c r="AF38" t="n">
        <v>4.816036879762024e-06</v>
      </c>
      <c r="AG38" t="n">
        <v>2.129166666666667</v>
      </c>
      <c r="AH38" t="n">
        <v>826962.2485947843</v>
      </c>
    </row>
    <row r="39">
      <c r="A39" t="n">
        <v>37</v>
      </c>
      <c r="B39" t="n">
        <v>95</v>
      </c>
      <c r="C39" t="inlineStr">
        <is>
          <t xml:space="preserve">CONCLUIDO	</t>
        </is>
      </c>
      <c r="D39" t="n">
        <v>1.9566</v>
      </c>
      <c r="E39" t="n">
        <v>51.11</v>
      </c>
      <c r="F39" t="n">
        <v>48.16</v>
      </c>
      <c r="G39" t="n">
        <v>222.26</v>
      </c>
      <c r="H39" t="n">
        <v>2.75</v>
      </c>
      <c r="I39" t="n">
        <v>13</v>
      </c>
      <c r="J39" t="n">
        <v>246.11</v>
      </c>
      <c r="K39" t="n">
        <v>53.44</v>
      </c>
      <c r="L39" t="n">
        <v>38</v>
      </c>
      <c r="M39" t="n">
        <v>11</v>
      </c>
      <c r="N39" t="n">
        <v>59.67</v>
      </c>
      <c r="O39" t="n">
        <v>30587.38</v>
      </c>
      <c r="P39" t="n">
        <v>595.4299999999999</v>
      </c>
      <c r="Q39" t="n">
        <v>794.1900000000001</v>
      </c>
      <c r="R39" t="n">
        <v>106.55</v>
      </c>
      <c r="S39" t="n">
        <v>72.42</v>
      </c>
      <c r="T39" t="n">
        <v>7891.07</v>
      </c>
      <c r="U39" t="n">
        <v>0.68</v>
      </c>
      <c r="V39" t="n">
        <v>0.77</v>
      </c>
      <c r="W39" t="n">
        <v>4.7</v>
      </c>
      <c r="X39" t="n">
        <v>0.45</v>
      </c>
      <c r="Y39" t="n">
        <v>0.5</v>
      </c>
      <c r="Z39" t="n">
        <v>10</v>
      </c>
      <c r="AA39" t="n">
        <v>664.9524694657366</v>
      </c>
      <c r="AB39" t="n">
        <v>909.8173043555694</v>
      </c>
      <c r="AC39" t="n">
        <v>822.9856177644797</v>
      </c>
      <c r="AD39" t="n">
        <v>664952.4694657366</v>
      </c>
      <c r="AE39" t="n">
        <v>909817.3043555694</v>
      </c>
      <c r="AF39" t="n">
        <v>4.815544643776766e-06</v>
      </c>
      <c r="AG39" t="n">
        <v>2.129583333333333</v>
      </c>
      <c r="AH39" t="n">
        <v>822985.6177644797</v>
      </c>
    </row>
    <row r="40">
      <c r="A40" t="n">
        <v>38</v>
      </c>
      <c r="B40" t="n">
        <v>95</v>
      </c>
      <c r="C40" t="inlineStr">
        <is>
          <t xml:space="preserve">CONCLUIDO	</t>
        </is>
      </c>
      <c r="D40" t="n">
        <v>1.9595</v>
      </c>
      <c r="E40" t="n">
        <v>51.03</v>
      </c>
      <c r="F40" t="n">
        <v>48.12</v>
      </c>
      <c r="G40" t="n">
        <v>240.6</v>
      </c>
      <c r="H40" t="n">
        <v>2.8</v>
      </c>
      <c r="I40" t="n">
        <v>12</v>
      </c>
      <c r="J40" t="n">
        <v>247.89</v>
      </c>
      <c r="K40" t="n">
        <v>53.44</v>
      </c>
      <c r="L40" t="n">
        <v>39</v>
      </c>
      <c r="M40" t="n">
        <v>10</v>
      </c>
      <c r="N40" t="n">
        <v>60.45</v>
      </c>
      <c r="O40" t="n">
        <v>30806.92</v>
      </c>
      <c r="P40" t="n">
        <v>592.16</v>
      </c>
      <c r="Q40" t="n">
        <v>794.1799999999999</v>
      </c>
      <c r="R40" t="n">
        <v>105.26</v>
      </c>
      <c r="S40" t="n">
        <v>72.42</v>
      </c>
      <c r="T40" t="n">
        <v>7247.82</v>
      </c>
      <c r="U40" t="n">
        <v>0.6899999999999999</v>
      </c>
      <c r="V40" t="n">
        <v>0.77</v>
      </c>
      <c r="W40" t="n">
        <v>4.7</v>
      </c>
      <c r="X40" t="n">
        <v>0.41</v>
      </c>
      <c r="Y40" t="n">
        <v>0.5</v>
      </c>
      <c r="Z40" t="n">
        <v>10</v>
      </c>
      <c r="AA40" t="n">
        <v>661.5083669609741</v>
      </c>
      <c r="AB40" t="n">
        <v>905.1049313654744</v>
      </c>
      <c r="AC40" t="n">
        <v>818.7229870387024</v>
      </c>
      <c r="AD40" t="n">
        <v>661508.3669609741</v>
      </c>
      <c r="AE40" t="n">
        <v>905104.9313654744</v>
      </c>
      <c r="AF40" t="n">
        <v>4.822682065563004e-06</v>
      </c>
      <c r="AG40" t="n">
        <v>2.12625</v>
      </c>
      <c r="AH40" t="n">
        <v>818722.9870387024</v>
      </c>
    </row>
    <row r="41">
      <c r="A41" t="n">
        <v>39</v>
      </c>
      <c r="B41" t="n">
        <v>95</v>
      </c>
      <c r="C41" t="inlineStr">
        <is>
          <t xml:space="preserve">CONCLUIDO	</t>
        </is>
      </c>
      <c r="D41" t="n">
        <v>1.9595</v>
      </c>
      <c r="E41" t="n">
        <v>51.03</v>
      </c>
      <c r="F41" t="n">
        <v>48.12</v>
      </c>
      <c r="G41" t="n">
        <v>240.6</v>
      </c>
      <c r="H41" t="n">
        <v>2.85</v>
      </c>
      <c r="I41" t="n">
        <v>12</v>
      </c>
      <c r="J41" t="n">
        <v>249.68</v>
      </c>
      <c r="K41" t="n">
        <v>53.44</v>
      </c>
      <c r="L41" t="n">
        <v>40</v>
      </c>
      <c r="M41" t="n">
        <v>10</v>
      </c>
      <c r="N41" t="n">
        <v>61.24</v>
      </c>
      <c r="O41" t="n">
        <v>31027.6</v>
      </c>
      <c r="P41" t="n">
        <v>595.03</v>
      </c>
      <c r="Q41" t="n">
        <v>794.17</v>
      </c>
      <c r="R41" t="n">
        <v>105.12</v>
      </c>
      <c r="S41" t="n">
        <v>72.42</v>
      </c>
      <c r="T41" t="n">
        <v>7179.46</v>
      </c>
      <c r="U41" t="n">
        <v>0.6899999999999999</v>
      </c>
      <c r="V41" t="n">
        <v>0.77</v>
      </c>
      <c r="W41" t="n">
        <v>4.71</v>
      </c>
      <c r="X41" t="n">
        <v>0.41</v>
      </c>
      <c r="Y41" t="n">
        <v>0.5</v>
      </c>
      <c r="Z41" t="n">
        <v>10</v>
      </c>
      <c r="AA41" t="n">
        <v>663.5010208378778</v>
      </c>
      <c r="AB41" t="n">
        <v>907.8313683095388</v>
      </c>
      <c r="AC41" t="n">
        <v>821.1892166674035</v>
      </c>
      <c r="AD41" t="n">
        <v>663501.0208378779</v>
      </c>
      <c r="AE41" t="n">
        <v>907831.3683095388</v>
      </c>
      <c r="AF41" t="n">
        <v>4.822682065563004e-06</v>
      </c>
      <c r="AG41" t="n">
        <v>2.12625</v>
      </c>
      <c r="AH41" t="n">
        <v>821189.2166674035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1.2525</v>
      </c>
      <c r="E2" t="n">
        <v>79.84</v>
      </c>
      <c r="F2" t="n">
        <v>66.29000000000001</v>
      </c>
      <c r="G2" t="n">
        <v>8.289999999999999</v>
      </c>
      <c r="H2" t="n">
        <v>0.15</v>
      </c>
      <c r="I2" t="n">
        <v>480</v>
      </c>
      <c r="J2" t="n">
        <v>116.05</v>
      </c>
      <c r="K2" t="n">
        <v>43.4</v>
      </c>
      <c r="L2" t="n">
        <v>1</v>
      </c>
      <c r="M2" t="n">
        <v>478</v>
      </c>
      <c r="N2" t="n">
        <v>16.65</v>
      </c>
      <c r="O2" t="n">
        <v>14546.17</v>
      </c>
      <c r="P2" t="n">
        <v>660.73</v>
      </c>
      <c r="Q2" t="n">
        <v>794.3200000000001</v>
      </c>
      <c r="R2" t="n">
        <v>712.08</v>
      </c>
      <c r="S2" t="n">
        <v>72.42</v>
      </c>
      <c r="T2" t="n">
        <v>308321.66</v>
      </c>
      <c r="U2" t="n">
        <v>0.1</v>
      </c>
      <c r="V2" t="n">
        <v>0.5600000000000001</v>
      </c>
      <c r="W2" t="n">
        <v>5.49</v>
      </c>
      <c r="X2" t="n">
        <v>18.57</v>
      </c>
      <c r="Y2" t="n">
        <v>0.5</v>
      </c>
      <c r="Z2" t="n">
        <v>10</v>
      </c>
      <c r="AA2" t="n">
        <v>1145.554050976552</v>
      </c>
      <c r="AB2" t="n">
        <v>1567.397590824035</v>
      </c>
      <c r="AC2" t="n">
        <v>1417.807364612123</v>
      </c>
      <c r="AD2" t="n">
        <v>1145554.050976552</v>
      </c>
      <c r="AE2" t="n">
        <v>1567397.590824035</v>
      </c>
      <c r="AF2" t="n">
        <v>3.84295146193867e-06</v>
      </c>
      <c r="AG2" t="n">
        <v>3.326666666666667</v>
      </c>
      <c r="AH2" t="n">
        <v>1417807.364612123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1.6158</v>
      </c>
      <c r="E3" t="n">
        <v>61.89</v>
      </c>
      <c r="F3" t="n">
        <v>55.1</v>
      </c>
      <c r="G3" t="n">
        <v>16.78</v>
      </c>
      <c r="H3" t="n">
        <v>0.3</v>
      </c>
      <c r="I3" t="n">
        <v>197</v>
      </c>
      <c r="J3" t="n">
        <v>117.34</v>
      </c>
      <c r="K3" t="n">
        <v>43.4</v>
      </c>
      <c r="L3" t="n">
        <v>2</v>
      </c>
      <c r="M3" t="n">
        <v>195</v>
      </c>
      <c r="N3" t="n">
        <v>16.94</v>
      </c>
      <c r="O3" t="n">
        <v>14705.49</v>
      </c>
      <c r="P3" t="n">
        <v>544.52</v>
      </c>
      <c r="Q3" t="n">
        <v>794.21</v>
      </c>
      <c r="R3" t="n">
        <v>337.91</v>
      </c>
      <c r="S3" t="n">
        <v>72.42</v>
      </c>
      <c r="T3" t="n">
        <v>122649.3</v>
      </c>
      <c r="U3" t="n">
        <v>0.21</v>
      </c>
      <c r="V3" t="n">
        <v>0.67</v>
      </c>
      <c r="W3" t="n">
        <v>5.01</v>
      </c>
      <c r="X3" t="n">
        <v>7.39</v>
      </c>
      <c r="Y3" t="n">
        <v>0.5</v>
      </c>
      <c r="Z3" t="n">
        <v>10</v>
      </c>
      <c r="AA3" t="n">
        <v>738.7129616009378</v>
      </c>
      <c r="AB3" t="n">
        <v>1010.739663778203</v>
      </c>
      <c r="AC3" t="n">
        <v>914.276088849238</v>
      </c>
      <c r="AD3" t="n">
        <v>738712.9616009378</v>
      </c>
      <c r="AE3" t="n">
        <v>1010739.663778203</v>
      </c>
      <c r="AF3" t="n">
        <v>4.957637502754891e-06</v>
      </c>
      <c r="AG3" t="n">
        <v>2.57875</v>
      </c>
      <c r="AH3" t="n">
        <v>914276.088849238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1.7433</v>
      </c>
      <c r="E4" t="n">
        <v>57.36</v>
      </c>
      <c r="F4" t="n">
        <v>52.31</v>
      </c>
      <c r="G4" t="n">
        <v>25.31</v>
      </c>
      <c r="H4" t="n">
        <v>0.45</v>
      </c>
      <c r="I4" t="n">
        <v>124</v>
      </c>
      <c r="J4" t="n">
        <v>118.63</v>
      </c>
      <c r="K4" t="n">
        <v>43.4</v>
      </c>
      <c r="L4" t="n">
        <v>3</v>
      </c>
      <c r="M4" t="n">
        <v>122</v>
      </c>
      <c r="N4" t="n">
        <v>17.23</v>
      </c>
      <c r="O4" t="n">
        <v>14865.24</v>
      </c>
      <c r="P4" t="n">
        <v>512.3099999999999</v>
      </c>
      <c r="Q4" t="n">
        <v>794.21</v>
      </c>
      <c r="R4" t="n">
        <v>244.88</v>
      </c>
      <c r="S4" t="n">
        <v>72.42</v>
      </c>
      <c r="T4" t="n">
        <v>76500.62</v>
      </c>
      <c r="U4" t="n">
        <v>0.3</v>
      </c>
      <c r="V4" t="n">
        <v>0.71</v>
      </c>
      <c r="W4" t="n">
        <v>4.89</v>
      </c>
      <c r="X4" t="n">
        <v>4.61</v>
      </c>
      <c r="Y4" t="n">
        <v>0.5</v>
      </c>
      <c r="Z4" t="n">
        <v>10</v>
      </c>
      <c r="AA4" t="n">
        <v>647.6111748519903</v>
      </c>
      <c r="AB4" t="n">
        <v>886.0901800211175</v>
      </c>
      <c r="AC4" t="n">
        <v>801.5229768752798</v>
      </c>
      <c r="AD4" t="n">
        <v>647611.1748519903</v>
      </c>
      <c r="AE4" t="n">
        <v>886090.1800211174</v>
      </c>
      <c r="AF4" t="n">
        <v>5.348836154569008e-06</v>
      </c>
      <c r="AG4" t="n">
        <v>2.39</v>
      </c>
      <c r="AH4" t="n">
        <v>801522.9768752798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1.8092</v>
      </c>
      <c r="E5" t="n">
        <v>55.27</v>
      </c>
      <c r="F5" t="n">
        <v>51.04</v>
      </c>
      <c r="G5" t="n">
        <v>34.03</v>
      </c>
      <c r="H5" t="n">
        <v>0.59</v>
      </c>
      <c r="I5" t="n">
        <v>90</v>
      </c>
      <c r="J5" t="n">
        <v>119.93</v>
      </c>
      <c r="K5" t="n">
        <v>43.4</v>
      </c>
      <c r="L5" t="n">
        <v>4</v>
      </c>
      <c r="M5" t="n">
        <v>88</v>
      </c>
      <c r="N5" t="n">
        <v>17.53</v>
      </c>
      <c r="O5" t="n">
        <v>15025.44</v>
      </c>
      <c r="P5" t="n">
        <v>495.99</v>
      </c>
      <c r="Q5" t="n">
        <v>794.1799999999999</v>
      </c>
      <c r="R5" t="n">
        <v>202.26</v>
      </c>
      <c r="S5" t="n">
        <v>72.42</v>
      </c>
      <c r="T5" t="n">
        <v>55357.17</v>
      </c>
      <c r="U5" t="n">
        <v>0.36</v>
      </c>
      <c r="V5" t="n">
        <v>0.72</v>
      </c>
      <c r="W5" t="n">
        <v>4.84</v>
      </c>
      <c r="X5" t="n">
        <v>3.33</v>
      </c>
      <c r="Y5" t="n">
        <v>0.5</v>
      </c>
      <c r="Z5" t="n">
        <v>10</v>
      </c>
      <c r="AA5" t="n">
        <v>606.5612457430822</v>
      </c>
      <c r="AB5" t="n">
        <v>829.9238560192505</v>
      </c>
      <c r="AC5" t="n">
        <v>750.7170880062199</v>
      </c>
      <c r="AD5" t="n">
        <v>606561.2457430821</v>
      </c>
      <c r="AE5" t="n">
        <v>829923.8560192505</v>
      </c>
      <c r="AF5" t="n">
        <v>5.551032163624305e-06</v>
      </c>
      <c r="AG5" t="n">
        <v>2.302916666666667</v>
      </c>
      <c r="AH5" t="n">
        <v>750717.0880062199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1.849</v>
      </c>
      <c r="E6" t="n">
        <v>54.08</v>
      </c>
      <c r="F6" t="n">
        <v>50.3</v>
      </c>
      <c r="G6" t="n">
        <v>42.51</v>
      </c>
      <c r="H6" t="n">
        <v>0.73</v>
      </c>
      <c r="I6" t="n">
        <v>71</v>
      </c>
      <c r="J6" t="n">
        <v>121.23</v>
      </c>
      <c r="K6" t="n">
        <v>43.4</v>
      </c>
      <c r="L6" t="n">
        <v>5</v>
      </c>
      <c r="M6" t="n">
        <v>69</v>
      </c>
      <c r="N6" t="n">
        <v>17.83</v>
      </c>
      <c r="O6" t="n">
        <v>15186.08</v>
      </c>
      <c r="P6" t="n">
        <v>484.44</v>
      </c>
      <c r="Q6" t="n">
        <v>794.1799999999999</v>
      </c>
      <c r="R6" t="n">
        <v>177.47</v>
      </c>
      <c r="S6" t="n">
        <v>72.42</v>
      </c>
      <c r="T6" t="n">
        <v>43060.25</v>
      </c>
      <c r="U6" t="n">
        <v>0.41</v>
      </c>
      <c r="V6" t="n">
        <v>0.73</v>
      </c>
      <c r="W6" t="n">
        <v>4.81</v>
      </c>
      <c r="X6" t="n">
        <v>2.59</v>
      </c>
      <c r="Y6" t="n">
        <v>0.5</v>
      </c>
      <c r="Z6" t="n">
        <v>10</v>
      </c>
      <c r="AA6" t="n">
        <v>582.0494762254175</v>
      </c>
      <c r="AB6" t="n">
        <v>796.3857715822309</v>
      </c>
      <c r="AC6" t="n">
        <v>720.3798312768726</v>
      </c>
      <c r="AD6" t="n">
        <v>582049.4762254175</v>
      </c>
      <c r="AE6" t="n">
        <v>796385.7715822308</v>
      </c>
      <c r="AF6" t="n">
        <v>5.673147507484711e-06</v>
      </c>
      <c r="AG6" t="n">
        <v>2.253333333333333</v>
      </c>
      <c r="AH6" t="n">
        <v>720379.8312768725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1.876</v>
      </c>
      <c r="E7" t="n">
        <v>53.3</v>
      </c>
      <c r="F7" t="n">
        <v>49.84</v>
      </c>
      <c r="G7" t="n">
        <v>51.55</v>
      </c>
      <c r="H7" t="n">
        <v>0.86</v>
      </c>
      <c r="I7" t="n">
        <v>58</v>
      </c>
      <c r="J7" t="n">
        <v>122.54</v>
      </c>
      <c r="K7" t="n">
        <v>43.4</v>
      </c>
      <c r="L7" t="n">
        <v>6</v>
      </c>
      <c r="M7" t="n">
        <v>56</v>
      </c>
      <c r="N7" t="n">
        <v>18.14</v>
      </c>
      <c r="O7" t="n">
        <v>15347.16</v>
      </c>
      <c r="P7" t="n">
        <v>475.52</v>
      </c>
      <c r="Q7" t="n">
        <v>794.1900000000001</v>
      </c>
      <c r="R7" t="n">
        <v>162.47</v>
      </c>
      <c r="S7" t="n">
        <v>72.42</v>
      </c>
      <c r="T7" t="n">
        <v>35625.58</v>
      </c>
      <c r="U7" t="n">
        <v>0.45</v>
      </c>
      <c r="V7" t="n">
        <v>0.74</v>
      </c>
      <c r="W7" t="n">
        <v>4.78</v>
      </c>
      <c r="X7" t="n">
        <v>2.13</v>
      </c>
      <c r="Y7" t="n">
        <v>0.5</v>
      </c>
      <c r="Z7" t="n">
        <v>10</v>
      </c>
      <c r="AA7" t="n">
        <v>565.392986318808</v>
      </c>
      <c r="AB7" t="n">
        <v>773.595627259535</v>
      </c>
      <c r="AC7" t="n">
        <v>699.7647463421661</v>
      </c>
      <c r="AD7" t="n">
        <v>565392.9863188079</v>
      </c>
      <c r="AE7" t="n">
        <v>773595.627259535</v>
      </c>
      <c r="AF7" t="n">
        <v>5.755989574927699e-06</v>
      </c>
      <c r="AG7" t="n">
        <v>2.220833333333333</v>
      </c>
      <c r="AH7" t="n">
        <v>699764.7463421661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1.8962</v>
      </c>
      <c r="E8" t="n">
        <v>52.74</v>
      </c>
      <c r="F8" t="n">
        <v>49.48</v>
      </c>
      <c r="G8" t="n">
        <v>60.59</v>
      </c>
      <c r="H8" t="n">
        <v>1</v>
      </c>
      <c r="I8" t="n">
        <v>49</v>
      </c>
      <c r="J8" t="n">
        <v>123.85</v>
      </c>
      <c r="K8" t="n">
        <v>43.4</v>
      </c>
      <c r="L8" t="n">
        <v>7</v>
      </c>
      <c r="M8" t="n">
        <v>47</v>
      </c>
      <c r="N8" t="n">
        <v>18.45</v>
      </c>
      <c r="O8" t="n">
        <v>15508.69</v>
      </c>
      <c r="P8" t="n">
        <v>467.97</v>
      </c>
      <c r="Q8" t="n">
        <v>794.1799999999999</v>
      </c>
      <c r="R8" t="n">
        <v>151.03</v>
      </c>
      <c r="S8" t="n">
        <v>72.42</v>
      </c>
      <c r="T8" t="n">
        <v>29951.6</v>
      </c>
      <c r="U8" t="n">
        <v>0.48</v>
      </c>
      <c r="V8" t="n">
        <v>0.75</v>
      </c>
      <c r="W8" t="n">
        <v>4.75</v>
      </c>
      <c r="X8" t="n">
        <v>1.77</v>
      </c>
      <c r="Y8" t="n">
        <v>0.5</v>
      </c>
      <c r="Z8" t="n">
        <v>10</v>
      </c>
      <c r="AA8" t="n">
        <v>552.5539289181419</v>
      </c>
      <c r="AB8" t="n">
        <v>756.028662504707</v>
      </c>
      <c r="AC8" t="n">
        <v>683.8743480481494</v>
      </c>
      <c r="AD8" t="n">
        <v>552553.9289181419</v>
      </c>
      <c r="AE8" t="n">
        <v>756028.662504707</v>
      </c>
      <c r="AF8" t="n">
        <v>5.817967714273938e-06</v>
      </c>
      <c r="AG8" t="n">
        <v>2.1975</v>
      </c>
      <c r="AH8" t="n">
        <v>683874.3480481494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1.9081</v>
      </c>
      <c r="E9" t="n">
        <v>52.41</v>
      </c>
      <c r="F9" t="n">
        <v>49.3</v>
      </c>
      <c r="G9" t="n">
        <v>68.79000000000001</v>
      </c>
      <c r="H9" t="n">
        <v>1.13</v>
      </c>
      <c r="I9" t="n">
        <v>43</v>
      </c>
      <c r="J9" t="n">
        <v>125.16</v>
      </c>
      <c r="K9" t="n">
        <v>43.4</v>
      </c>
      <c r="L9" t="n">
        <v>8</v>
      </c>
      <c r="M9" t="n">
        <v>41</v>
      </c>
      <c r="N9" t="n">
        <v>18.76</v>
      </c>
      <c r="O9" t="n">
        <v>15670.68</v>
      </c>
      <c r="P9" t="n">
        <v>461.61</v>
      </c>
      <c r="Q9" t="n">
        <v>794.1900000000001</v>
      </c>
      <c r="R9" t="n">
        <v>144.46</v>
      </c>
      <c r="S9" t="n">
        <v>72.42</v>
      </c>
      <c r="T9" t="n">
        <v>26696.08</v>
      </c>
      <c r="U9" t="n">
        <v>0.5</v>
      </c>
      <c r="V9" t="n">
        <v>0.75</v>
      </c>
      <c r="W9" t="n">
        <v>4.76</v>
      </c>
      <c r="X9" t="n">
        <v>1.59</v>
      </c>
      <c r="Y9" t="n">
        <v>0.5</v>
      </c>
      <c r="Z9" t="n">
        <v>10</v>
      </c>
      <c r="AA9" t="n">
        <v>543.87737535417</v>
      </c>
      <c r="AB9" t="n">
        <v>744.157019135953</v>
      </c>
      <c r="AC9" t="n">
        <v>673.1357176605528</v>
      </c>
      <c r="AD9" t="n">
        <v>543877.37535417</v>
      </c>
      <c r="AE9" t="n">
        <v>744157.0191359529</v>
      </c>
      <c r="AF9" t="n">
        <v>5.854479588443254e-06</v>
      </c>
      <c r="AG9" t="n">
        <v>2.18375</v>
      </c>
      <c r="AH9" t="n">
        <v>673135.7176605528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1.9207</v>
      </c>
      <c r="E10" t="n">
        <v>52.06</v>
      </c>
      <c r="F10" t="n">
        <v>49.07</v>
      </c>
      <c r="G10" t="n">
        <v>77.48</v>
      </c>
      <c r="H10" t="n">
        <v>1.26</v>
      </c>
      <c r="I10" t="n">
        <v>38</v>
      </c>
      <c r="J10" t="n">
        <v>126.48</v>
      </c>
      <c r="K10" t="n">
        <v>43.4</v>
      </c>
      <c r="L10" t="n">
        <v>9</v>
      </c>
      <c r="M10" t="n">
        <v>36</v>
      </c>
      <c r="N10" t="n">
        <v>19.08</v>
      </c>
      <c r="O10" t="n">
        <v>15833.12</v>
      </c>
      <c r="P10" t="n">
        <v>455.17</v>
      </c>
      <c r="Q10" t="n">
        <v>794.1799999999999</v>
      </c>
      <c r="R10" t="n">
        <v>136.99</v>
      </c>
      <c r="S10" t="n">
        <v>72.42</v>
      </c>
      <c r="T10" t="n">
        <v>22983.19</v>
      </c>
      <c r="U10" t="n">
        <v>0.53</v>
      </c>
      <c r="V10" t="n">
        <v>0.75</v>
      </c>
      <c r="W10" t="n">
        <v>4.75</v>
      </c>
      <c r="X10" t="n">
        <v>1.37</v>
      </c>
      <c r="Y10" t="n">
        <v>0.5</v>
      </c>
      <c r="Z10" t="n">
        <v>10</v>
      </c>
      <c r="AA10" t="n">
        <v>534.8608539732696</v>
      </c>
      <c r="AB10" t="n">
        <v>731.8202168017555</v>
      </c>
      <c r="AC10" t="n">
        <v>661.9763224263204</v>
      </c>
      <c r="AD10" t="n">
        <v>534860.8539732696</v>
      </c>
      <c r="AE10" t="n">
        <v>731820.2168017555</v>
      </c>
      <c r="AF10" t="n">
        <v>5.893139219916649e-06</v>
      </c>
      <c r="AG10" t="n">
        <v>2.169166666666667</v>
      </c>
      <c r="AH10" t="n">
        <v>661976.3224263204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1.9295</v>
      </c>
      <c r="E11" t="n">
        <v>51.83</v>
      </c>
      <c r="F11" t="n">
        <v>48.93</v>
      </c>
      <c r="G11" t="n">
        <v>86.34999999999999</v>
      </c>
      <c r="H11" t="n">
        <v>1.38</v>
      </c>
      <c r="I11" t="n">
        <v>34</v>
      </c>
      <c r="J11" t="n">
        <v>127.8</v>
      </c>
      <c r="K11" t="n">
        <v>43.4</v>
      </c>
      <c r="L11" t="n">
        <v>10</v>
      </c>
      <c r="M11" t="n">
        <v>32</v>
      </c>
      <c r="N11" t="n">
        <v>19.4</v>
      </c>
      <c r="O11" t="n">
        <v>15996.02</v>
      </c>
      <c r="P11" t="n">
        <v>448.29</v>
      </c>
      <c r="Q11" t="n">
        <v>794.17</v>
      </c>
      <c r="R11" t="n">
        <v>132.46</v>
      </c>
      <c r="S11" t="n">
        <v>72.42</v>
      </c>
      <c r="T11" t="n">
        <v>20738.48</v>
      </c>
      <c r="U11" t="n">
        <v>0.55</v>
      </c>
      <c r="V11" t="n">
        <v>0.75</v>
      </c>
      <c r="W11" t="n">
        <v>4.73</v>
      </c>
      <c r="X11" t="n">
        <v>1.22</v>
      </c>
      <c r="Y11" t="n">
        <v>0.5</v>
      </c>
      <c r="Z11" t="n">
        <v>10</v>
      </c>
      <c r="AA11" t="n">
        <v>527.0381481610221</v>
      </c>
      <c r="AB11" t="n">
        <v>721.116845596015</v>
      </c>
      <c r="AC11" t="n">
        <v>652.2944659461799</v>
      </c>
      <c r="AD11" t="n">
        <v>527038.1481610221</v>
      </c>
      <c r="AE11" t="n">
        <v>721116.845596015</v>
      </c>
      <c r="AF11" t="n">
        <v>5.920139597453623e-06</v>
      </c>
      <c r="AG11" t="n">
        <v>2.159583333333333</v>
      </c>
      <c r="AH11" t="n">
        <v>652294.4659461799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1.9386</v>
      </c>
      <c r="E12" t="n">
        <v>51.58</v>
      </c>
      <c r="F12" t="n">
        <v>48.78</v>
      </c>
      <c r="G12" t="n">
        <v>97.56</v>
      </c>
      <c r="H12" t="n">
        <v>1.5</v>
      </c>
      <c r="I12" t="n">
        <v>30</v>
      </c>
      <c r="J12" t="n">
        <v>129.13</v>
      </c>
      <c r="K12" t="n">
        <v>43.4</v>
      </c>
      <c r="L12" t="n">
        <v>11</v>
      </c>
      <c r="M12" t="n">
        <v>28</v>
      </c>
      <c r="N12" t="n">
        <v>19.73</v>
      </c>
      <c r="O12" t="n">
        <v>16159.39</v>
      </c>
      <c r="P12" t="n">
        <v>443.78</v>
      </c>
      <c r="Q12" t="n">
        <v>794.1799999999999</v>
      </c>
      <c r="R12" t="n">
        <v>127.05</v>
      </c>
      <c r="S12" t="n">
        <v>72.42</v>
      </c>
      <c r="T12" t="n">
        <v>18055.86</v>
      </c>
      <c r="U12" t="n">
        <v>0.57</v>
      </c>
      <c r="V12" t="n">
        <v>0.76</v>
      </c>
      <c r="W12" t="n">
        <v>4.74</v>
      </c>
      <c r="X12" t="n">
        <v>1.07</v>
      </c>
      <c r="Y12" t="n">
        <v>0.5</v>
      </c>
      <c r="Z12" t="n">
        <v>10</v>
      </c>
      <c r="AA12" t="n">
        <v>520.825541559522</v>
      </c>
      <c r="AB12" t="n">
        <v>712.6164831629831</v>
      </c>
      <c r="AC12" t="n">
        <v>644.6053661734229</v>
      </c>
      <c r="AD12" t="n">
        <v>520825.541559522</v>
      </c>
      <c r="AE12" t="n">
        <v>712616.4831629831</v>
      </c>
      <c r="AF12" t="n">
        <v>5.948060442406631e-06</v>
      </c>
      <c r="AG12" t="n">
        <v>2.149166666666666</v>
      </c>
      <c r="AH12" t="n">
        <v>644605.3661734229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1.9424</v>
      </c>
      <c r="E13" t="n">
        <v>51.48</v>
      </c>
      <c r="F13" t="n">
        <v>48.73</v>
      </c>
      <c r="G13" t="n">
        <v>104.42</v>
      </c>
      <c r="H13" t="n">
        <v>1.63</v>
      </c>
      <c r="I13" t="n">
        <v>28</v>
      </c>
      <c r="J13" t="n">
        <v>130.45</v>
      </c>
      <c r="K13" t="n">
        <v>43.4</v>
      </c>
      <c r="L13" t="n">
        <v>12</v>
      </c>
      <c r="M13" t="n">
        <v>26</v>
      </c>
      <c r="N13" t="n">
        <v>20.05</v>
      </c>
      <c r="O13" t="n">
        <v>16323.22</v>
      </c>
      <c r="P13" t="n">
        <v>438.07</v>
      </c>
      <c r="Q13" t="n">
        <v>794.17</v>
      </c>
      <c r="R13" t="n">
        <v>125.43</v>
      </c>
      <c r="S13" t="n">
        <v>72.42</v>
      </c>
      <c r="T13" t="n">
        <v>17254.79</v>
      </c>
      <c r="U13" t="n">
        <v>0.58</v>
      </c>
      <c r="V13" t="n">
        <v>0.76</v>
      </c>
      <c r="W13" t="n">
        <v>4.73</v>
      </c>
      <c r="X13" t="n">
        <v>1.02</v>
      </c>
      <c r="Y13" t="n">
        <v>0.5</v>
      </c>
      <c r="Z13" t="n">
        <v>10</v>
      </c>
      <c r="AA13" t="n">
        <v>515.6182107077501</v>
      </c>
      <c r="AB13" t="n">
        <v>705.4915833603649</v>
      </c>
      <c r="AC13" t="n">
        <v>638.1604568081071</v>
      </c>
      <c r="AD13" t="n">
        <v>515618.2107077501</v>
      </c>
      <c r="AE13" t="n">
        <v>705491.5833603649</v>
      </c>
      <c r="AF13" t="n">
        <v>5.959719696343051e-06</v>
      </c>
      <c r="AG13" t="n">
        <v>2.145</v>
      </c>
      <c r="AH13" t="n">
        <v>638160.4568081071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1.9503</v>
      </c>
      <c r="E14" t="n">
        <v>51.27</v>
      </c>
      <c r="F14" t="n">
        <v>48.59</v>
      </c>
      <c r="G14" t="n">
        <v>116.62</v>
      </c>
      <c r="H14" t="n">
        <v>1.74</v>
      </c>
      <c r="I14" t="n">
        <v>25</v>
      </c>
      <c r="J14" t="n">
        <v>131.79</v>
      </c>
      <c r="K14" t="n">
        <v>43.4</v>
      </c>
      <c r="L14" t="n">
        <v>13</v>
      </c>
      <c r="M14" t="n">
        <v>23</v>
      </c>
      <c r="N14" t="n">
        <v>20.39</v>
      </c>
      <c r="O14" t="n">
        <v>16487.53</v>
      </c>
      <c r="P14" t="n">
        <v>432.14</v>
      </c>
      <c r="Q14" t="n">
        <v>794.17</v>
      </c>
      <c r="R14" t="n">
        <v>121.03</v>
      </c>
      <c r="S14" t="n">
        <v>72.42</v>
      </c>
      <c r="T14" t="n">
        <v>15068.4</v>
      </c>
      <c r="U14" t="n">
        <v>0.6</v>
      </c>
      <c r="V14" t="n">
        <v>0.76</v>
      </c>
      <c r="W14" t="n">
        <v>4.72</v>
      </c>
      <c r="X14" t="n">
        <v>0.89</v>
      </c>
      <c r="Y14" t="n">
        <v>0.5</v>
      </c>
      <c r="Z14" t="n">
        <v>10</v>
      </c>
      <c r="AA14" t="n">
        <v>508.862302312242</v>
      </c>
      <c r="AB14" t="n">
        <v>696.2478514439879</v>
      </c>
      <c r="AC14" t="n">
        <v>629.7989336921698</v>
      </c>
      <c r="AD14" t="n">
        <v>508862.302312242</v>
      </c>
      <c r="AE14" t="n">
        <v>696247.8514439879</v>
      </c>
      <c r="AF14" t="n">
        <v>5.983958671631926e-06</v>
      </c>
      <c r="AG14" t="n">
        <v>2.13625</v>
      </c>
      <c r="AH14" t="n">
        <v>629798.9336921698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1.9552</v>
      </c>
      <c r="E15" t="n">
        <v>51.15</v>
      </c>
      <c r="F15" t="n">
        <v>48.51</v>
      </c>
      <c r="G15" t="n">
        <v>126.55</v>
      </c>
      <c r="H15" t="n">
        <v>1.86</v>
      </c>
      <c r="I15" t="n">
        <v>23</v>
      </c>
      <c r="J15" t="n">
        <v>133.12</v>
      </c>
      <c r="K15" t="n">
        <v>43.4</v>
      </c>
      <c r="L15" t="n">
        <v>14</v>
      </c>
      <c r="M15" t="n">
        <v>21</v>
      </c>
      <c r="N15" t="n">
        <v>20.72</v>
      </c>
      <c r="O15" t="n">
        <v>16652.31</v>
      </c>
      <c r="P15" t="n">
        <v>425.55</v>
      </c>
      <c r="Q15" t="n">
        <v>794.17</v>
      </c>
      <c r="R15" t="n">
        <v>118.23</v>
      </c>
      <c r="S15" t="n">
        <v>72.42</v>
      </c>
      <c r="T15" t="n">
        <v>13680.78</v>
      </c>
      <c r="U15" t="n">
        <v>0.61</v>
      </c>
      <c r="V15" t="n">
        <v>0.76</v>
      </c>
      <c r="W15" t="n">
        <v>4.72</v>
      </c>
      <c r="X15" t="n">
        <v>0.8100000000000001</v>
      </c>
      <c r="Y15" t="n">
        <v>0.5</v>
      </c>
      <c r="Z15" t="n">
        <v>10</v>
      </c>
      <c r="AA15" t="n">
        <v>502.7029477939927</v>
      </c>
      <c r="AB15" t="n">
        <v>687.8203508605756</v>
      </c>
      <c r="AC15" t="n">
        <v>622.175741936367</v>
      </c>
      <c r="AD15" t="n">
        <v>502702.9477939927</v>
      </c>
      <c r="AE15" t="n">
        <v>687820.3508605756</v>
      </c>
      <c r="AF15" t="n">
        <v>5.998992972760469e-06</v>
      </c>
      <c r="AG15" t="n">
        <v>2.13125</v>
      </c>
      <c r="AH15" t="n">
        <v>622175.741936367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1.9566</v>
      </c>
      <c r="E16" t="n">
        <v>51.11</v>
      </c>
      <c r="F16" t="n">
        <v>48.5</v>
      </c>
      <c r="G16" t="n">
        <v>132.27</v>
      </c>
      <c r="H16" t="n">
        <v>1.97</v>
      </c>
      <c r="I16" t="n">
        <v>22</v>
      </c>
      <c r="J16" t="n">
        <v>134.46</v>
      </c>
      <c r="K16" t="n">
        <v>43.4</v>
      </c>
      <c r="L16" t="n">
        <v>15</v>
      </c>
      <c r="M16" t="n">
        <v>20</v>
      </c>
      <c r="N16" t="n">
        <v>21.06</v>
      </c>
      <c r="O16" t="n">
        <v>16817.7</v>
      </c>
      <c r="P16" t="n">
        <v>420.43</v>
      </c>
      <c r="Q16" t="n">
        <v>794.17</v>
      </c>
      <c r="R16" t="n">
        <v>118.03</v>
      </c>
      <c r="S16" t="n">
        <v>72.42</v>
      </c>
      <c r="T16" t="n">
        <v>13583.17</v>
      </c>
      <c r="U16" t="n">
        <v>0.61</v>
      </c>
      <c r="V16" t="n">
        <v>0.76</v>
      </c>
      <c r="W16" t="n">
        <v>4.72</v>
      </c>
      <c r="X16" t="n">
        <v>0.79</v>
      </c>
      <c r="Y16" t="n">
        <v>0.5</v>
      </c>
      <c r="Z16" t="n">
        <v>10</v>
      </c>
      <c r="AA16" t="n">
        <v>498.7446546872395</v>
      </c>
      <c r="AB16" t="n">
        <v>682.4044396043485</v>
      </c>
      <c r="AC16" t="n">
        <v>617.2767176491552</v>
      </c>
      <c r="AD16" t="n">
        <v>498744.6546872394</v>
      </c>
      <c r="AE16" t="n">
        <v>682404.4396043485</v>
      </c>
      <c r="AF16" t="n">
        <v>6.003288487368624e-06</v>
      </c>
      <c r="AG16" t="n">
        <v>2.129583333333333</v>
      </c>
      <c r="AH16" t="n">
        <v>617276.7176491552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1.9611</v>
      </c>
      <c r="E17" t="n">
        <v>50.99</v>
      </c>
      <c r="F17" t="n">
        <v>48.43</v>
      </c>
      <c r="G17" t="n">
        <v>145.29</v>
      </c>
      <c r="H17" t="n">
        <v>2.08</v>
      </c>
      <c r="I17" t="n">
        <v>20</v>
      </c>
      <c r="J17" t="n">
        <v>135.81</v>
      </c>
      <c r="K17" t="n">
        <v>43.4</v>
      </c>
      <c r="L17" t="n">
        <v>16</v>
      </c>
      <c r="M17" t="n">
        <v>18</v>
      </c>
      <c r="N17" t="n">
        <v>21.41</v>
      </c>
      <c r="O17" t="n">
        <v>16983.46</v>
      </c>
      <c r="P17" t="n">
        <v>416.55</v>
      </c>
      <c r="Q17" t="n">
        <v>794.1799999999999</v>
      </c>
      <c r="R17" t="n">
        <v>115.59</v>
      </c>
      <c r="S17" t="n">
        <v>72.42</v>
      </c>
      <c r="T17" t="n">
        <v>12375.44</v>
      </c>
      <c r="U17" t="n">
        <v>0.63</v>
      </c>
      <c r="V17" t="n">
        <v>0.76</v>
      </c>
      <c r="W17" t="n">
        <v>4.72</v>
      </c>
      <c r="X17" t="n">
        <v>0.72</v>
      </c>
      <c r="Y17" t="n">
        <v>0.5</v>
      </c>
      <c r="Z17" t="n">
        <v>10</v>
      </c>
      <c r="AA17" t="n">
        <v>494.6442495655468</v>
      </c>
      <c r="AB17" t="n">
        <v>676.7940844197417</v>
      </c>
      <c r="AC17" t="n">
        <v>612.201806889184</v>
      </c>
      <c r="AD17" t="n">
        <v>494644.2495655468</v>
      </c>
      <c r="AE17" t="n">
        <v>676794.0844197416</v>
      </c>
      <c r="AF17" t="n">
        <v>6.017095498609122e-06</v>
      </c>
      <c r="AG17" t="n">
        <v>2.124583333333333</v>
      </c>
      <c r="AH17" t="n">
        <v>612201.8068891841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1.9645</v>
      </c>
      <c r="E18" t="n">
        <v>50.9</v>
      </c>
      <c r="F18" t="n">
        <v>48.37</v>
      </c>
      <c r="G18" t="n">
        <v>152.73</v>
      </c>
      <c r="H18" t="n">
        <v>2.19</v>
      </c>
      <c r="I18" t="n">
        <v>19</v>
      </c>
      <c r="J18" t="n">
        <v>137.15</v>
      </c>
      <c r="K18" t="n">
        <v>43.4</v>
      </c>
      <c r="L18" t="n">
        <v>17</v>
      </c>
      <c r="M18" t="n">
        <v>16</v>
      </c>
      <c r="N18" t="n">
        <v>21.75</v>
      </c>
      <c r="O18" t="n">
        <v>17149.71</v>
      </c>
      <c r="P18" t="n">
        <v>409.44</v>
      </c>
      <c r="Q18" t="n">
        <v>794.2</v>
      </c>
      <c r="R18" t="n">
        <v>113.44</v>
      </c>
      <c r="S18" t="n">
        <v>72.42</v>
      </c>
      <c r="T18" t="n">
        <v>11306.76</v>
      </c>
      <c r="U18" t="n">
        <v>0.64</v>
      </c>
      <c r="V18" t="n">
        <v>0.76</v>
      </c>
      <c r="W18" t="n">
        <v>4.71</v>
      </c>
      <c r="X18" t="n">
        <v>0.66</v>
      </c>
      <c r="Y18" t="n">
        <v>0.5</v>
      </c>
      <c r="Z18" t="n">
        <v>10</v>
      </c>
      <c r="AA18" t="n">
        <v>488.6380020095826</v>
      </c>
      <c r="AB18" t="n">
        <v>668.5760715367306</v>
      </c>
      <c r="AC18" t="n">
        <v>604.7681096216741</v>
      </c>
      <c r="AD18" t="n">
        <v>488638.0020095826</v>
      </c>
      <c r="AE18" t="n">
        <v>668576.0715367306</v>
      </c>
      <c r="AF18" t="n">
        <v>6.027527462657498e-06</v>
      </c>
      <c r="AG18" t="n">
        <v>2.120833333333333</v>
      </c>
      <c r="AH18" t="n">
        <v>604768.1096216741</v>
      </c>
    </row>
    <row r="19">
      <c r="A19" t="n">
        <v>17</v>
      </c>
      <c r="B19" t="n">
        <v>55</v>
      </c>
      <c r="C19" t="inlineStr">
        <is>
          <t xml:space="preserve">CONCLUIDO	</t>
        </is>
      </c>
      <c r="D19" t="n">
        <v>1.9657</v>
      </c>
      <c r="E19" t="n">
        <v>50.87</v>
      </c>
      <c r="F19" t="n">
        <v>48.36</v>
      </c>
      <c r="G19" t="n">
        <v>161.19</v>
      </c>
      <c r="H19" t="n">
        <v>2.3</v>
      </c>
      <c r="I19" t="n">
        <v>18</v>
      </c>
      <c r="J19" t="n">
        <v>138.51</v>
      </c>
      <c r="K19" t="n">
        <v>43.4</v>
      </c>
      <c r="L19" t="n">
        <v>18</v>
      </c>
      <c r="M19" t="n">
        <v>14</v>
      </c>
      <c r="N19" t="n">
        <v>22.11</v>
      </c>
      <c r="O19" t="n">
        <v>17316.45</v>
      </c>
      <c r="P19" t="n">
        <v>406.39</v>
      </c>
      <c r="Q19" t="n">
        <v>794.17</v>
      </c>
      <c r="R19" t="n">
        <v>113.31</v>
      </c>
      <c r="S19" t="n">
        <v>72.42</v>
      </c>
      <c r="T19" t="n">
        <v>11246.4</v>
      </c>
      <c r="U19" t="n">
        <v>0.64</v>
      </c>
      <c r="V19" t="n">
        <v>0.76</v>
      </c>
      <c r="W19" t="n">
        <v>4.71</v>
      </c>
      <c r="X19" t="n">
        <v>0.65</v>
      </c>
      <c r="Y19" t="n">
        <v>0.5</v>
      </c>
      <c r="Z19" t="n">
        <v>10</v>
      </c>
      <c r="AA19" t="n">
        <v>486.1920533918768</v>
      </c>
      <c r="AB19" t="n">
        <v>665.229416730348</v>
      </c>
      <c r="AC19" t="n">
        <v>601.7408548529532</v>
      </c>
      <c r="AD19" t="n">
        <v>486192.0533918767</v>
      </c>
      <c r="AE19" t="n">
        <v>665229.416730348</v>
      </c>
      <c r="AF19" t="n">
        <v>6.031209332321631e-06</v>
      </c>
      <c r="AG19" t="n">
        <v>2.119583333333333</v>
      </c>
      <c r="AH19" t="n">
        <v>601740.8548529532</v>
      </c>
    </row>
    <row r="20">
      <c r="A20" t="n">
        <v>18</v>
      </c>
      <c r="B20" t="n">
        <v>55</v>
      </c>
      <c r="C20" t="inlineStr">
        <is>
          <t xml:space="preserve">CONCLUIDO	</t>
        </is>
      </c>
      <c r="D20" t="n">
        <v>1.9681</v>
      </c>
      <c r="E20" t="n">
        <v>50.81</v>
      </c>
      <c r="F20" t="n">
        <v>48.32</v>
      </c>
      <c r="G20" t="n">
        <v>170.55</v>
      </c>
      <c r="H20" t="n">
        <v>2.4</v>
      </c>
      <c r="I20" t="n">
        <v>17</v>
      </c>
      <c r="J20" t="n">
        <v>139.86</v>
      </c>
      <c r="K20" t="n">
        <v>43.4</v>
      </c>
      <c r="L20" t="n">
        <v>19</v>
      </c>
      <c r="M20" t="n">
        <v>11</v>
      </c>
      <c r="N20" t="n">
        <v>22.46</v>
      </c>
      <c r="O20" t="n">
        <v>17483.7</v>
      </c>
      <c r="P20" t="n">
        <v>400.98</v>
      </c>
      <c r="Q20" t="n">
        <v>794.17</v>
      </c>
      <c r="R20" t="n">
        <v>111.71</v>
      </c>
      <c r="S20" t="n">
        <v>72.42</v>
      </c>
      <c r="T20" t="n">
        <v>10451.19</v>
      </c>
      <c r="U20" t="n">
        <v>0.65</v>
      </c>
      <c r="V20" t="n">
        <v>0.76</v>
      </c>
      <c r="W20" t="n">
        <v>4.72</v>
      </c>
      <c r="X20" t="n">
        <v>0.61</v>
      </c>
      <c r="Y20" t="n">
        <v>0.5</v>
      </c>
      <c r="Z20" t="n">
        <v>10</v>
      </c>
      <c r="AA20" t="n">
        <v>481.7102059261308</v>
      </c>
      <c r="AB20" t="n">
        <v>659.0971553025591</v>
      </c>
      <c r="AC20" t="n">
        <v>596.1938478491495</v>
      </c>
      <c r="AD20" t="n">
        <v>481710.2059261308</v>
      </c>
      <c r="AE20" t="n">
        <v>659097.1553025591</v>
      </c>
      <c r="AF20" t="n">
        <v>6.038573071649897e-06</v>
      </c>
      <c r="AG20" t="n">
        <v>2.117083333333333</v>
      </c>
      <c r="AH20" t="n">
        <v>596193.8478491495</v>
      </c>
    </row>
    <row r="21">
      <c r="A21" t="n">
        <v>19</v>
      </c>
      <c r="B21" t="n">
        <v>55</v>
      </c>
      <c r="C21" t="inlineStr">
        <is>
          <t xml:space="preserve">CONCLUIDO	</t>
        </is>
      </c>
      <c r="D21" t="n">
        <v>1.9702</v>
      </c>
      <c r="E21" t="n">
        <v>50.76</v>
      </c>
      <c r="F21" t="n">
        <v>48.29</v>
      </c>
      <c r="G21" t="n">
        <v>181.08</v>
      </c>
      <c r="H21" t="n">
        <v>2.5</v>
      </c>
      <c r="I21" t="n">
        <v>16</v>
      </c>
      <c r="J21" t="n">
        <v>141.22</v>
      </c>
      <c r="K21" t="n">
        <v>43.4</v>
      </c>
      <c r="L21" t="n">
        <v>20</v>
      </c>
      <c r="M21" t="n">
        <v>4</v>
      </c>
      <c r="N21" t="n">
        <v>22.82</v>
      </c>
      <c r="O21" t="n">
        <v>17651.44</v>
      </c>
      <c r="P21" t="n">
        <v>399.15</v>
      </c>
      <c r="Q21" t="n">
        <v>794.1799999999999</v>
      </c>
      <c r="R21" t="n">
        <v>110.48</v>
      </c>
      <c r="S21" t="n">
        <v>72.42</v>
      </c>
      <c r="T21" t="n">
        <v>9840.25</v>
      </c>
      <c r="U21" t="n">
        <v>0.66</v>
      </c>
      <c r="V21" t="n">
        <v>0.76</v>
      </c>
      <c r="W21" t="n">
        <v>4.72</v>
      </c>
      <c r="X21" t="n">
        <v>0.58</v>
      </c>
      <c r="Y21" t="n">
        <v>0.5</v>
      </c>
      <c r="Z21" t="n">
        <v>10</v>
      </c>
      <c r="AA21" t="n">
        <v>479.8225556447798</v>
      </c>
      <c r="AB21" t="n">
        <v>656.5143889103615</v>
      </c>
      <c r="AC21" t="n">
        <v>593.8575770564879</v>
      </c>
      <c r="AD21" t="n">
        <v>479822.5556447798</v>
      </c>
      <c r="AE21" t="n">
        <v>656514.3889103614</v>
      </c>
      <c r="AF21" t="n">
        <v>6.045016343562129e-06</v>
      </c>
      <c r="AG21" t="n">
        <v>2.115</v>
      </c>
      <c r="AH21" t="n">
        <v>593857.5770564879</v>
      </c>
    </row>
    <row r="22">
      <c r="A22" t="n">
        <v>20</v>
      </c>
      <c r="B22" t="n">
        <v>55</v>
      </c>
      <c r="C22" t="inlineStr">
        <is>
          <t xml:space="preserve">CONCLUIDO	</t>
        </is>
      </c>
      <c r="D22" t="n">
        <v>1.9708</v>
      </c>
      <c r="E22" t="n">
        <v>50.74</v>
      </c>
      <c r="F22" t="n">
        <v>48.27</v>
      </c>
      <c r="G22" t="n">
        <v>181.03</v>
      </c>
      <c r="H22" t="n">
        <v>2.61</v>
      </c>
      <c r="I22" t="n">
        <v>16</v>
      </c>
      <c r="J22" t="n">
        <v>142.59</v>
      </c>
      <c r="K22" t="n">
        <v>43.4</v>
      </c>
      <c r="L22" t="n">
        <v>21</v>
      </c>
      <c r="M22" t="n">
        <v>2</v>
      </c>
      <c r="N22" t="n">
        <v>23.19</v>
      </c>
      <c r="O22" t="n">
        <v>17819.69</v>
      </c>
      <c r="P22" t="n">
        <v>402.54</v>
      </c>
      <c r="Q22" t="n">
        <v>794.17</v>
      </c>
      <c r="R22" t="n">
        <v>109.92</v>
      </c>
      <c r="S22" t="n">
        <v>72.42</v>
      </c>
      <c r="T22" t="n">
        <v>9561.1</v>
      </c>
      <c r="U22" t="n">
        <v>0.66</v>
      </c>
      <c r="V22" t="n">
        <v>0.77</v>
      </c>
      <c r="W22" t="n">
        <v>4.72</v>
      </c>
      <c r="X22" t="n">
        <v>0.57</v>
      </c>
      <c r="Y22" t="n">
        <v>0.5</v>
      </c>
      <c r="Z22" t="n">
        <v>10</v>
      </c>
      <c r="AA22" t="n">
        <v>481.9395801952743</v>
      </c>
      <c r="AB22" t="n">
        <v>659.4109952968798</v>
      </c>
      <c r="AC22" t="n">
        <v>596.4777353948894</v>
      </c>
      <c r="AD22" t="n">
        <v>481939.5801952743</v>
      </c>
      <c r="AE22" t="n">
        <v>659410.9952968798</v>
      </c>
      <c r="AF22" t="n">
        <v>6.046857278394195e-06</v>
      </c>
      <c r="AG22" t="n">
        <v>2.114166666666667</v>
      </c>
      <c r="AH22" t="n">
        <v>596477.7353948894</v>
      </c>
    </row>
    <row r="23">
      <c r="A23" t="n">
        <v>21</v>
      </c>
      <c r="B23" t="n">
        <v>55</v>
      </c>
      <c r="C23" t="inlineStr">
        <is>
          <t xml:space="preserve">CONCLUIDO	</t>
        </is>
      </c>
      <c r="D23" t="n">
        <v>1.9709</v>
      </c>
      <c r="E23" t="n">
        <v>50.74</v>
      </c>
      <c r="F23" t="n">
        <v>48.27</v>
      </c>
      <c r="G23" t="n">
        <v>181.02</v>
      </c>
      <c r="H23" t="n">
        <v>2.7</v>
      </c>
      <c r="I23" t="n">
        <v>16</v>
      </c>
      <c r="J23" t="n">
        <v>143.96</v>
      </c>
      <c r="K23" t="n">
        <v>43.4</v>
      </c>
      <c r="L23" t="n">
        <v>22</v>
      </c>
      <c r="M23" t="n">
        <v>1</v>
      </c>
      <c r="N23" t="n">
        <v>23.56</v>
      </c>
      <c r="O23" t="n">
        <v>17988.46</v>
      </c>
      <c r="P23" t="n">
        <v>405.79</v>
      </c>
      <c r="Q23" t="n">
        <v>794.17</v>
      </c>
      <c r="R23" t="n">
        <v>109.76</v>
      </c>
      <c r="S23" t="n">
        <v>72.42</v>
      </c>
      <c r="T23" t="n">
        <v>9481.059999999999</v>
      </c>
      <c r="U23" t="n">
        <v>0.66</v>
      </c>
      <c r="V23" t="n">
        <v>0.77</v>
      </c>
      <c r="W23" t="n">
        <v>4.72</v>
      </c>
      <c r="X23" t="n">
        <v>0.5600000000000001</v>
      </c>
      <c r="Y23" t="n">
        <v>0.5</v>
      </c>
      <c r="Z23" t="n">
        <v>10</v>
      </c>
      <c r="AA23" t="n">
        <v>484.1596451758855</v>
      </c>
      <c r="AB23" t="n">
        <v>662.4485861457066</v>
      </c>
      <c r="AC23" t="n">
        <v>599.2254228363897</v>
      </c>
      <c r="AD23" t="n">
        <v>484159.6451758855</v>
      </c>
      <c r="AE23" t="n">
        <v>662448.5861457066</v>
      </c>
      <c r="AF23" t="n">
        <v>6.047164100866207e-06</v>
      </c>
      <c r="AG23" t="n">
        <v>2.114166666666667</v>
      </c>
      <c r="AH23" t="n">
        <v>599225.4228363897</v>
      </c>
    </row>
    <row r="24">
      <c r="A24" t="n">
        <v>22</v>
      </c>
      <c r="B24" t="n">
        <v>55</v>
      </c>
      <c r="C24" t="inlineStr">
        <is>
          <t xml:space="preserve">CONCLUIDO	</t>
        </is>
      </c>
      <c r="D24" t="n">
        <v>1.9709</v>
      </c>
      <c r="E24" t="n">
        <v>50.74</v>
      </c>
      <c r="F24" t="n">
        <v>48.27</v>
      </c>
      <c r="G24" t="n">
        <v>181.02</v>
      </c>
      <c r="H24" t="n">
        <v>2.8</v>
      </c>
      <c r="I24" t="n">
        <v>16</v>
      </c>
      <c r="J24" t="n">
        <v>145.33</v>
      </c>
      <c r="K24" t="n">
        <v>43.4</v>
      </c>
      <c r="L24" t="n">
        <v>23</v>
      </c>
      <c r="M24" t="n">
        <v>0</v>
      </c>
      <c r="N24" t="n">
        <v>23.93</v>
      </c>
      <c r="O24" t="n">
        <v>18157.74</v>
      </c>
      <c r="P24" t="n">
        <v>409</v>
      </c>
      <c r="Q24" t="n">
        <v>794.17</v>
      </c>
      <c r="R24" t="n">
        <v>109.78</v>
      </c>
      <c r="S24" t="n">
        <v>72.42</v>
      </c>
      <c r="T24" t="n">
        <v>9491.23</v>
      </c>
      <c r="U24" t="n">
        <v>0.66</v>
      </c>
      <c r="V24" t="n">
        <v>0.77</v>
      </c>
      <c r="W24" t="n">
        <v>4.72</v>
      </c>
      <c r="X24" t="n">
        <v>0.57</v>
      </c>
      <c r="Y24" t="n">
        <v>0.5</v>
      </c>
      <c r="Z24" t="n">
        <v>10</v>
      </c>
      <c r="AA24" t="n">
        <v>486.3754713212933</v>
      </c>
      <c r="AB24" t="n">
        <v>665.4803772332037</v>
      </c>
      <c r="AC24" t="n">
        <v>601.9678640376417</v>
      </c>
      <c r="AD24" t="n">
        <v>486375.4713212933</v>
      </c>
      <c r="AE24" t="n">
        <v>665480.3772332037</v>
      </c>
      <c r="AF24" t="n">
        <v>6.047164100866207e-06</v>
      </c>
      <c r="AG24" t="n">
        <v>2.114166666666667</v>
      </c>
      <c r="AH24" t="n">
        <v>601967.8640376417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1.4034</v>
      </c>
      <c r="E2" t="n">
        <v>71.26000000000001</v>
      </c>
      <c r="F2" t="n">
        <v>62.18</v>
      </c>
      <c r="G2" t="n">
        <v>9.869999999999999</v>
      </c>
      <c r="H2" t="n">
        <v>0.2</v>
      </c>
      <c r="I2" t="n">
        <v>378</v>
      </c>
      <c r="J2" t="n">
        <v>89.87</v>
      </c>
      <c r="K2" t="n">
        <v>37.55</v>
      </c>
      <c r="L2" t="n">
        <v>1</v>
      </c>
      <c r="M2" t="n">
        <v>376</v>
      </c>
      <c r="N2" t="n">
        <v>11.32</v>
      </c>
      <c r="O2" t="n">
        <v>11317.98</v>
      </c>
      <c r="P2" t="n">
        <v>520.6799999999999</v>
      </c>
      <c r="Q2" t="n">
        <v>794.25</v>
      </c>
      <c r="R2" t="n">
        <v>574.8099999999999</v>
      </c>
      <c r="S2" t="n">
        <v>72.42</v>
      </c>
      <c r="T2" t="n">
        <v>240196.87</v>
      </c>
      <c r="U2" t="n">
        <v>0.13</v>
      </c>
      <c r="V2" t="n">
        <v>0.59</v>
      </c>
      <c r="W2" t="n">
        <v>5.3</v>
      </c>
      <c r="X2" t="n">
        <v>14.46</v>
      </c>
      <c r="Y2" t="n">
        <v>0.5</v>
      </c>
      <c r="Z2" t="n">
        <v>10</v>
      </c>
      <c r="AA2" t="n">
        <v>824.6187494437839</v>
      </c>
      <c r="AB2" t="n">
        <v>1128.279752600667</v>
      </c>
      <c r="AC2" t="n">
        <v>1020.598316563037</v>
      </c>
      <c r="AD2" t="n">
        <v>824618.7494437839</v>
      </c>
      <c r="AE2" t="n">
        <v>1128279.752600667</v>
      </c>
      <c r="AF2" t="n">
        <v>4.896159092508231e-06</v>
      </c>
      <c r="AG2" t="n">
        <v>2.969166666666667</v>
      </c>
      <c r="AH2" t="n">
        <v>1020598.316563037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1.7029</v>
      </c>
      <c r="E3" t="n">
        <v>58.72</v>
      </c>
      <c r="F3" t="n">
        <v>53.74</v>
      </c>
      <c r="G3" t="n">
        <v>20.03</v>
      </c>
      <c r="H3" t="n">
        <v>0.39</v>
      </c>
      <c r="I3" t="n">
        <v>161</v>
      </c>
      <c r="J3" t="n">
        <v>91.09999999999999</v>
      </c>
      <c r="K3" t="n">
        <v>37.55</v>
      </c>
      <c r="L3" t="n">
        <v>2</v>
      </c>
      <c r="M3" t="n">
        <v>159</v>
      </c>
      <c r="N3" t="n">
        <v>11.54</v>
      </c>
      <c r="O3" t="n">
        <v>11468.97</v>
      </c>
      <c r="P3" t="n">
        <v>443.71</v>
      </c>
      <c r="Q3" t="n">
        <v>794.24</v>
      </c>
      <c r="R3" t="n">
        <v>292.78</v>
      </c>
      <c r="S3" t="n">
        <v>72.42</v>
      </c>
      <c r="T3" t="n">
        <v>100263.65</v>
      </c>
      <c r="U3" t="n">
        <v>0.25</v>
      </c>
      <c r="V3" t="n">
        <v>0.6899999999999999</v>
      </c>
      <c r="W3" t="n">
        <v>4.95</v>
      </c>
      <c r="X3" t="n">
        <v>6.03</v>
      </c>
      <c r="Y3" t="n">
        <v>0.5</v>
      </c>
      <c r="Z3" t="n">
        <v>10</v>
      </c>
      <c r="AA3" t="n">
        <v>585.7239236579489</v>
      </c>
      <c r="AB3" t="n">
        <v>801.4133126646003</v>
      </c>
      <c r="AC3" t="n">
        <v>724.9275508945387</v>
      </c>
      <c r="AD3" t="n">
        <v>585723.923657949</v>
      </c>
      <c r="AE3" t="n">
        <v>801413.3126646003</v>
      </c>
      <c r="AF3" t="n">
        <v>5.941049820886609e-06</v>
      </c>
      <c r="AG3" t="n">
        <v>2.446666666666667</v>
      </c>
      <c r="AH3" t="n">
        <v>724927.5508945388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1.8064</v>
      </c>
      <c r="E4" t="n">
        <v>55.36</v>
      </c>
      <c r="F4" t="n">
        <v>51.49</v>
      </c>
      <c r="G4" t="n">
        <v>30.29</v>
      </c>
      <c r="H4" t="n">
        <v>0.57</v>
      </c>
      <c r="I4" t="n">
        <v>102</v>
      </c>
      <c r="J4" t="n">
        <v>92.31999999999999</v>
      </c>
      <c r="K4" t="n">
        <v>37.55</v>
      </c>
      <c r="L4" t="n">
        <v>3</v>
      </c>
      <c r="M4" t="n">
        <v>100</v>
      </c>
      <c r="N4" t="n">
        <v>11.77</v>
      </c>
      <c r="O4" t="n">
        <v>11620.34</v>
      </c>
      <c r="P4" t="n">
        <v>419.07</v>
      </c>
      <c r="Q4" t="n">
        <v>794.22</v>
      </c>
      <c r="R4" t="n">
        <v>217.49</v>
      </c>
      <c r="S4" t="n">
        <v>72.42</v>
      </c>
      <c r="T4" t="n">
        <v>62916.62</v>
      </c>
      <c r="U4" t="n">
        <v>0.33</v>
      </c>
      <c r="V4" t="n">
        <v>0.72</v>
      </c>
      <c r="W4" t="n">
        <v>4.86</v>
      </c>
      <c r="X4" t="n">
        <v>3.78</v>
      </c>
      <c r="Y4" t="n">
        <v>0.5</v>
      </c>
      <c r="Z4" t="n">
        <v>10</v>
      </c>
      <c r="AA4" t="n">
        <v>525.5128300416771</v>
      </c>
      <c r="AB4" t="n">
        <v>719.029838052841</v>
      </c>
      <c r="AC4" t="n">
        <v>650.4066394737931</v>
      </c>
      <c r="AD4" t="n">
        <v>525512.8300416771</v>
      </c>
      <c r="AE4" t="n">
        <v>719029.838052841</v>
      </c>
      <c r="AF4" t="n">
        <v>6.30213893737129e-06</v>
      </c>
      <c r="AG4" t="n">
        <v>2.306666666666667</v>
      </c>
      <c r="AH4" t="n">
        <v>650406.6394737931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1.859</v>
      </c>
      <c r="E5" t="n">
        <v>53.79</v>
      </c>
      <c r="F5" t="n">
        <v>50.45</v>
      </c>
      <c r="G5" t="n">
        <v>40.91</v>
      </c>
      <c r="H5" t="n">
        <v>0.75</v>
      </c>
      <c r="I5" t="n">
        <v>74</v>
      </c>
      <c r="J5" t="n">
        <v>93.55</v>
      </c>
      <c r="K5" t="n">
        <v>37.55</v>
      </c>
      <c r="L5" t="n">
        <v>4</v>
      </c>
      <c r="M5" t="n">
        <v>72</v>
      </c>
      <c r="N5" t="n">
        <v>12</v>
      </c>
      <c r="O5" t="n">
        <v>11772.07</v>
      </c>
      <c r="P5" t="n">
        <v>404.6</v>
      </c>
      <c r="Q5" t="n">
        <v>794.1799999999999</v>
      </c>
      <c r="R5" t="n">
        <v>182.76</v>
      </c>
      <c r="S5" t="n">
        <v>72.42</v>
      </c>
      <c r="T5" t="n">
        <v>45687.84</v>
      </c>
      <c r="U5" t="n">
        <v>0.4</v>
      </c>
      <c r="V5" t="n">
        <v>0.73</v>
      </c>
      <c r="W5" t="n">
        <v>4.81</v>
      </c>
      <c r="X5" t="n">
        <v>2.75</v>
      </c>
      <c r="Y5" t="n">
        <v>0.5</v>
      </c>
      <c r="Z5" t="n">
        <v>10</v>
      </c>
      <c r="AA5" t="n">
        <v>496.4199736416719</v>
      </c>
      <c r="AB5" t="n">
        <v>679.2237084401135</v>
      </c>
      <c r="AC5" t="n">
        <v>614.3995510030503</v>
      </c>
      <c r="AD5" t="n">
        <v>496419.9736416719</v>
      </c>
      <c r="AE5" t="n">
        <v>679223.7084401135</v>
      </c>
      <c r="AF5" t="n">
        <v>6.485648961787659e-06</v>
      </c>
      <c r="AG5" t="n">
        <v>2.24125</v>
      </c>
      <c r="AH5" t="n">
        <v>614399.5510030503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1.8901</v>
      </c>
      <c r="E6" t="n">
        <v>52.91</v>
      </c>
      <c r="F6" t="n">
        <v>49.87</v>
      </c>
      <c r="G6" t="n">
        <v>51.59</v>
      </c>
      <c r="H6" t="n">
        <v>0.93</v>
      </c>
      <c r="I6" t="n">
        <v>58</v>
      </c>
      <c r="J6" t="n">
        <v>94.79000000000001</v>
      </c>
      <c r="K6" t="n">
        <v>37.55</v>
      </c>
      <c r="L6" t="n">
        <v>5</v>
      </c>
      <c r="M6" t="n">
        <v>56</v>
      </c>
      <c r="N6" t="n">
        <v>12.23</v>
      </c>
      <c r="O6" t="n">
        <v>11924.18</v>
      </c>
      <c r="P6" t="n">
        <v>393.95</v>
      </c>
      <c r="Q6" t="n">
        <v>794.1799999999999</v>
      </c>
      <c r="R6" t="n">
        <v>163.4</v>
      </c>
      <c r="S6" t="n">
        <v>72.42</v>
      </c>
      <c r="T6" t="n">
        <v>36087.31</v>
      </c>
      <c r="U6" t="n">
        <v>0.44</v>
      </c>
      <c r="V6" t="n">
        <v>0.74</v>
      </c>
      <c r="W6" t="n">
        <v>4.79</v>
      </c>
      <c r="X6" t="n">
        <v>2.17</v>
      </c>
      <c r="Y6" t="n">
        <v>0.5</v>
      </c>
      <c r="Z6" t="n">
        <v>10</v>
      </c>
      <c r="AA6" t="n">
        <v>478.5967376401519</v>
      </c>
      <c r="AB6" t="n">
        <v>654.837170637156</v>
      </c>
      <c r="AC6" t="n">
        <v>592.3404301412863</v>
      </c>
      <c r="AD6" t="n">
        <v>478596.7376401519</v>
      </c>
      <c r="AE6" t="n">
        <v>654837.170637156</v>
      </c>
      <c r="AF6" t="n">
        <v>6.594150135919771e-06</v>
      </c>
      <c r="AG6" t="n">
        <v>2.204583333333333</v>
      </c>
      <c r="AH6" t="n">
        <v>592340.4301412863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1.9139</v>
      </c>
      <c r="E7" t="n">
        <v>52.25</v>
      </c>
      <c r="F7" t="n">
        <v>49.42</v>
      </c>
      <c r="G7" t="n">
        <v>63.09</v>
      </c>
      <c r="H7" t="n">
        <v>1.1</v>
      </c>
      <c r="I7" t="n">
        <v>47</v>
      </c>
      <c r="J7" t="n">
        <v>96.02</v>
      </c>
      <c r="K7" t="n">
        <v>37.55</v>
      </c>
      <c r="L7" t="n">
        <v>6</v>
      </c>
      <c r="M7" t="n">
        <v>45</v>
      </c>
      <c r="N7" t="n">
        <v>12.47</v>
      </c>
      <c r="O7" t="n">
        <v>12076.67</v>
      </c>
      <c r="P7" t="n">
        <v>383.94</v>
      </c>
      <c r="Q7" t="n">
        <v>794.1900000000001</v>
      </c>
      <c r="R7" t="n">
        <v>148.55</v>
      </c>
      <c r="S7" t="n">
        <v>72.42</v>
      </c>
      <c r="T7" t="n">
        <v>28718.98</v>
      </c>
      <c r="U7" t="n">
        <v>0.49</v>
      </c>
      <c r="V7" t="n">
        <v>0.75</v>
      </c>
      <c r="W7" t="n">
        <v>4.76</v>
      </c>
      <c r="X7" t="n">
        <v>1.71</v>
      </c>
      <c r="Y7" t="n">
        <v>0.5</v>
      </c>
      <c r="Z7" t="n">
        <v>10</v>
      </c>
      <c r="AA7" t="n">
        <v>464.0029458541367</v>
      </c>
      <c r="AB7" t="n">
        <v>634.8693008828759</v>
      </c>
      <c r="AC7" t="n">
        <v>574.2782658512735</v>
      </c>
      <c r="AD7" t="n">
        <v>464002.9458541367</v>
      </c>
      <c r="AE7" t="n">
        <v>634869.3008828759</v>
      </c>
      <c r="AF7" t="n">
        <v>6.677183188792577e-06</v>
      </c>
      <c r="AG7" t="n">
        <v>2.177083333333333</v>
      </c>
      <c r="AH7" t="n">
        <v>574278.2658512736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1.9273</v>
      </c>
      <c r="E8" t="n">
        <v>51.88</v>
      </c>
      <c r="F8" t="n">
        <v>49.19</v>
      </c>
      <c r="G8" t="n">
        <v>73.78</v>
      </c>
      <c r="H8" t="n">
        <v>1.27</v>
      </c>
      <c r="I8" t="n">
        <v>40</v>
      </c>
      <c r="J8" t="n">
        <v>97.26000000000001</v>
      </c>
      <c r="K8" t="n">
        <v>37.55</v>
      </c>
      <c r="L8" t="n">
        <v>7</v>
      </c>
      <c r="M8" t="n">
        <v>38</v>
      </c>
      <c r="N8" t="n">
        <v>12.71</v>
      </c>
      <c r="O8" t="n">
        <v>12229.54</v>
      </c>
      <c r="P8" t="n">
        <v>376.07</v>
      </c>
      <c r="Q8" t="n">
        <v>794.17</v>
      </c>
      <c r="R8" t="n">
        <v>140.76</v>
      </c>
      <c r="S8" t="n">
        <v>72.42</v>
      </c>
      <c r="T8" t="n">
        <v>24861.02</v>
      </c>
      <c r="U8" t="n">
        <v>0.51</v>
      </c>
      <c r="V8" t="n">
        <v>0.75</v>
      </c>
      <c r="W8" t="n">
        <v>4.75</v>
      </c>
      <c r="X8" t="n">
        <v>1.48</v>
      </c>
      <c r="Y8" t="n">
        <v>0.5</v>
      </c>
      <c r="Z8" t="n">
        <v>10</v>
      </c>
      <c r="AA8" t="n">
        <v>454.4451827586527</v>
      </c>
      <c r="AB8" t="n">
        <v>621.7919477568861</v>
      </c>
      <c r="AC8" t="n">
        <v>562.4489969534478</v>
      </c>
      <c r="AD8" t="n">
        <v>454445.1827586527</v>
      </c>
      <c r="AE8" t="n">
        <v>621791.9477568861</v>
      </c>
      <c r="AF8" t="n">
        <v>6.723932890830208e-06</v>
      </c>
      <c r="AG8" t="n">
        <v>2.161666666666667</v>
      </c>
      <c r="AH8" t="n">
        <v>562448.9969534478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1.9413</v>
      </c>
      <c r="E9" t="n">
        <v>51.51</v>
      </c>
      <c r="F9" t="n">
        <v>48.93</v>
      </c>
      <c r="G9" t="n">
        <v>86.34999999999999</v>
      </c>
      <c r="H9" t="n">
        <v>1.43</v>
      </c>
      <c r="I9" t="n">
        <v>34</v>
      </c>
      <c r="J9" t="n">
        <v>98.5</v>
      </c>
      <c r="K9" t="n">
        <v>37.55</v>
      </c>
      <c r="L9" t="n">
        <v>8</v>
      </c>
      <c r="M9" t="n">
        <v>32</v>
      </c>
      <c r="N9" t="n">
        <v>12.95</v>
      </c>
      <c r="O9" t="n">
        <v>12382.79</v>
      </c>
      <c r="P9" t="n">
        <v>366.04</v>
      </c>
      <c r="Q9" t="n">
        <v>794.17</v>
      </c>
      <c r="R9" t="n">
        <v>132.03</v>
      </c>
      <c r="S9" t="n">
        <v>72.42</v>
      </c>
      <c r="T9" t="n">
        <v>20525.11</v>
      </c>
      <c r="U9" t="n">
        <v>0.55</v>
      </c>
      <c r="V9" t="n">
        <v>0.75</v>
      </c>
      <c r="W9" t="n">
        <v>4.74</v>
      </c>
      <c r="X9" t="n">
        <v>1.22</v>
      </c>
      <c r="Y9" t="n">
        <v>0.5</v>
      </c>
      <c r="Z9" t="n">
        <v>10</v>
      </c>
      <c r="AA9" t="n">
        <v>443.271304420794</v>
      </c>
      <c r="AB9" t="n">
        <v>606.5033544583068</v>
      </c>
      <c r="AC9" t="n">
        <v>548.6195255416095</v>
      </c>
      <c r="AD9" t="n">
        <v>443271.304420794</v>
      </c>
      <c r="AE9" t="n">
        <v>606503.3544583068</v>
      </c>
      <c r="AF9" t="n">
        <v>6.772775863108329e-06</v>
      </c>
      <c r="AG9" t="n">
        <v>2.14625</v>
      </c>
      <c r="AH9" t="n">
        <v>548619.5255416095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1.9494</v>
      </c>
      <c r="E10" t="n">
        <v>51.3</v>
      </c>
      <c r="F10" t="n">
        <v>48.79</v>
      </c>
      <c r="G10" t="n">
        <v>97.58</v>
      </c>
      <c r="H10" t="n">
        <v>1.59</v>
      </c>
      <c r="I10" t="n">
        <v>30</v>
      </c>
      <c r="J10" t="n">
        <v>99.75</v>
      </c>
      <c r="K10" t="n">
        <v>37.55</v>
      </c>
      <c r="L10" t="n">
        <v>9</v>
      </c>
      <c r="M10" t="n">
        <v>28</v>
      </c>
      <c r="N10" t="n">
        <v>13.2</v>
      </c>
      <c r="O10" t="n">
        <v>12536.43</v>
      </c>
      <c r="P10" t="n">
        <v>359.25</v>
      </c>
      <c r="Q10" t="n">
        <v>794.17</v>
      </c>
      <c r="R10" t="n">
        <v>127.48</v>
      </c>
      <c r="S10" t="n">
        <v>72.42</v>
      </c>
      <c r="T10" t="n">
        <v>18269.02</v>
      </c>
      <c r="U10" t="n">
        <v>0.57</v>
      </c>
      <c r="V10" t="n">
        <v>0.76</v>
      </c>
      <c r="W10" t="n">
        <v>4.74</v>
      </c>
      <c r="X10" t="n">
        <v>1.08</v>
      </c>
      <c r="Y10" t="n">
        <v>0.5</v>
      </c>
      <c r="Z10" t="n">
        <v>10</v>
      </c>
      <c r="AA10" t="n">
        <v>436.226674974789</v>
      </c>
      <c r="AB10" t="n">
        <v>596.8645816631657</v>
      </c>
      <c r="AC10" t="n">
        <v>539.900663693934</v>
      </c>
      <c r="AD10" t="n">
        <v>436226.674974789</v>
      </c>
      <c r="AE10" t="n">
        <v>596864.5816631657</v>
      </c>
      <c r="AF10" t="n">
        <v>6.801035011354956e-06</v>
      </c>
      <c r="AG10" t="n">
        <v>2.1375</v>
      </c>
      <c r="AH10" t="n">
        <v>539900.663693934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1.9581</v>
      </c>
      <c r="E11" t="n">
        <v>51.07</v>
      </c>
      <c r="F11" t="n">
        <v>48.64</v>
      </c>
      <c r="G11" t="n">
        <v>112.24</v>
      </c>
      <c r="H11" t="n">
        <v>1.74</v>
      </c>
      <c r="I11" t="n">
        <v>26</v>
      </c>
      <c r="J11" t="n">
        <v>101</v>
      </c>
      <c r="K11" t="n">
        <v>37.55</v>
      </c>
      <c r="L11" t="n">
        <v>10</v>
      </c>
      <c r="M11" t="n">
        <v>24</v>
      </c>
      <c r="N11" t="n">
        <v>13.45</v>
      </c>
      <c r="O11" t="n">
        <v>12690.46</v>
      </c>
      <c r="P11" t="n">
        <v>348.86</v>
      </c>
      <c r="Q11" t="n">
        <v>794.1799999999999</v>
      </c>
      <c r="R11" t="n">
        <v>122.57</v>
      </c>
      <c r="S11" t="n">
        <v>72.42</v>
      </c>
      <c r="T11" t="n">
        <v>15834.79</v>
      </c>
      <c r="U11" t="n">
        <v>0.59</v>
      </c>
      <c r="V11" t="n">
        <v>0.76</v>
      </c>
      <c r="W11" t="n">
        <v>4.72</v>
      </c>
      <c r="X11" t="n">
        <v>0.93</v>
      </c>
      <c r="Y11" t="n">
        <v>0.5</v>
      </c>
      <c r="Z11" t="n">
        <v>10</v>
      </c>
      <c r="AA11" t="n">
        <v>426.572084876168</v>
      </c>
      <c r="AB11" t="n">
        <v>583.6547455597781</v>
      </c>
      <c r="AC11" t="n">
        <v>527.9515558081324</v>
      </c>
      <c r="AD11" t="n">
        <v>426572.084876168</v>
      </c>
      <c r="AE11" t="n">
        <v>583654.7455597781</v>
      </c>
      <c r="AF11" t="n">
        <v>6.831387429842074e-06</v>
      </c>
      <c r="AG11" t="n">
        <v>2.127916666666667</v>
      </c>
      <c r="AH11" t="n">
        <v>527951.5558081324</v>
      </c>
    </row>
    <row r="12">
      <c r="A12" t="n">
        <v>10</v>
      </c>
      <c r="B12" t="n">
        <v>40</v>
      </c>
      <c r="C12" t="inlineStr">
        <is>
          <t xml:space="preserve">CONCLUIDO	</t>
        </is>
      </c>
      <c r="D12" t="n">
        <v>1.9622</v>
      </c>
      <c r="E12" t="n">
        <v>50.96</v>
      </c>
      <c r="F12" t="n">
        <v>48.57</v>
      </c>
      <c r="G12" t="n">
        <v>121.42</v>
      </c>
      <c r="H12" t="n">
        <v>1.89</v>
      </c>
      <c r="I12" t="n">
        <v>24</v>
      </c>
      <c r="J12" t="n">
        <v>102.25</v>
      </c>
      <c r="K12" t="n">
        <v>37.55</v>
      </c>
      <c r="L12" t="n">
        <v>11</v>
      </c>
      <c r="M12" t="n">
        <v>20</v>
      </c>
      <c r="N12" t="n">
        <v>13.7</v>
      </c>
      <c r="O12" t="n">
        <v>12844.88</v>
      </c>
      <c r="P12" t="n">
        <v>341.48</v>
      </c>
      <c r="Q12" t="n">
        <v>794.17</v>
      </c>
      <c r="R12" t="n">
        <v>120.22</v>
      </c>
      <c r="S12" t="n">
        <v>72.42</v>
      </c>
      <c r="T12" t="n">
        <v>14667.11</v>
      </c>
      <c r="U12" t="n">
        <v>0.6</v>
      </c>
      <c r="V12" t="n">
        <v>0.76</v>
      </c>
      <c r="W12" t="n">
        <v>4.72</v>
      </c>
      <c r="X12" t="n">
        <v>0.86</v>
      </c>
      <c r="Y12" t="n">
        <v>0.5</v>
      </c>
      <c r="Z12" t="n">
        <v>10</v>
      </c>
      <c r="AA12" t="n">
        <v>420.3313334881649</v>
      </c>
      <c r="AB12" t="n">
        <v>575.1158741881923</v>
      </c>
      <c r="AC12" t="n">
        <v>520.2276223358696</v>
      </c>
      <c r="AD12" t="n">
        <v>420331.3334881649</v>
      </c>
      <c r="AE12" t="n">
        <v>575115.8741881923</v>
      </c>
      <c r="AF12" t="n">
        <v>6.845691443152096e-06</v>
      </c>
      <c r="AG12" t="n">
        <v>2.123333333333334</v>
      </c>
      <c r="AH12" t="n">
        <v>520227.6223358695</v>
      </c>
    </row>
    <row r="13">
      <c r="A13" t="n">
        <v>11</v>
      </c>
      <c r="B13" t="n">
        <v>40</v>
      </c>
      <c r="C13" t="inlineStr">
        <is>
          <t xml:space="preserve">CONCLUIDO	</t>
        </is>
      </c>
      <c r="D13" t="n">
        <v>1.9662</v>
      </c>
      <c r="E13" t="n">
        <v>50.86</v>
      </c>
      <c r="F13" t="n">
        <v>48.5</v>
      </c>
      <c r="G13" t="n">
        <v>132.29</v>
      </c>
      <c r="H13" t="n">
        <v>2.04</v>
      </c>
      <c r="I13" t="n">
        <v>22</v>
      </c>
      <c r="J13" t="n">
        <v>103.51</v>
      </c>
      <c r="K13" t="n">
        <v>37.55</v>
      </c>
      <c r="L13" t="n">
        <v>12</v>
      </c>
      <c r="M13" t="n">
        <v>9</v>
      </c>
      <c r="N13" t="n">
        <v>13.95</v>
      </c>
      <c r="O13" t="n">
        <v>12999.7</v>
      </c>
      <c r="P13" t="n">
        <v>338.59</v>
      </c>
      <c r="Q13" t="n">
        <v>794.17</v>
      </c>
      <c r="R13" t="n">
        <v>117.67</v>
      </c>
      <c r="S13" t="n">
        <v>72.42</v>
      </c>
      <c r="T13" t="n">
        <v>13402.52</v>
      </c>
      <c r="U13" t="n">
        <v>0.62</v>
      </c>
      <c r="V13" t="n">
        <v>0.76</v>
      </c>
      <c r="W13" t="n">
        <v>4.73</v>
      </c>
      <c r="X13" t="n">
        <v>0.8</v>
      </c>
      <c r="Y13" t="n">
        <v>0.5</v>
      </c>
      <c r="Z13" t="n">
        <v>10</v>
      </c>
      <c r="AA13" t="n">
        <v>417.2470983004629</v>
      </c>
      <c r="AB13" t="n">
        <v>570.8958875375251</v>
      </c>
      <c r="AC13" t="n">
        <v>516.4103852883535</v>
      </c>
      <c r="AD13" t="n">
        <v>417247.0983004629</v>
      </c>
      <c r="AE13" t="n">
        <v>570895.8875375252</v>
      </c>
      <c r="AF13" t="n">
        <v>6.859646578088701e-06</v>
      </c>
      <c r="AG13" t="n">
        <v>2.119166666666667</v>
      </c>
      <c r="AH13" t="n">
        <v>516410.3852883535</v>
      </c>
    </row>
    <row r="14">
      <c r="A14" t="n">
        <v>12</v>
      </c>
      <c r="B14" t="n">
        <v>40</v>
      </c>
      <c r="C14" t="inlineStr">
        <is>
          <t xml:space="preserve">CONCLUIDO	</t>
        </is>
      </c>
      <c r="D14" t="n">
        <v>1.966</v>
      </c>
      <c r="E14" t="n">
        <v>50.86</v>
      </c>
      <c r="F14" t="n">
        <v>48.51</v>
      </c>
      <c r="G14" t="n">
        <v>132.3</v>
      </c>
      <c r="H14" t="n">
        <v>2.18</v>
      </c>
      <c r="I14" t="n">
        <v>22</v>
      </c>
      <c r="J14" t="n">
        <v>104.76</v>
      </c>
      <c r="K14" t="n">
        <v>37.55</v>
      </c>
      <c r="L14" t="n">
        <v>13</v>
      </c>
      <c r="M14" t="n">
        <v>3</v>
      </c>
      <c r="N14" t="n">
        <v>14.21</v>
      </c>
      <c r="O14" t="n">
        <v>13154.91</v>
      </c>
      <c r="P14" t="n">
        <v>337.57</v>
      </c>
      <c r="Q14" t="n">
        <v>794.17</v>
      </c>
      <c r="R14" t="n">
        <v>117.62</v>
      </c>
      <c r="S14" t="n">
        <v>72.42</v>
      </c>
      <c r="T14" t="n">
        <v>13380.3</v>
      </c>
      <c r="U14" t="n">
        <v>0.62</v>
      </c>
      <c r="V14" t="n">
        <v>0.76</v>
      </c>
      <c r="W14" t="n">
        <v>4.74</v>
      </c>
      <c r="X14" t="n">
        <v>0.8</v>
      </c>
      <c r="Y14" t="n">
        <v>0.5</v>
      </c>
      <c r="Z14" t="n">
        <v>10</v>
      </c>
      <c r="AA14" t="n">
        <v>416.614931759876</v>
      </c>
      <c r="AB14" t="n">
        <v>570.0309293874747</v>
      </c>
      <c r="AC14" t="n">
        <v>515.6279775301675</v>
      </c>
      <c r="AD14" t="n">
        <v>416614.931759876</v>
      </c>
      <c r="AE14" t="n">
        <v>570030.9293874747</v>
      </c>
      <c r="AF14" t="n">
        <v>6.858948821341871e-06</v>
      </c>
      <c r="AG14" t="n">
        <v>2.119166666666667</v>
      </c>
      <c r="AH14" t="n">
        <v>515627.9775301675</v>
      </c>
    </row>
    <row r="15">
      <c r="A15" t="n">
        <v>13</v>
      </c>
      <c r="B15" t="n">
        <v>40</v>
      </c>
      <c r="C15" t="inlineStr">
        <is>
          <t xml:space="preserve">CONCLUIDO	</t>
        </is>
      </c>
      <c r="D15" t="n">
        <v>1.9678</v>
      </c>
      <c r="E15" t="n">
        <v>50.82</v>
      </c>
      <c r="F15" t="n">
        <v>48.48</v>
      </c>
      <c r="G15" t="n">
        <v>138.52</v>
      </c>
      <c r="H15" t="n">
        <v>2.33</v>
      </c>
      <c r="I15" t="n">
        <v>21</v>
      </c>
      <c r="J15" t="n">
        <v>106.03</v>
      </c>
      <c r="K15" t="n">
        <v>37.55</v>
      </c>
      <c r="L15" t="n">
        <v>14</v>
      </c>
      <c r="M15" t="n">
        <v>0</v>
      </c>
      <c r="N15" t="n">
        <v>14.47</v>
      </c>
      <c r="O15" t="n">
        <v>13310.53</v>
      </c>
      <c r="P15" t="n">
        <v>340.91</v>
      </c>
      <c r="Q15" t="n">
        <v>794.1900000000001</v>
      </c>
      <c r="R15" t="n">
        <v>116.35</v>
      </c>
      <c r="S15" t="n">
        <v>72.42</v>
      </c>
      <c r="T15" t="n">
        <v>12751.54</v>
      </c>
      <c r="U15" t="n">
        <v>0.62</v>
      </c>
      <c r="V15" t="n">
        <v>0.76</v>
      </c>
      <c r="W15" t="n">
        <v>4.75</v>
      </c>
      <c r="X15" t="n">
        <v>0.77</v>
      </c>
      <c r="Y15" t="n">
        <v>0.5</v>
      </c>
      <c r="Z15" t="n">
        <v>10</v>
      </c>
      <c r="AA15" t="n">
        <v>418.4467742482443</v>
      </c>
      <c r="AB15" t="n">
        <v>572.537337095247</v>
      </c>
      <c r="AC15" t="n">
        <v>517.8951772040754</v>
      </c>
      <c r="AD15" t="n">
        <v>418446.7742482442</v>
      </c>
      <c r="AE15" t="n">
        <v>572537.337095247</v>
      </c>
      <c r="AF15" t="n">
        <v>6.865228632063344e-06</v>
      </c>
      <c r="AG15" t="n">
        <v>2.1175</v>
      </c>
      <c r="AH15" t="n">
        <v>517895.1772040754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3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0.869</v>
      </c>
      <c r="E2" t="n">
        <v>115.08</v>
      </c>
      <c r="F2" t="n">
        <v>80.55</v>
      </c>
      <c r="G2" t="n">
        <v>5.87</v>
      </c>
      <c r="H2" t="n">
        <v>0.09</v>
      </c>
      <c r="I2" t="n">
        <v>823</v>
      </c>
      <c r="J2" t="n">
        <v>194.77</v>
      </c>
      <c r="K2" t="n">
        <v>54.38</v>
      </c>
      <c r="L2" t="n">
        <v>1</v>
      </c>
      <c r="M2" t="n">
        <v>821</v>
      </c>
      <c r="N2" t="n">
        <v>39.4</v>
      </c>
      <c r="O2" t="n">
        <v>24256.19</v>
      </c>
      <c r="P2" t="n">
        <v>1126.15</v>
      </c>
      <c r="Q2" t="n">
        <v>794.46</v>
      </c>
      <c r="R2" t="n">
        <v>1191.03</v>
      </c>
      <c r="S2" t="n">
        <v>72.42</v>
      </c>
      <c r="T2" t="n">
        <v>546077.27</v>
      </c>
      <c r="U2" t="n">
        <v>0.06</v>
      </c>
      <c r="V2" t="n">
        <v>0.46</v>
      </c>
      <c r="W2" t="n">
        <v>6.06</v>
      </c>
      <c r="X2" t="n">
        <v>32.83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1.3674</v>
      </c>
      <c r="E3" t="n">
        <v>73.13</v>
      </c>
      <c r="F3" t="n">
        <v>59.02</v>
      </c>
      <c r="G3" t="n">
        <v>11.88</v>
      </c>
      <c r="H3" t="n">
        <v>0.18</v>
      </c>
      <c r="I3" t="n">
        <v>298</v>
      </c>
      <c r="J3" t="n">
        <v>196.32</v>
      </c>
      <c r="K3" t="n">
        <v>54.38</v>
      </c>
      <c r="L3" t="n">
        <v>2</v>
      </c>
      <c r="M3" t="n">
        <v>296</v>
      </c>
      <c r="N3" t="n">
        <v>39.95</v>
      </c>
      <c r="O3" t="n">
        <v>24447.22</v>
      </c>
      <c r="P3" t="n">
        <v>822.89</v>
      </c>
      <c r="Q3" t="n">
        <v>794.27</v>
      </c>
      <c r="R3" t="n">
        <v>469.17</v>
      </c>
      <c r="S3" t="n">
        <v>72.42</v>
      </c>
      <c r="T3" t="n">
        <v>187774.89</v>
      </c>
      <c r="U3" t="n">
        <v>0.15</v>
      </c>
      <c r="V3" t="n">
        <v>0.63</v>
      </c>
      <c r="W3" t="n">
        <v>5.18</v>
      </c>
      <c r="X3" t="n">
        <v>11.31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1.5576</v>
      </c>
      <c r="E4" t="n">
        <v>64.2</v>
      </c>
      <c r="F4" t="n">
        <v>54.57</v>
      </c>
      <c r="G4" t="n">
        <v>17.89</v>
      </c>
      <c r="H4" t="n">
        <v>0.27</v>
      </c>
      <c r="I4" t="n">
        <v>183</v>
      </c>
      <c r="J4" t="n">
        <v>197.88</v>
      </c>
      <c r="K4" t="n">
        <v>54.38</v>
      </c>
      <c r="L4" t="n">
        <v>3</v>
      </c>
      <c r="M4" t="n">
        <v>181</v>
      </c>
      <c r="N4" t="n">
        <v>40.5</v>
      </c>
      <c r="O4" t="n">
        <v>24639</v>
      </c>
      <c r="P4" t="n">
        <v>758.79</v>
      </c>
      <c r="Q4" t="n">
        <v>794.24</v>
      </c>
      <c r="R4" t="n">
        <v>320.6</v>
      </c>
      <c r="S4" t="n">
        <v>72.42</v>
      </c>
      <c r="T4" t="n">
        <v>114063.83</v>
      </c>
      <c r="U4" t="n">
        <v>0.23</v>
      </c>
      <c r="V4" t="n">
        <v>0.68</v>
      </c>
      <c r="W4" t="n">
        <v>4.98</v>
      </c>
      <c r="X4" t="n">
        <v>6.86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1.6572</v>
      </c>
      <c r="E5" t="n">
        <v>60.34</v>
      </c>
      <c r="F5" t="n">
        <v>52.65</v>
      </c>
      <c r="G5" t="n">
        <v>23.75</v>
      </c>
      <c r="H5" t="n">
        <v>0.36</v>
      </c>
      <c r="I5" t="n">
        <v>133</v>
      </c>
      <c r="J5" t="n">
        <v>199.44</v>
      </c>
      <c r="K5" t="n">
        <v>54.38</v>
      </c>
      <c r="L5" t="n">
        <v>4</v>
      </c>
      <c r="M5" t="n">
        <v>131</v>
      </c>
      <c r="N5" t="n">
        <v>41.06</v>
      </c>
      <c r="O5" t="n">
        <v>24831.54</v>
      </c>
      <c r="P5" t="n">
        <v>730.45</v>
      </c>
      <c r="Q5" t="n">
        <v>794.27</v>
      </c>
      <c r="R5" t="n">
        <v>256.22</v>
      </c>
      <c r="S5" t="n">
        <v>72.42</v>
      </c>
      <c r="T5" t="n">
        <v>82122.48</v>
      </c>
      <c r="U5" t="n">
        <v>0.28</v>
      </c>
      <c r="V5" t="n">
        <v>0.7</v>
      </c>
      <c r="W5" t="n">
        <v>4.9</v>
      </c>
      <c r="X5" t="n">
        <v>4.94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1.7201</v>
      </c>
      <c r="E6" t="n">
        <v>58.14</v>
      </c>
      <c r="F6" t="n">
        <v>51.58</v>
      </c>
      <c r="G6" t="n">
        <v>29.76</v>
      </c>
      <c r="H6" t="n">
        <v>0.44</v>
      </c>
      <c r="I6" t="n">
        <v>104</v>
      </c>
      <c r="J6" t="n">
        <v>201.01</v>
      </c>
      <c r="K6" t="n">
        <v>54.38</v>
      </c>
      <c r="L6" t="n">
        <v>5</v>
      </c>
      <c r="M6" t="n">
        <v>102</v>
      </c>
      <c r="N6" t="n">
        <v>41.63</v>
      </c>
      <c r="O6" t="n">
        <v>25024.84</v>
      </c>
      <c r="P6" t="n">
        <v>713.91</v>
      </c>
      <c r="Q6" t="n">
        <v>794.1900000000001</v>
      </c>
      <c r="R6" t="n">
        <v>219.7</v>
      </c>
      <c r="S6" t="n">
        <v>72.42</v>
      </c>
      <c r="T6" t="n">
        <v>64011.85</v>
      </c>
      <c r="U6" t="n">
        <v>0.33</v>
      </c>
      <c r="V6" t="n">
        <v>0.72</v>
      </c>
      <c r="W6" t="n">
        <v>4.88</v>
      </c>
      <c r="X6" t="n">
        <v>3.87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1.7656</v>
      </c>
      <c r="E7" t="n">
        <v>56.64</v>
      </c>
      <c r="F7" t="n">
        <v>50.82</v>
      </c>
      <c r="G7" t="n">
        <v>35.87</v>
      </c>
      <c r="H7" t="n">
        <v>0.53</v>
      </c>
      <c r="I7" t="n">
        <v>85</v>
      </c>
      <c r="J7" t="n">
        <v>202.58</v>
      </c>
      <c r="K7" t="n">
        <v>54.38</v>
      </c>
      <c r="L7" t="n">
        <v>6</v>
      </c>
      <c r="M7" t="n">
        <v>83</v>
      </c>
      <c r="N7" t="n">
        <v>42.2</v>
      </c>
      <c r="O7" t="n">
        <v>25218.93</v>
      </c>
      <c r="P7" t="n">
        <v>701.52</v>
      </c>
      <c r="Q7" t="n">
        <v>794.2</v>
      </c>
      <c r="R7" t="n">
        <v>195.19</v>
      </c>
      <c r="S7" t="n">
        <v>72.42</v>
      </c>
      <c r="T7" t="n">
        <v>51849.11</v>
      </c>
      <c r="U7" t="n">
        <v>0.37</v>
      </c>
      <c r="V7" t="n">
        <v>0.73</v>
      </c>
      <c r="W7" t="n">
        <v>4.82</v>
      </c>
      <c r="X7" t="n">
        <v>3.11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1.7929</v>
      </c>
      <c r="E8" t="n">
        <v>55.77</v>
      </c>
      <c r="F8" t="n">
        <v>50.42</v>
      </c>
      <c r="G8" t="n">
        <v>41.44</v>
      </c>
      <c r="H8" t="n">
        <v>0.61</v>
      </c>
      <c r="I8" t="n">
        <v>73</v>
      </c>
      <c r="J8" t="n">
        <v>204.16</v>
      </c>
      <c r="K8" t="n">
        <v>54.38</v>
      </c>
      <c r="L8" t="n">
        <v>7</v>
      </c>
      <c r="M8" t="n">
        <v>71</v>
      </c>
      <c r="N8" t="n">
        <v>42.78</v>
      </c>
      <c r="O8" t="n">
        <v>25413.94</v>
      </c>
      <c r="P8" t="n">
        <v>694.8200000000001</v>
      </c>
      <c r="Q8" t="n">
        <v>794.1799999999999</v>
      </c>
      <c r="R8" t="n">
        <v>182.21</v>
      </c>
      <c r="S8" t="n">
        <v>72.42</v>
      </c>
      <c r="T8" t="n">
        <v>45421.34</v>
      </c>
      <c r="U8" t="n">
        <v>0.4</v>
      </c>
      <c r="V8" t="n">
        <v>0.73</v>
      </c>
      <c r="W8" t="n">
        <v>4.79</v>
      </c>
      <c r="X8" t="n">
        <v>2.71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1.8188</v>
      </c>
      <c r="E9" t="n">
        <v>54.98</v>
      </c>
      <c r="F9" t="n">
        <v>50.01</v>
      </c>
      <c r="G9" t="n">
        <v>47.63</v>
      </c>
      <c r="H9" t="n">
        <v>0.6899999999999999</v>
      </c>
      <c r="I9" t="n">
        <v>63</v>
      </c>
      <c r="J9" t="n">
        <v>205.75</v>
      </c>
      <c r="K9" t="n">
        <v>54.38</v>
      </c>
      <c r="L9" t="n">
        <v>8</v>
      </c>
      <c r="M9" t="n">
        <v>61</v>
      </c>
      <c r="N9" t="n">
        <v>43.37</v>
      </c>
      <c r="O9" t="n">
        <v>25609.61</v>
      </c>
      <c r="P9" t="n">
        <v>687.58</v>
      </c>
      <c r="Q9" t="n">
        <v>794.2</v>
      </c>
      <c r="R9" t="n">
        <v>168.47</v>
      </c>
      <c r="S9" t="n">
        <v>72.42</v>
      </c>
      <c r="T9" t="n">
        <v>38599.57</v>
      </c>
      <c r="U9" t="n">
        <v>0.43</v>
      </c>
      <c r="V9" t="n">
        <v>0.74</v>
      </c>
      <c r="W9" t="n">
        <v>4.78</v>
      </c>
      <c r="X9" t="n">
        <v>2.31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1.8353</v>
      </c>
      <c r="E10" t="n">
        <v>54.49</v>
      </c>
      <c r="F10" t="n">
        <v>49.79</v>
      </c>
      <c r="G10" t="n">
        <v>53.35</v>
      </c>
      <c r="H10" t="n">
        <v>0.77</v>
      </c>
      <c r="I10" t="n">
        <v>56</v>
      </c>
      <c r="J10" t="n">
        <v>207.34</v>
      </c>
      <c r="K10" t="n">
        <v>54.38</v>
      </c>
      <c r="L10" t="n">
        <v>9</v>
      </c>
      <c r="M10" t="n">
        <v>54</v>
      </c>
      <c r="N10" t="n">
        <v>43.96</v>
      </c>
      <c r="O10" t="n">
        <v>25806.1</v>
      </c>
      <c r="P10" t="n">
        <v>682.76</v>
      </c>
      <c r="Q10" t="n">
        <v>794.1900000000001</v>
      </c>
      <c r="R10" t="n">
        <v>161.25</v>
      </c>
      <c r="S10" t="n">
        <v>72.42</v>
      </c>
      <c r="T10" t="n">
        <v>35025.15</v>
      </c>
      <c r="U10" t="n">
        <v>0.45</v>
      </c>
      <c r="V10" t="n">
        <v>0.74</v>
      </c>
      <c r="W10" t="n">
        <v>4.77</v>
      </c>
      <c r="X10" t="n">
        <v>2.09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1.8519</v>
      </c>
      <c r="E11" t="n">
        <v>54</v>
      </c>
      <c r="F11" t="n">
        <v>49.54</v>
      </c>
      <c r="G11" t="n">
        <v>59.45</v>
      </c>
      <c r="H11" t="n">
        <v>0.85</v>
      </c>
      <c r="I11" t="n">
        <v>50</v>
      </c>
      <c r="J11" t="n">
        <v>208.94</v>
      </c>
      <c r="K11" t="n">
        <v>54.38</v>
      </c>
      <c r="L11" t="n">
        <v>10</v>
      </c>
      <c r="M11" t="n">
        <v>48</v>
      </c>
      <c r="N11" t="n">
        <v>44.56</v>
      </c>
      <c r="O11" t="n">
        <v>26003.41</v>
      </c>
      <c r="P11" t="n">
        <v>677.89</v>
      </c>
      <c r="Q11" t="n">
        <v>794.17</v>
      </c>
      <c r="R11" t="n">
        <v>152.84</v>
      </c>
      <c r="S11" t="n">
        <v>72.42</v>
      </c>
      <c r="T11" t="n">
        <v>30847.65</v>
      </c>
      <c r="U11" t="n">
        <v>0.47</v>
      </c>
      <c r="V11" t="n">
        <v>0.75</v>
      </c>
      <c r="W11" t="n">
        <v>4.76</v>
      </c>
      <c r="X11" t="n">
        <v>1.83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1.8655</v>
      </c>
      <c r="E12" t="n">
        <v>53.6</v>
      </c>
      <c r="F12" t="n">
        <v>49.34</v>
      </c>
      <c r="G12" t="n">
        <v>65.78</v>
      </c>
      <c r="H12" t="n">
        <v>0.93</v>
      </c>
      <c r="I12" t="n">
        <v>45</v>
      </c>
      <c r="J12" t="n">
        <v>210.55</v>
      </c>
      <c r="K12" t="n">
        <v>54.38</v>
      </c>
      <c r="L12" t="n">
        <v>11</v>
      </c>
      <c r="M12" t="n">
        <v>43</v>
      </c>
      <c r="N12" t="n">
        <v>45.17</v>
      </c>
      <c r="O12" t="n">
        <v>26201.54</v>
      </c>
      <c r="P12" t="n">
        <v>673.27</v>
      </c>
      <c r="Q12" t="n">
        <v>794.1799999999999</v>
      </c>
      <c r="R12" t="n">
        <v>145.98</v>
      </c>
      <c r="S12" t="n">
        <v>72.42</v>
      </c>
      <c r="T12" t="n">
        <v>27444.39</v>
      </c>
      <c r="U12" t="n">
        <v>0.5</v>
      </c>
      <c r="V12" t="n">
        <v>0.75</v>
      </c>
      <c r="W12" t="n">
        <v>4.75</v>
      </c>
      <c r="X12" t="n">
        <v>1.63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1.8756</v>
      </c>
      <c r="E13" t="n">
        <v>53.32</v>
      </c>
      <c r="F13" t="n">
        <v>49.21</v>
      </c>
      <c r="G13" t="n">
        <v>72.01000000000001</v>
      </c>
      <c r="H13" t="n">
        <v>1</v>
      </c>
      <c r="I13" t="n">
        <v>41</v>
      </c>
      <c r="J13" t="n">
        <v>212.16</v>
      </c>
      <c r="K13" t="n">
        <v>54.38</v>
      </c>
      <c r="L13" t="n">
        <v>12</v>
      </c>
      <c r="M13" t="n">
        <v>39</v>
      </c>
      <c r="N13" t="n">
        <v>45.78</v>
      </c>
      <c r="O13" t="n">
        <v>26400.51</v>
      </c>
      <c r="P13" t="n">
        <v>669.7</v>
      </c>
      <c r="Q13" t="n">
        <v>794.2</v>
      </c>
      <c r="R13" t="n">
        <v>141.34</v>
      </c>
      <c r="S13" t="n">
        <v>72.42</v>
      </c>
      <c r="T13" t="n">
        <v>25145.12</v>
      </c>
      <c r="U13" t="n">
        <v>0.51</v>
      </c>
      <c r="V13" t="n">
        <v>0.75</v>
      </c>
      <c r="W13" t="n">
        <v>4.75</v>
      </c>
      <c r="X13" t="n">
        <v>1.5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1.8843</v>
      </c>
      <c r="E14" t="n">
        <v>53.07</v>
      </c>
      <c r="F14" t="n">
        <v>49.08</v>
      </c>
      <c r="G14" t="n">
        <v>77.48999999999999</v>
      </c>
      <c r="H14" t="n">
        <v>1.08</v>
      </c>
      <c r="I14" t="n">
        <v>38</v>
      </c>
      <c r="J14" t="n">
        <v>213.78</v>
      </c>
      <c r="K14" t="n">
        <v>54.38</v>
      </c>
      <c r="L14" t="n">
        <v>13</v>
      </c>
      <c r="M14" t="n">
        <v>36</v>
      </c>
      <c r="N14" t="n">
        <v>46.4</v>
      </c>
      <c r="O14" t="n">
        <v>26600.32</v>
      </c>
      <c r="P14" t="n">
        <v>667.17</v>
      </c>
      <c r="Q14" t="n">
        <v>794.1900000000001</v>
      </c>
      <c r="R14" t="n">
        <v>137.01</v>
      </c>
      <c r="S14" t="n">
        <v>72.42</v>
      </c>
      <c r="T14" t="n">
        <v>22996.71</v>
      </c>
      <c r="U14" t="n">
        <v>0.53</v>
      </c>
      <c r="V14" t="n">
        <v>0.75</v>
      </c>
      <c r="W14" t="n">
        <v>4.75</v>
      </c>
      <c r="X14" t="n">
        <v>1.37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1.8915</v>
      </c>
      <c r="E15" t="n">
        <v>52.87</v>
      </c>
      <c r="F15" t="n">
        <v>48.99</v>
      </c>
      <c r="G15" t="n">
        <v>83.98</v>
      </c>
      <c r="H15" t="n">
        <v>1.15</v>
      </c>
      <c r="I15" t="n">
        <v>35</v>
      </c>
      <c r="J15" t="n">
        <v>215.41</v>
      </c>
      <c r="K15" t="n">
        <v>54.38</v>
      </c>
      <c r="L15" t="n">
        <v>14</v>
      </c>
      <c r="M15" t="n">
        <v>33</v>
      </c>
      <c r="N15" t="n">
        <v>47.03</v>
      </c>
      <c r="O15" t="n">
        <v>26801</v>
      </c>
      <c r="P15" t="n">
        <v>663.5599999999999</v>
      </c>
      <c r="Q15" t="n">
        <v>794.17</v>
      </c>
      <c r="R15" t="n">
        <v>134.03</v>
      </c>
      <c r="S15" t="n">
        <v>72.42</v>
      </c>
      <c r="T15" t="n">
        <v>21521.29</v>
      </c>
      <c r="U15" t="n">
        <v>0.54</v>
      </c>
      <c r="V15" t="n">
        <v>0.75</v>
      </c>
      <c r="W15" t="n">
        <v>4.75</v>
      </c>
      <c r="X15" t="n">
        <v>1.28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1.8968</v>
      </c>
      <c r="E16" t="n">
        <v>52.72</v>
      </c>
      <c r="F16" t="n">
        <v>48.92</v>
      </c>
      <c r="G16" t="n">
        <v>88.95</v>
      </c>
      <c r="H16" t="n">
        <v>1.23</v>
      </c>
      <c r="I16" t="n">
        <v>33</v>
      </c>
      <c r="J16" t="n">
        <v>217.04</v>
      </c>
      <c r="K16" t="n">
        <v>54.38</v>
      </c>
      <c r="L16" t="n">
        <v>15</v>
      </c>
      <c r="M16" t="n">
        <v>31</v>
      </c>
      <c r="N16" t="n">
        <v>47.66</v>
      </c>
      <c r="O16" t="n">
        <v>27002.55</v>
      </c>
      <c r="P16" t="n">
        <v>663.08</v>
      </c>
      <c r="Q16" t="n">
        <v>794.17</v>
      </c>
      <c r="R16" t="n">
        <v>132.19</v>
      </c>
      <c r="S16" t="n">
        <v>72.42</v>
      </c>
      <c r="T16" t="n">
        <v>20611.52</v>
      </c>
      <c r="U16" t="n">
        <v>0.55</v>
      </c>
      <c r="V16" t="n">
        <v>0.76</v>
      </c>
      <c r="W16" t="n">
        <v>4.73</v>
      </c>
      <c r="X16" t="n">
        <v>1.21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1.9032</v>
      </c>
      <c r="E17" t="n">
        <v>52.54</v>
      </c>
      <c r="F17" t="n">
        <v>48.82</v>
      </c>
      <c r="G17" t="n">
        <v>94.48999999999999</v>
      </c>
      <c r="H17" t="n">
        <v>1.3</v>
      </c>
      <c r="I17" t="n">
        <v>31</v>
      </c>
      <c r="J17" t="n">
        <v>218.68</v>
      </c>
      <c r="K17" t="n">
        <v>54.38</v>
      </c>
      <c r="L17" t="n">
        <v>16</v>
      </c>
      <c r="M17" t="n">
        <v>29</v>
      </c>
      <c r="N17" t="n">
        <v>48.31</v>
      </c>
      <c r="O17" t="n">
        <v>27204.98</v>
      </c>
      <c r="P17" t="n">
        <v>659.33</v>
      </c>
      <c r="Q17" t="n">
        <v>794.1799999999999</v>
      </c>
      <c r="R17" t="n">
        <v>128.49</v>
      </c>
      <c r="S17" t="n">
        <v>72.42</v>
      </c>
      <c r="T17" t="n">
        <v>18768.97</v>
      </c>
      <c r="U17" t="n">
        <v>0.5600000000000001</v>
      </c>
      <c r="V17" t="n">
        <v>0.76</v>
      </c>
      <c r="W17" t="n">
        <v>4.74</v>
      </c>
      <c r="X17" t="n">
        <v>1.11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1.9085</v>
      </c>
      <c r="E18" t="n">
        <v>52.4</v>
      </c>
      <c r="F18" t="n">
        <v>48.75</v>
      </c>
      <c r="G18" t="n">
        <v>100.87</v>
      </c>
      <c r="H18" t="n">
        <v>1.37</v>
      </c>
      <c r="I18" t="n">
        <v>29</v>
      </c>
      <c r="J18" t="n">
        <v>220.33</v>
      </c>
      <c r="K18" t="n">
        <v>54.38</v>
      </c>
      <c r="L18" t="n">
        <v>17</v>
      </c>
      <c r="M18" t="n">
        <v>27</v>
      </c>
      <c r="N18" t="n">
        <v>48.95</v>
      </c>
      <c r="O18" t="n">
        <v>27408.3</v>
      </c>
      <c r="P18" t="n">
        <v>656.9299999999999</v>
      </c>
      <c r="Q18" t="n">
        <v>794.17</v>
      </c>
      <c r="R18" t="n">
        <v>126.31</v>
      </c>
      <c r="S18" t="n">
        <v>72.42</v>
      </c>
      <c r="T18" t="n">
        <v>17691.66</v>
      </c>
      <c r="U18" t="n">
        <v>0.57</v>
      </c>
      <c r="V18" t="n">
        <v>0.76</v>
      </c>
      <c r="W18" t="n">
        <v>4.73</v>
      </c>
      <c r="X18" t="n">
        <v>1.04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1.9108</v>
      </c>
      <c r="E19" t="n">
        <v>52.33</v>
      </c>
      <c r="F19" t="n">
        <v>48.73</v>
      </c>
      <c r="G19" t="n">
        <v>104.42</v>
      </c>
      <c r="H19" t="n">
        <v>1.44</v>
      </c>
      <c r="I19" t="n">
        <v>28</v>
      </c>
      <c r="J19" t="n">
        <v>221.99</v>
      </c>
      <c r="K19" t="n">
        <v>54.38</v>
      </c>
      <c r="L19" t="n">
        <v>18</v>
      </c>
      <c r="M19" t="n">
        <v>26</v>
      </c>
      <c r="N19" t="n">
        <v>49.61</v>
      </c>
      <c r="O19" t="n">
        <v>27612.53</v>
      </c>
      <c r="P19" t="n">
        <v>655.14</v>
      </c>
      <c r="Q19" t="n">
        <v>794.17</v>
      </c>
      <c r="R19" t="n">
        <v>125.57</v>
      </c>
      <c r="S19" t="n">
        <v>72.42</v>
      </c>
      <c r="T19" t="n">
        <v>17325.54</v>
      </c>
      <c r="U19" t="n">
        <v>0.58</v>
      </c>
      <c r="V19" t="n">
        <v>0.76</v>
      </c>
      <c r="W19" t="n">
        <v>4.73</v>
      </c>
      <c r="X19" t="n">
        <v>1.02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1.9177</v>
      </c>
      <c r="E20" t="n">
        <v>52.15</v>
      </c>
      <c r="F20" t="n">
        <v>48.62</v>
      </c>
      <c r="G20" t="n">
        <v>112.2</v>
      </c>
      <c r="H20" t="n">
        <v>1.51</v>
      </c>
      <c r="I20" t="n">
        <v>26</v>
      </c>
      <c r="J20" t="n">
        <v>223.65</v>
      </c>
      <c r="K20" t="n">
        <v>54.38</v>
      </c>
      <c r="L20" t="n">
        <v>19</v>
      </c>
      <c r="M20" t="n">
        <v>24</v>
      </c>
      <c r="N20" t="n">
        <v>50.27</v>
      </c>
      <c r="O20" t="n">
        <v>27817.81</v>
      </c>
      <c r="P20" t="n">
        <v>652.39</v>
      </c>
      <c r="Q20" t="n">
        <v>794.1799999999999</v>
      </c>
      <c r="R20" t="n">
        <v>121.95</v>
      </c>
      <c r="S20" t="n">
        <v>72.42</v>
      </c>
      <c r="T20" t="n">
        <v>15524.07</v>
      </c>
      <c r="U20" t="n">
        <v>0.59</v>
      </c>
      <c r="V20" t="n">
        <v>0.76</v>
      </c>
      <c r="W20" t="n">
        <v>4.72</v>
      </c>
      <c r="X20" t="n">
        <v>0.91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1.9193</v>
      </c>
      <c r="E21" t="n">
        <v>52.1</v>
      </c>
      <c r="F21" t="n">
        <v>48.61</v>
      </c>
      <c r="G21" t="n">
        <v>116.67</v>
      </c>
      <c r="H21" t="n">
        <v>1.58</v>
      </c>
      <c r="I21" t="n">
        <v>25</v>
      </c>
      <c r="J21" t="n">
        <v>225.32</v>
      </c>
      <c r="K21" t="n">
        <v>54.38</v>
      </c>
      <c r="L21" t="n">
        <v>20</v>
      </c>
      <c r="M21" t="n">
        <v>23</v>
      </c>
      <c r="N21" t="n">
        <v>50.95</v>
      </c>
      <c r="O21" t="n">
        <v>28023.89</v>
      </c>
      <c r="P21" t="n">
        <v>651.96</v>
      </c>
      <c r="Q21" t="n">
        <v>794.17</v>
      </c>
      <c r="R21" t="n">
        <v>121.62</v>
      </c>
      <c r="S21" t="n">
        <v>72.42</v>
      </c>
      <c r="T21" t="n">
        <v>15363.65</v>
      </c>
      <c r="U21" t="n">
        <v>0.6</v>
      </c>
      <c r="V21" t="n">
        <v>0.76</v>
      </c>
      <c r="W21" t="n">
        <v>4.72</v>
      </c>
      <c r="X21" t="n">
        <v>0.91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1.9225</v>
      </c>
      <c r="E22" t="n">
        <v>52.02</v>
      </c>
      <c r="F22" t="n">
        <v>48.57</v>
      </c>
      <c r="G22" t="n">
        <v>121.42</v>
      </c>
      <c r="H22" t="n">
        <v>1.64</v>
      </c>
      <c r="I22" t="n">
        <v>24</v>
      </c>
      <c r="J22" t="n">
        <v>227</v>
      </c>
      <c r="K22" t="n">
        <v>54.38</v>
      </c>
      <c r="L22" t="n">
        <v>21</v>
      </c>
      <c r="M22" t="n">
        <v>22</v>
      </c>
      <c r="N22" t="n">
        <v>51.62</v>
      </c>
      <c r="O22" t="n">
        <v>28230.92</v>
      </c>
      <c r="P22" t="n">
        <v>648.37</v>
      </c>
      <c r="Q22" t="n">
        <v>794.1799999999999</v>
      </c>
      <c r="R22" t="n">
        <v>120.18</v>
      </c>
      <c r="S22" t="n">
        <v>72.42</v>
      </c>
      <c r="T22" t="n">
        <v>14650.36</v>
      </c>
      <c r="U22" t="n">
        <v>0.6</v>
      </c>
      <c r="V22" t="n">
        <v>0.76</v>
      </c>
      <c r="W22" t="n">
        <v>4.72</v>
      </c>
      <c r="X22" t="n">
        <v>0.86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1.925</v>
      </c>
      <c r="E23" t="n">
        <v>51.95</v>
      </c>
      <c r="F23" t="n">
        <v>48.54</v>
      </c>
      <c r="G23" t="n">
        <v>126.62</v>
      </c>
      <c r="H23" t="n">
        <v>1.71</v>
      </c>
      <c r="I23" t="n">
        <v>23</v>
      </c>
      <c r="J23" t="n">
        <v>228.69</v>
      </c>
      <c r="K23" t="n">
        <v>54.38</v>
      </c>
      <c r="L23" t="n">
        <v>22</v>
      </c>
      <c r="M23" t="n">
        <v>21</v>
      </c>
      <c r="N23" t="n">
        <v>52.31</v>
      </c>
      <c r="O23" t="n">
        <v>28438.91</v>
      </c>
      <c r="P23" t="n">
        <v>648.4299999999999</v>
      </c>
      <c r="Q23" t="n">
        <v>794.1799999999999</v>
      </c>
      <c r="R23" t="n">
        <v>119.09</v>
      </c>
      <c r="S23" t="n">
        <v>72.42</v>
      </c>
      <c r="T23" t="n">
        <v>14107.87</v>
      </c>
      <c r="U23" t="n">
        <v>0.61</v>
      </c>
      <c r="V23" t="n">
        <v>0.76</v>
      </c>
      <c r="W23" t="n">
        <v>4.72</v>
      </c>
      <c r="X23" t="n">
        <v>0.83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1.9279</v>
      </c>
      <c r="E24" t="n">
        <v>51.87</v>
      </c>
      <c r="F24" t="n">
        <v>48.5</v>
      </c>
      <c r="G24" t="n">
        <v>132.26</v>
      </c>
      <c r="H24" t="n">
        <v>1.77</v>
      </c>
      <c r="I24" t="n">
        <v>22</v>
      </c>
      <c r="J24" t="n">
        <v>230.38</v>
      </c>
      <c r="K24" t="n">
        <v>54.38</v>
      </c>
      <c r="L24" t="n">
        <v>23</v>
      </c>
      <c r="M24" t="n">
        <v>20</v>
      </c>
      <c r="N24" t="n">
        <v>53</v>
      </c>
      <c r="O24" t="n">
        <v>28647.87</v>
      </c>
      <c r="P24" t="n">
        <v>645.03</v>
      </c>
      <c r="Q24" t="n">
        <v>794.17</v>
      </c>
      <c r="R24" t="n">
        <v>117.89</v>
      </c>
      <c r="S24" t="n">
        <v>72.42</v>
      </c>
      <c r="T24" t="n">
        <v>13515.62</v>
      </c>
      <c r="U24" t="n">
        <v>0.61</v>
      </c>
      <c r="V24" t="n">
        <v>0.76</v>
      </c>
      <c r="W24" t="n">
        <v>4.72</v>
      </c>
      <c r="X24" t="n">
        <v>0.79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1.931</v>
      </c>
      <c r="E25" t="n">
        <v>51.79</v>
      </c>
      <c r="F25" t="n">
        <v>48.45</v>
      </c>
      <c r="G25" t="n">
        <v>138.44</v>
      </c>
      <c r="H25" t="n">
        <v>1.84</v>
      </c>
      <c r="I25" t="n">
        <v>21</v>
      </c>
      <c r="J25" t="n">
        <v>232.08</v>
      </c>
      <c r="K25" t="n">
        <v>54.38</v>
      </c>
      <c r="L25" t="n">
        <v>24</v>
      </c>
      <c r="M25" t="n">
        <v>19</v>
      </c>
      <c r="N25" t="n">
        <v>53.71</v>
      </c>
      <c r="O25" t="n">
        <v>28857.81</v>
      </c>
      <c r="P25" t="n">
        <v>644.63</v>
      </c>
      <c r="Q25" t="n">
        <v>794.1799999999999</v>
      </c>
      <c r="R25" t="n">
        <v>116.47</v>
      </c>
      <c r="S25" t="n">
        <v>72.42</v>
      </c>
      <c r="T25" t="n">
        <v>12809.51</v>
      </c>
      <c r="U25" t="n">
        <v>0.62</v>
      </c>
      <c r="V25" t="n">
        <v>0.76</v>
      </c>
      <c r="W25" t="n">
        <v>4.71</v>
      </c>
      <c r="X25" t="n">
        <v>0.75</v>
      </c>
      <c r="Y25" t="n">
        <v>0.5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1.9336</v>
      </c>
      <c r="E26" t="n">
        <v>51.72</v>
      </c>
      <c r="F26" t="n">
        <v>48.42</v>
      </c>
      <c r="G26" t="n">
        <v>145.27</v>
      </c>
      <c r="H26" t="n">
        <v>1.9</v>
      </c>
      <c r="I26" t="n">
        <v>20</v>
      </c>
      <c r="J26" t="n">
        <v>233.79</v>
      </c>
      <c r="K26" t="n">
        <v>54.38</v>
      </c>
      <c r="L26" t="n">
        <v>25</v>
      </c>
      <c r="M26" t="n">
        <v>18</v>
      </c>
      <c r="N26" t="n">
        <v>54.42</v>
      </c>
      <c r="O26" t="n">
        <v>29068.74</v>
      </c>
      <c r="P26" t="n">
        <v>643.38</v>
      </c>
      <c r="Q26" t="n">
        <v>794.1799999999999</v>
      </c>
      <c r="R26" t="n">
        <v>115.12</v>
      </c>
      <c r="S26" t="n">
        <v>72.42</v>
      </c>
      <c r="T26" t="n">
        <v>12138.72</v>
      </c>
      <c r="U26" t="n">
        <v>0.63</v>
      </c>
      <c r="V26" t="n">
        <v>0.76</v>
      </c>
      <c r="W26" t="n">
        <v>4.72</v>
      </c>
      <c r="X26" t="n">
        <v>0.72</v>
      </c>
      <c r="Y26" t="n">
        <v>0.5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1.9369</v>
      </c>
      <c r="E27" t="n">
        <v>51.63</v>
      </c>
      <c r="F27" t="n">
        <v>48.37</v>
      </c>
      <c r="G27" t="n">
        <v>152.76</v>
      </c>
      <c r="H27" t="n">
        <v>1.96</v>
      </c>
      <c r="I27" t="n">
        <v>19</v>
      </c>
      <c r="J27" t="n">
        <v>235.51</v>
      </c>
      <c r="K27" t="n">
        <v>54.38</v>
      </c>
      <c r="L27" t="n">
        <v>26</v>
      </c>
      <c r="M27" t="n">
        <v>17</v>
      </c>
      <c r="N27" t="n">
        <v>55.14</v>
      </c>
      <c r="O27" t="n">
        <v>29280.69</v>
      </c>
      <c r="P27" t="n">
        <v>642.17</v>
      </c>
      <c r="Q27" t="n">
        <v>794.1799999999999</v>
      </c>
      <c r="R27" t="n">
        <v>113.81</v>
      </c>
      <c r="S27" t="n">
        <v>72.42</v>
      </c>
      <c r="T27" t="n">
        <v>11490.3</v>
      </c>
      <c r="U27" t="n">
        <v>0.64</v>
      </c>
      <c r="V27" t="n">
        <v>0.76</v>
      </c>
      <c r="W27" t="n">
        <v>4.71</v>
      </c>
      <c r="X27" t="n">
        <v>0.67</v>
      </c>
      <c r="Y27" t="n">
        <v>0.5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1.9397</v>
      </c>
      <c r="E28" t="n">
        <v>51.55</v>
      </c>
      <c r="F28" t="n">
        <v>48.34</v>
      </c>
      <c r="G28" t="n">
        <v>161.13</v>
      </c>
      <c r="H28" t="n">
        <v>2.02</v>
      </c>
      <c r="I28" t="n">
        <v>18</v>
      </c>
      <c r="J28" t="n">
        <v>237.24</v>
      </c>
      <c r="K28" t="n">
        <v>54.38</v>
      </c>
      <c r="L28" t="n">
        <v>27</v>
      </c>
      <c r="M28" t="n">
        <v>16</v>
      </c>
      <c r="N28" t="n">
        <v>55.86</v>
      </c>
      <c r="O28" t="n">
        <v>29493.67</v>
      </c>
      <c r="P28" t="n">
        <v>637.55</v>
      </c>
      <c r="Q28" t="n">
        <v>794.1900000000001</v>
      </c>
      <c r="R28" t="n">
        <v>112.39</v>
      </c>
      <c r="S28" t="n">
        <v>72.42</v>
      </c>
      <c r="T28" t="n">
        <v>10786.22</v>
      </c>
      <c r="U28" t="n">
        <v>0.64</v>
      </c>
      <c r="V28" t="n">
        <v>0.76</v>
      </c>
      <c r="W28" t="n">
        <v>4.71</v>
      </c>
      <c r="X28" t="n">
        <v>0.63</v>
      </c>
      <c r="Y28" t="n">
        <v>0.5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1.9396</v>
      </c>
      <c r="E29" t="n">
        <v>51.56</v>
      </c>
      <c r="F29" t="n">
        <v>48.34</v>
      </c>
      <c r="G29" t="n">
        <v>161.13</v>
      </c>
      <c r="H29" t="n">
        <v>2.08</v>
      </c>
      <c r="I29" t="n">
        <v>18</v>
      </c>
      <c r="J29" t="n">
        <v>238.97</v>
      </c>
      <c r="K29" t="n">
        <v>54.38</v>
      </c>
      <c r="L29" t="n">
        <v>28</v>
      </c>
      <c r="M29" t="n">
        <v>16</v>
      </c>
      <c r="N29" t="n">
        <v>56.6</v>
      </c>
      <c r="O29" t="n">
        <v>29707.68</v>
      </c>
      <c r="P29" t="n">
        <v>637.9400000000001</v>
      </c>
      <c r="Q29" t="n">
        <v>794.17</v>
      </c>
      <c r="R29" t="n">
        <v>112.6</v>
      </c>
      <c r="S29" t="n">
        <v>72.42</v>
      </c>
      <c r="T29" t="n">
        <v>10888.23</v>
      </c>
      <c r="U29" t="n">
        <v>0.64</v>
      </c>
      <c r="V29" t="n">
        <v>0.76</v>
      </c>
      <c r="W29" t="n">
        <v>4.71</v>
      </c>
      <c r="X29" t="n">
        <v>0.63</v>
      </c>
      <c r="Y29" t="n">
        <v>0.5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1.9428</v>
      </c>
      <c r="E30" t="n">
        <v>51.47</v>
      </c>
      <c r="F30" t="n">
        <v>48.29</v>
      </c>
      <c r="G30" t="n">
        <v>170.45</v>
      </c>
      <c r="H30" t="n">
        <v>2.14</v>
      </c>
      <c r="I30" t="n">
        <v>17</v>
      </c>
      <c r="J30" t="n">
        <v>240.72</v>
      </c>
      <c r="K30" t="n">
        <v>54.38</v>
      </c>
      <c r="L30" t="n">
        <v>29</v>
      </c>
      <c r="M30" t="n">
        <v>15</v>
      </c>
      <c r="N30" t="n">
        <v>57.34</v>
      </c>
      <c r="O30" t="n">
        <v>29922.88</v>
      </c>
      <c r="P30" t="n">
        <v>636.8200000000001</v>
      </c>
      <c r="Q30" t="n">
        <v>794.17</v>
      </c>
      <c r="R30" t="n">
        <v>111.15</v>
      </c>
      <c r="S30" t="n">
        <v>72.42</v>
      </c>
      <c r="T30" t="n">
        <v>10167.86</v>
      </c>
      <c r="U30" t="n">
        <v>0.65</v>
      </c>
      <c r="V30" t="n">
        <v>0.76</v>
      </c>
      <c r="W30" t="n">
        <v>4.71</v>
      </c>
      <c r="X30" t="n">
        <v>0.59</v>
      </c>
      <c r="Y30" t="n">
        <v>0.5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1.9423</v>
      </c>
      <c r="E31" t="n">
        <v>51.49</v>
      </c>
      <c r="F31" t="n">
        <v>48.31</v>
      </c>
      <c r="G31" t="n">
        <v>170.5</v>
      </c>
      <c r="H31" t="n">
        <v>2.2</v>
      </c>
      <c r="I31" t="n">
        <v>17</v>
      </c>
      <c r="J31" t="n">
        <v>242.47</v>
      </c>
      <c r="K31" t="n">
        <v>54.38</v>
      </c>
      <c r="L31" t="n">
        <v>30</v>
      </c>
      <c r="M31" t="n">
        <v>15</v>
      </c>
      <c r="N31" t="n">
        <v>58.1</v>
      </c>
      <c r="O31" t="n">
        <v>30139.04</v>
      </c>
      <c r="P31" t="n">
        <v>634.48</v>
      </c>
      <c r="Q31" t="n">
        <v>794.1799999999999</v>
      </c>
      <c r="R31" t="n">
        <v>111.44</v>
      </c>
      <c r="S31" t="n">
        <v>72.42</v>
      </c>
      <c r="T31" t="n">
        <v>10315.7</v>
      </c>
      <c r="U31" t="n">
        <v>0.65</v>
      </c>
      <c r="V31" t="n">
        <v>0.76</v>
      </c>
      <c r="W31" t="n">
        <v>4.71</v>
      </c>
      <c r="X31" t="n">
        <v>0.6</v>
      </c>
      <c r="Y31" t="n">
        <v>0.5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1.9459</v>
      </c>
      <c r="E32" t="n">
        <v>51.39</v>
      </c>
      <c r="F32" t="n">
        <v>48.25</v>
      </c>
      <c r="G32" t="n">
        <v>180.94</v>
      </c>
      <c r="H32" t="n">
        <v>2.26</v>
      </c>
      <c r="I32" t="n">
        <v>16</v>
      </c>
      <c r="J32" t="n">
        <v>244.23</v>
      </c>
      <c r="K32" t="n">
        <v>54.38</v>
      </c>
      <c r="L32" t="n">
        <v>31</v>
      </c>
      <c r="M32" t="n">
        <v>14</v>
      </c>
      <c r="N32" t="n">
        <v>58.86</v>
      </c>
      <c r="O32" t="n">
        <v>30356.28</v>
      </c>
      <c r="P32" t="n">
        <v>633.25</v>
      </c>
      <c r="Q32" t="n">
        <v>794.17</v>
      </c>
      <c r="R32" t="n">
        <v>109.7</v>
      </c>
      <c r="S32" t="n">
        <v>72.42</v>
      </c>
      <c r="T32" t="n">
        <v>9447.549999999999</v>
      </c>
      <c r="U32" t="n">
        <v>0.66</v>
      </c>
      <c r="V32" t="n">
        <v>0.77</v>
      </c>
      <c r="W32" t="n">
        <v>4.71</v>
      </c>
      <c r="X32" t="n">
        <v>0.54</v>
      </c>
      <c r="Y32" t="n">
        <v>0.5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1.9454</v>
      </c>
      <c r="E33" t="n">
        <v>51.4</v>
      </c>
      <c r="F33" t="n">
        <v>48.26</v>
      </c>
      <c r="G33" t="n">
        <v>180.99</v>
      </c>
      <c r="H33" t="n">
        <v>2.31</v>
      </c>
      <c r="I33" t="n">
        <v>16</v>
      </c>
      <c r="J33" t="n">
        <v>246</v>
      </c>
      <c r="K33" t="n">
        <v>54.38</v>
      </c>
      <c r="L33" t="n">
        <v>32</v>
      </c>
      <c r="M33" t="n">
        <v>14</v>
      </c>
      <c r="N33" t="n">
        <v>59.63</v>
      </c>
      <c r="O33" t="n">
        <v>30574.64</v>
      </c>
      <c r="P33" t="n">
        <v>631.34</v>
      </c>
      <c r="Q33" t="n">
        <v>794.17</v>
      </c>
      <c r="R33" t="n">
        <v>109.99</v>
      </c>
      <c r="S33" t="n">
        <v>72.42</v>
      </c>
      <c r="T33" t="n">
        <v>9592.15</v>
      </c>
      <c r="U33" t="n">
        <v>0.66</v>
      </c>
      <c r="V33" t="n">
        <v>0.77</v>
      </c>
      <c r="W33" t="n">
        <v>4.71</v>
      </c>
      <c r="X33" t="n">
        <v>0.5600000000000001</v>
      </c>
      <c r="Y33" t="n">
        <v>0.5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1.9482</v>
      </c>
      <c r="E34" t="n">
        <v>51.33</v>
      </c>
      <c r="F34" t="n">
        <v>48.23</v>
      </c>
      <c r="G34" t="n">
        <v>192.91</v>
      </c>
      <c r="H34" t="n">
        <v>2.37</v>
      </c>
      <c r="I34" t="n">
        <v>15</v>
      </c>
      <c r="J34" t="n">
        <v>247.78</v>
      </c>
      <c r="K34" t="n">
        <v>54.38</v>
      </c>
      <c r="L34" t="n">
        <v>33</v>
      </c>
      <c r="M34" t="n">
        <v>13</v>
      </c>
      <c r="N34" t="n">
        <v>60.41</v>
      </c>
      <c r="O34" t="n">
        <v>30794.11</v>
      </c>
      <c r="P34" t="n">
        <v>631.39</v>
      </c>
      <c r="Q34" t="n">
        <v>794.17</v>
      </c>
      <c r="R34" t="n">
        <v>108.76</v>
      </c>
      <c r="S34" t="n">
        <v>72.42</v>
      </c>
      <c r="T34" t="n">
        <v>8983.870000000001</v>
      </c>
      <c r="U34" t="n">
        <v>0.67</v>
      </c>
      <c r="V34" t="n">
        <v>0.77</v>
      </c>
      <c r="W34" t="n">
        <v>4.71</v>
      </c>
      <c r="X34" t="n">
        <v>0.52</v>
      </c>
      <c r="Y34" t="n">
        <v>0.5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1.9482</v>
      </c>
      <c r="E35" t="n">
        <v>51.33</v>
      </c>
      <c r="F35" t="n">
        <v>48.23</v>
      </c>
      <c r="G35" t="n">
        <v>192.92</v>
      </c>
      <c r="H35" t="n">
        <v>2.42</v>
      </c>
      <c r="I35" t="n">
        <v>15</v>
      </c>
      <c r="J35" t="n">
        <v>249.57</v>
      </c>
      <c r="K35" t="n">
        <v>54.38</v>
      </c>
      <c r="L35" t="n">
        <v>34</v>
      </c>
      <c r="M35" t="n">
        <v>13</v>
      </c>
      <c r="N35" t="n">
        <v>61.2</v>
      </c>
      <c r="O35" t="n">
        <v>31014.73</v>
      </c>
      <c r="P35" t="n">
        <v>631.36</v>
      </c>
      <c r="Q35" t="n">
        <v>794.17</v>
      </c>
      <c r="R35" t="n">
        <v>108.99</v>
      </c>
      <c r="S35" t="n">
        <v>72.42</v>
      </c>
      <c r="T35" t="n">
        <v>9098.450000000001</v>
      </c>
      <c r="U35" t="n">
        <v>0.66</v>
      </c>
      <c r="V35" t="n">
        <v>0.77</v>
      </c>
      <c r="W35" t="n">
        <v>4.71</v>
      </c>
      <c r="X35" t="n">
        <v>0.52</v>
      </c>
      <c r="Y35" t="n">
        <v>0.5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1.9516</v>
      </c>
      <c r="E36" t="n">
        <v>51.24</v>
      </c>
      <c r="F36" t="n">
        <v>48.18</v>
      </c>
      <c r="G36" t="n">
        <v>206.48</v>
      </c>
      <c r="H36" t="n">
        <v>2.48</v>
      </c>
      <c r="I36" t="n">
        <v>14</v>
      </c>
      <c r="J36" t="n">
        <v>251.37</v>
      </c>
      <c r="K36" t="n">
        <v>54.38</v>
      </c>
      <c r="L36" t="n">
        <v>35</v>
      </c>
      <c r="M36" t="n">
        <v>12</v>
      </c>
      <c r="N36" t="n">
        <v>61.99</v>
      </c>
      <c r="O36" t="n">
        <v>31236.5</v>
      </c>
      <c r="P36" t="n">
        <v>628.8200000000001</v>
      </c>
      <c r="Q36" t="n">
        <v>794.17</v>
      </c>
      <c r="R36" t="n">
        <v>107.33</v>
      </c>
      <c r="S36" t="n">
        <v>72.42</v>
      </c>
      <c r="T36" t="n">
        <v>8275.790000000001</v>
      </c>
      <c r="U36" t="n">
        <v>0.67</v>
      </c>
      <c r="V36" t="n">
        <v>0.77</v>
      </c>
      <c r="W36" t="n">
        <v>4.7</v>
      </c>
      <c r="X36" t="n">
        <v>0.47</v>
      </c>
      <c r="Y36" t="n">
        <v>0.5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1.9513</v>
      </c>
      <c r="E37" t="n">
        <v>51.25</v>
      </c>
      <c r="F37" t="n">
        <v>48.19</v>
      </c>
      <c r="G37" t="n">
        <v>206.52</v>
      </c>
      <c r="H37" t="n">
        <v>2.53</v>
      </c>
      <c r="I37" t="n">
        <v>14</v>
      </c>
      <c r="J37" t="n">
        <v>253.18</v>
      </c>
      <c r="K37" t="n">
        <v>54.38</v>
      </c>
      <c r="L37" t="n">
        <v>36</v>
      </c>
      <c r="M37" t="n">
        <v>12</v>
      </c>
      <c r="N37" t="n">
        <v>62.8</v>
      </c>
      <c r="O37" t="n">
        <v>31459.45</v>
      </c>
      <c r="P37" t="n">
        <v>628.0599999999999</v>
      </c>
      <c r="Q37" t="n">
        <v>794.17</v>
      </c>
      <c r="R37" t="n">
        <v>107.51</v>
      </c>
      <c r="S37" t="n">
        <v>72.42</v>
      </c>
      <c r="T37" t="n">
        <v>8366.700000000001</v>
      </c>
      <c r="U37" t="n">
        <v>0.67</v>
      </c>
      <c r="V37" t="n">
        <v>0.77</v>
      </c>
      <c r="W37" t="n">
        <v>4.71</v>
      </c>
      <c r="X37" t="n">
        <v>0.48</v>
      </c>
      <c r="Y37" t="n">
        <v>0.5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1.9509</v>
      </c>
      <c r="E38" t="n">
        <v>51.26</v>
      </c>
      <c r="F38" t="n">
        <v>48.2</v>
      </c>
      <c r="G38" t="n">
        <v>206.56</v>
      </c>
      <c r="H38" t="n">
        <v>2.58</v>
      </c>
      <c r="I38" t="n">
        <v>14</v>
      </c>
      <c r="J38" t="n">
        <v>255</v>
      </c>
      <c r="K38" t="n">
        <v>54.38</v>
      </c>
      <c r="L38" t="n">
        <v>37</v>
      </c>
      <c r="M38" t="n">
        <v>12</v>
      </c>
      <c r="N38" t="n">
        <v>63.62</v>
      </c>
      <c r="O38" t="n">
        <v>31683.59</v>
      </c>
      <c r="P38" t="n">
        <v>622.9</v>
      </c>
      <c r="Q38" t="n">
        <v>794.17</v>
      </c>
      <c r="R38" t="n">
        <v>107.88</v>
      </c>
      <c r="S38" t="n">
        <v>72.42</v>
      </c>
      <c r="T38" t="n">
        <v>8550.709999999999</v>
      </c>
      <c r="U38" t="n">
        <v>0.67</v>
      </c>
      <c r="V38" t="n">
        <v>0.77</v>
      </c>
      <c r="W38" t="n">
        <v>4.7</v>
      </c>
      <c r="X38" t="n">
        <v>0.49</v>
      </c>
      <c r="Y38" t="n">
        <v>0.5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1.954</v>
      </c>
      <c r="E39" t="n">
        <v>51.18</v>
      </c>
      <c r="F39" t="n">
        <v>48.16</v>
      </c>
      <c r="G39" t="n">
        <v>222.26</v>
      </c>
      <c r="H39" t="n">
        <v>2.63</v>
      </c>
      <c r="I39" t="n">
        <v>13</v>
      </c>
      <c r="J39" t="n">
        <v>256.82</v>
      </c>
      <c r="K39" t="n">
        <v>54.38</v>
      </c>
      <c r="L39" t="n">
        <v>38</v>
      </c>
      <c r="M39" t="n">
        <v>11</v>
      </c>
      <c r="N39" t="n">
        <v>64.45</v>
      </c>
      <c r="O39" t="n">
        <v>31909.08</v>
      </c>
      <c r="P39" t="n">
        <v>624.92</v>
      </c>
      <c r="Q39" t="n">
        <v>794.17</v>
      </c>
      <c r="R39" t="n">
        <v>106.43</v>
      </c>
      <c r="S39" t="n">
        <v>72.42</v>
      </c>
      <c r="T39" t="n">
        <v>7830.33</v>
      </c>
      <c r="U39" t="n">
        <v>0.68</v>
      </c>
      <c r="V39" t="n">
        <v>0.77</v>
      </c>
      <c r="W39" t="n">
        <v>4.71</v>
      </c>
      <c r="X39" t="n">
        <v>0.45</v>
      </c>
      <c r="Y39" t="n">
        <v>0.5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1.9539</v>
      </c>
      <c r="E40" t="n">
        <v>51.18</v>
      </c>
      <c r="F40" t="n">
        <v>48.16</v>
      </c>
      <c r="G40" t="n">
        <v>222.26</v>
      </c>
      <c r="H40" t="n">
        <v>2.68</v>
      </c>
      <c r="I40" t="n">
        <v>13</v>
      </c>
      <c r="J40" t="n">
        <v>258.66</v>
      </c>
      <c r="K40" t="n">
        <v>54.38</v>
      </c>
      <c r="L40" t="n">
        <v>39</v>
      </c>
      <c r="M40" t="n">
        <v>11</v>
      </c>
      <c r="N40" t="n">
        <v>65.28</v>
      </c>
      <c r="O40" t="n">
        <v>32135.68</v>
      </c>
      <c r="P40" t="n">
        <v>628.8099999999999</v>
      </c>
      <c r="Q40" t="n">
        <v>794.17</v>
      </c>
      <c r="R40" t="n">
        <v>106.35</v>
      </c>
      <c r="S40" t="n">
        <v>72.42</v>
      </c>
      <c r="T40" t="n">
        <v>7790.93</v>
      </c>
      <c r="U40" t="n">
        <v>0.68</v>
      </c>
      <c r="V40" t="n">
        <v>0.77</v>
      </c>
      <c r="W40" t="n">
        <v>4.71</v>
      </c>
      <c r="X40" t="n">
        <v>0.45</v>
      </c>
      <c r="Y40" t="n">
        <v>0.5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1.9539</v>
      </c>
      <c r="E41" t="n">
        <v>51.18</v>
      </c>
      <c r="F41" t="n">
        <v>48.16</v>
      </c>
      <c r="G41" t="n">
        <v>222.27</v>
      </c>
      <c r="H41" t="n">
        <v>2.73</v>
      </c>
      <c r="I41" t="n">
        <v>13</v>
      </c>
      <c r="J41" t="n">
        <v>260.51</v>
      </c>
      <c r="K41" t="n">
        <v>54.38</v>
      </c>
      <c r="L41" t="n">
        <v>40</v>
      </c>
      <c r="M41" t="n">
        <v>11</v>
      </c>
      <c r="N41" t="n">
        <v>66.13</v>
      </c>
      <c r="O41" t="n">
        <v>32363.54</v>
      </c>
      <c r="P41" t="n">
        <v>621.75</v>
      </c>
      <c r="Q41" t="n">
        <v>794.17</v>
      </c>
      <c r="R41" t="n">
        <v>106.57</v>
      </c>
      <c r="S41" t="n">
        <v>72.42</v>
      </c>
      <c r="T41" t="n">
        <v>7900.14</v>
      </c>
      <c r="U41" t="n">
        <v>0.68</v>
      </c>
      <c r="V41" t="n">
        <v>0.77</v>
      </c>
      <c r="W41" t="n">
        <v>4.7</v>
      </c>
      <c r="X41" t="n">
        <v>0.45</v>
      </c>
      <c r="Y41" t="n">
        <v>0.5</v>
      </c>
      <c r="Z41" t="n">
        <v>10</v>
      </c>
    </row>
    <row r="42">
      <c r="A42" t="n">
        <v>0</v>
      </c>
      <c r="B42" t="n">
        <v>40</v>
      </c>
      <c r="C42" t="inlineStr">
        <is>
          <t xml:space="preserve">CONCLUIDO	</t>
        </is>
      </c>
      <c r="D42" t="n">
        <v>1.4034</v>
      </c>
      <c r="E42" t="n">
        <v>71.26000000000001</v>
      </c>
      <c r="F42" t="n">
        <v>62.18</v>
      </c>
      <c r="G42" t="n">
        <v>9.869999999999999</v>
      </c>
      <c r="H42" t="n">
        <v>0.2</v>
      </c>
      <c r="I42" t="n">
        <v>378</v>
      </c>
      <c r="J42" t="n">
        <v>89.87</v>
      </c>
      <c r="K42" t="n">
        <v>37.55</v>
      </c>
      <c r="L42" t="n">
        <v>1</v>
      </c>
      <c r="M42" t="n">
        <v>376</v>
      </c>
      <c r="N42" t="n">
        <v>11.32</v>
      </c>
      <c r="O42" t="n">
        <v>11317.98</v>
      </c>
      <c r="P42" t="n">
        <v>520.6799999999999</v>
      </c>
      <c r="Q42" t="n">
        <v>794.25</v>
      </c>
      <c r="R42" t="n">
        <v>574.8099999999999</v>
      </c>
      <c r="S42" t="n">
        <v>72.42</v>
      </c>
      <c r="T42" t="n">
        <v>240196.87</v>
      </c>
      <c r="U42" t="n">
        <v>0.13</v>
      </c>
      <c r="V42" t="n">
        <v>0.59</v>
      </c>
      <c r="W42" t="n">
        <v>5.3</v>
      </c>
      <c r="X42" t="n">
        <v>14.46</v>
      </c>
      <c r="Y42" t="n">
        <v>0.5</v>
      </c>
      <c r="Z42" t="n">
        <v>10</v>
      </c>
    </row>
    <row r="43">
      <c r="A43" t="n">
        <v>1</v>
      </c>
      <c r="B43" t="n">
        <v>40</v>
      </c>
      <c r="C43" t="inlineStr">
        <is>
          <t xml:space="preserve">CONCLUIDO	</t>
        </is>
      </c>
      <c r="D43" t="n">
        <v>1.7029</v>
      </c>
      <c r="E43" t="n">
        <v>58.72</v>
      </c>
      <c r="F43" t="n">
        <v>53.74</v>
      </c>
      <c r="G43" t="n">
        <v>20.03</v>
      </c>
      <c r="H43" t="n">
        <v>0.39</v>
      </c>
      <c r="I43" t="n">
        <v>161</v>
      </c>
      <c r="J43" t="n">
        <v>91.09999999999999</v>
      </c>
      <c r="K43" t="n">
        <v>37.55</v>
      </c>
      <c r="L43" t="n">
        <v>2</v>
      </c>
      <c r="M43" t="n">
        <v>159</v>
      </c>
      <c r="N43" t="n">
        <v>11.54</v>
      </c>
      <c r="O43" t="n">
        <v>11468.97</v>
      </c>
      <c r="P43" t="n">
        <v>443.71</v>
      </c>
      <c r="Q43" t="n">
        <v>794.24</v>
      </c>
      <c r="R43" t="n">
        <v>292.78</v>
      </c>
      <c r="S43" t="n">
        <v>72.42</v>
      </c>
      <c r="T43" t="n">
        <v>100263.65</v>
      </c>
      <c r="U43" t="n">
        <v>0.25</v>
      </c>
      <c r="V43" t="n">
        <v>0.6899999999999999</v>
      </c>
      <c r="W43" t="n">
        <v>4.95</v>
      </c>
      <c r="X43" t="n">
        <v>6.03</v>
      </c>
      <c r="Y43" t="n">
        <v>0.5</v>
      </c>
      <c r="Z43" t="n">
        <v>10</v>
      </c>
    </row>
    <row r="44">
      <c r="A44" t="n">
        <v>2</v>
      </c>
      <c r="B44" t="n">
        <v>40</v>
      </c>
      <c r="C44" t="inlineStr">
        <is>
          <t xml:space="preserve">CONCLUIDO	</t>
        </is>
      </c>
      <c r="D44" t="n">
        <v>1.8064</v>
      </c>
      <c r="E44" t="n">
        <v>55.36</v>
      </c>
      <c r="F44" t="n">
        <v>51.49</v>
      </c>
      <c r="G44" t="n">
        <v>30.29</v>
      </c>
      <c r="H44" t="n">
        <v>0.57</v>
      </c>
      <c r="I44" t="n">
        <v>102</v>
      </c>
      <c r="J44" t="n">
        <v>92.31999999999999</v>
      </c>
      <c r="K44" t="n">
        <v>37.55</v>
      </c>
      <c r="L44" t="n">
        <v>3</v>
      </c>
      <c r="M44" t="n">
        <v>100</v>
      </c>
      <c r="N44" t="n">
        <v>11.77</v>
      </c>
      <c r="O44" t="n">
        <v>11620.34</v>
      </c>
      <c r="P44" t="n">
        <v>419.07</v>
      </c>
      <c r="Q44" t="n">
        <v>794.22</v>
      </c>
      <c r="R44" t="n">
        <v>217.49</v>
      </c>
      <c r="S44" t="n">
        <v>72.42</v>
      </c>
      <c r="T44" t="n">
        <v>62916.62</v>
      </c>
      <c r="U44" t="n">
        <v>0.33</v>
      </c>
      <c r="V44" t="n">
        <v>0.72</v>
      </c>
      <c r="W44" t="n">
        <v>4.86</v>
      </c>
      <c r="X44" t="n">
        <v>3.78</v>
      </c>
      <c r="Y44" t="n">
        <v>0.5</v>
      </c>
      <c r="Z44" t="n">
        <v>10</v>
      </c>
    </row>
    <row r="45">
      <c r="A45" t="n">
        <v>3</v>
      </c>
      <c r="B45" t="n">
        <v>40</v>
      </c>
      <c r="C45" t="inlineStr">
        <is>
          <t xml:space="preserve">CONCLUIDO	</t>
        </is>
      </c>
      <c r="D45" t="n">
        <v>1.859</v>
      </c>
      <c r="E45" t="n">
        <v>53.79</v>
      </c>
      <c r="F45" t="n">
        <v>50.45</v>
      </c>
      <c r="G45" t="n">
        <v>40.91</v>
      </c>
      <c r="H45" t="n">
        <v>0.75</v>
      </c>
      <c r="I45" t="n">
        <v>74</v>
      </c>
      <c r="J45" t="n">
        <v>93.55</v>
      </c>
      <c r="K45" t="n">
        <v>37.55</v>
      </c>
      <c r="L45" t="n">
        <v>4</v>
      </c>
      <c r="M45" t="n">
        <v>72</v>
      </c>
      <c r="N45" t="n">
        <v>12</v>
      </c>
      <c r="O45" t="n">
        <v>11772.07</v>
      </c>
      <c r="P45" t="n">
        <v>404.6</v>
      </c>
      <c r="Q45" t="n">
        <v>794.1799999999999</v>
      </c>
      <c r="R45" t="n">
        <v>182.76</v>
      </c>
      <c r="S45" t="n">
        <v>72.42</v>
      </c>
      <c r="T45" t="n">
        <v>45687.84</v>
      </c>
      <c r="U45" t="n">
        <v>0.4</v>
      </c>
      <c r="V45" t="n">
        <v>0.73</v>
      </c>
      <c r="W45" t="n">
        <v>4.81</v>
      </c>
      <c r="X45" t="n">
        <v>2.75</v>
      </c>
      <c r="Y45" t="n">
        <v>0.5</v>
      </c>
      <c r="Z45" t="n">
        <v>10</v>
      </c>
    </row>
    <row r="46">
      <c r="A46" t="n">
        <v>4</v>
      </c>
      <c r="B46" t="n">
        <v>40</v>
      </c>
      <c r="C46" t="inlineStr">
        <is>
          <t xml:space="preserve">CONCLUIDO	</t>
        </is>
      </c>
      <c r="D46" t="n">
        <v>1.8901</v>
      </c>
      <c r="E46" t="n">
        <v>52.91</v>
      </c>
      <c r="F46" t="n">
        <v>49.87</v>
      </c>
      <c r="G46" t="n">
        <v>51.59</v>
      </c>
      <c r="H46" t="n">
        <v>0.93</v>
      </c>
      <c r="I46" t="n">
        <v>58</v>
      </c>
      <c r="J46" t="n">
        <v>94.79000000000001</v>
      </c>
      <c r="K46" t="n">
        <v>37.55</v>
      </c>
      <c r="L46" t="n">
        <v>5</v>
      </c>
      <c r="M46" t="n">
        <v>56</v>
      </c>
      <c r="N46" t="n">
        <v>12.23</v>
      </c>
      <c r="O46" t="n">
        <v>11924.18</v>
      </c>
      <c r="P46" t="n">
        <v>393.95</v>
      </c>
      <c r="Q46" t="n">
        <v>794.1799999999999</v>
      </c>
      <c r="R46" t="n">
        <v>163.4</v>
      </c>
      <c r="S46" t="n">
        <v>72.42</v>
      </c>
      <c r="T46" t="n">
        <v>36087.31</v>
      </c>
      <c r="U46" t="n">
        <v>0.44</v>
      </c>
      <c r="V46" t="n">
        <v>0.74</v>
      </c>
      <c r="W46" t="n">
        <v>4.79</v>
      </c>
      <c r="X46" t="n">
        <v>2.17</v>
      </c>
      <c r="Y46" t="n">
        <v>0.5</v>
      </c>
      <c r="Z46" t="n">
        <v>10</v>
      </c>
    </row>
    <row r="47">
      <c r="A47" t="n">
        <v>5</v>
      </c>
      <c r="B47" t="n">
        <v>40</v>
      </c>
      <c r="C47" t="inlineStr">
        <is>
          <t xml:space="preserve">CONCLUIDO	</t>
        </is>
      </c>
      <c r="D47" t="n">
        <v>1.9139</v>
      </c>
      <c r="E47" t="n">
        <v>52.25</v>
      </c>
      <c r="F47" t="n">
        <v>49.42</v>
      </c>
      <c r="G47" t="n">
        <v>63.09</v>
      </c>
      <c r="H47" t="n">
        <v>1.1</v>
      </c>
      <c r="I47" t="n">
        <v>47</v>
      </c>
      <c r="J47" t="n">
        <v>96.02</v>
      </c>
      <c r="K47" t="n">
        <v>37.55</v>
      </c>
      <c r="L47" t="n">
        <v>6</v>
      </c>
      <c r="M47" t="n">
        <v>45</v>
      </c>
      <c r="N47" t="n">
        <v>12.47</v>
      </c>
      <c r="O47" t="n">
        <v>12076.67</v>
      </c>
      <c r="P47" t="n">
        <v>383.94</v>
      </c>
      <c r="Q47" t="n">
        <v>794.1900000000001</v>
      </c>
      <c r="R47" t="n">
        <v>148.55</v>
      </c>
      <c r="S47" t="n">
        <v>72.42</v>
      </c>
      <c r="T47" t="n">
        <v>28718.98</v>
      </c>
      <c r="U47" t="n">
        <v>0.49</v>
      </c>
      <c r="V47" t="n">
        <v>0.75</v>
      </c>
      <c r="W47" t="n">
        <v>4.76</v>
      </c>
      <c r="X47" t="n">
        <v>1.71</v>
      </c>
      <c r="Y47" t="n">
        <v>0.5</v>
      </c>
      <c r="Z47" t="n">
        <v>10</v>
      </c>
    </row>
    <row r="48">
      <c r="A48" t="n">
        <v>6</v>
      </c>
      <c r="B48" t="n">
        <v>40</v>
      </c>
      <c r="C48" t="inlineStr">
        <is>
          <t xml:space="preserve">CONCLUIDO	</t>
        </is>
      </c>
      <c r="D48" t="n">
        <v>1.9273</v>
      </c>
      <c r="E48" t="n">
        <v>51.88</v>
      </c>
      <c r="F48" t="n">
        <v>49.19</v>
      </c>
      <c r="G48" t="n">
        <v>73.78</v>
      </c>
      <c r="H48" t="n">
        <v>1.27</v>
      </c>
      <c r="I48" t="n">
        <v>40</v>
      </c>
      <c r="J48" t="n">
        <v>97.26000000000001</v>
      </c>
      <c r="K48" t="n">
        <v>37.55</v>
      </c>
      <c r="L48" t="n">
        <v>7</v>
      </c>
      <c r="M48" t="n">
        <v>38</v>
      </c>
      <c r="N48" t="n">
        <v>12.71</v>
      </c>
      <c r="O48" t="n">
        <v>12229.54</v>
      </c>
      <c r="P48" t="n">
        <v>376.07</v>
      </c>
      <c r="Q48" t="n">
        <v>794.17</v>
      </c>
      <c r="R48" t="n">
        <v>140.76</v>
      </c>
      <c r="S48" t="n">
        <v>72.42</v>
      </c>
      <c r="T48" t="n">
        <v>24861.02</v>
      </c>
      <c r="U48" t="n">
        <v>0.51</v>
      </c>
      <c r="V48" t="n">
        <v>0.75</v>
      </c>
      <c r="W48" t="n">
        <v>4.75</v>
      </c>
      <c r="X48" t="n">
        <v>1.48</v>
      </c>
      <c r="Y48" t="n">
        <v>0.5</v>
      </c>
      <c r="Z48" t="n">
        <v>10</v>
      </c>
    </row>
    <row r="49">
      <c r="A49" t="n">
        <v>7</v>
      </c>
      <c r="B49" t="n">
        <v>40</v>
      </c>
      <c r="C49" t="inlineStr">
        <is>
          <t xml:space="preserve">CONCLUIDO	</t>
        </is>
      </c>
      <c r="D49" t="n">
        <v>1.9413</v>
      </c>
      <c r="E49" t="n">
        <v>51.51</v>
      </c>
      <c r="F49" t="n">
        <v>48.93</v>
      </c>
      <c r="G49" t="n">
        <v>86.34999999999999</v>
      </c>
      <c r="H49" t="n">
        <v>1.43</v>
      </c>
      <c r="I49" t="n">
        <v>34</v>
      </c>
      <c r="J49" t="n">
        <v>98.5</v>
      </c>
      <c r="K49" t="n">
        <v>37.55</v>
      </c>
      <c r="L49" t="n">
        <v>8</v>
      </c>
      <c r="M49" t="n">
        <v>32</v>
      </c>
      <c r="N49" t="n">
        <v>12.95</v>
      </c>
      <c r="O49" t="n">
        <v>12382.79</v>
      </c>
      <c r="P49" t="n">
        <v>366.04</v>
      </c>
      <c r="Q49" t="n">
        <v>794.17</v>
      </c>
      <c r="R49" t="n">
        <v>132.03</v>
      </c>
      <c r="S49" t="n">
        <v>72.42</v>
      </c>
      <c r="T49" t="n">
        <v>20525.11</v>
      </c>
      <c r="U49" t="n">
        <v>0.55</v>
      </c>
      <c r="V49" t="n">
        <v>0.75</v>
      </c>
      <c r="W49" t="n">
        <v>4.74</v>
      </c>
      <c r="X49" t="n">
        <v>1.22</v>
      </c>
      <c r="Y49" t="n">
        <v>0.5</v>
      </c>
      <c r="Z49" t="n">
        <v>10</v>
      </c>
    </row>
    <row r="50">
      <c r="A50" t="n">
        <v>8</v>
      </c>
      <c r="B50" t="n">
        <v>40</v>
      </c>
      <c r="C50" t="inlineStr">
        <is>
          <t xml:space="preserve">CONCLUIDO	</t>
        </is>
      </c>
      <c r="D50" t="n">
        <v>1.9494</v>
      </c>
      <c r="E50" t="n">
        <v>51.3</v>
      </c>
      <c r="F50" t="n">
        <v>48.79</v>
      </c>
      <c r="G50" t="n">
        <v>97.58</v>
      </c>
      <c r="H50" t="n">
        <v>1.59</v>
      </c>
      <c r="I50" t="n">
        <v>30</v>
      </c>
      <c r="J50" t="n">
        <v>99.75</v>
      </c>
      <c r="K50" t="n">
        <v>37.55</v>
      </c>
      <c r="L50" t="n">
        <v>9</v>
      </c>
      <c r="M50" t="n">
        <v>28</v>
      </c>
      <c r="N50" t="n">
        <v>13.2</v>
      </c>
      <c r="O50" t="n">
        <v>12536.43</v>
      </c>
      <c r="P50" t="n">
        <v>359.25</v>
      </c>
      <c r="Q50" t="n">
        <v>794.17</v>
      </c>
      <c r="R50" t="n">
        <v>127.48</v>
      </c>
      <c r="S50" t="n">
        <v>72.42</v>
      </c>
      <c r="T50" t="n">
        <v>18269.02</v>
      </c>
      <c r="U50" t="n">
        <v>0.57</v>
      </c>
      <c r="V50" t="n">
        <v>0.76</v>
      </c>
      <c r="W50" t="n">
        <v>4.74</v>
      </c>
      <c r="X50" t="n">
        <v>1.08</v>
      </c>
      <c r="Y50" t="n">
        <v>0.5</v>
      </c>
      <c r="Z50" t="n">
        <v>10</v>
      </c>
    </row>
    <row r="51">
      <c r="A51" t="n">
        <v>9</v>
      </c>
      <c r="B51" t="n">
        <v>40</v>
      </c>
      <c r="C51" t="inlineStr">
        <is>
          <t xml:space="preserve">CONCLUIDO	</t>
        </is>
      </c>
      <c r="D51" t="n">
        <v>1.9581</v>
      </c>
      <c r="E51" t="n">
        <v>51.07</v>
      </c>
      <c r="F51" t="n">
        <v>48.64</v>
      </c>
      <c r="G51" t="n">
        <v>112.24</v>
      </c>
      <c r="H51" t="n">
        <v>1.74</v>
      </c>
      <c r="I51" t="n">
        <v>26</v>
      </c>
      <c r="J51" t="n">
        <v>101</v>
      </c>
      <c r="K51" t="n">
        <v>37.55</v>
      </c>
      <c r="L51" t="n">
        <v>10</v>
      </c>
      <c r="M51" t="n">
        <v>24</v>
      </c>
      <c r="N51" t="n">
        <v>13.45</v>
      </c>
      <c r="O51" t="n">
        <v>12690.46</v>
      </c>
      <c r="P51" t="n">
        <v>348.86</v>
      </c>
      <c r="Q51" t="n">
        <v>794.1799999999999</v>
      </c>
      <c r="R51" t="n">
        <v>122.57</v>
      </c>
      <c r="S51" t="n">
        <v>72.42</v>
      </c>
      <c r="T51" t="n">
        <v>15834.79</v>
      </c>
      <c r="U51" t="n">
        <v>0.59</v>
      </c>
      <c r="V51" t="n">
        <v>0.76</v>
      </c>
      <c r="W51" t="n">
        <v>4.72</v>
      </c>
      <c r="X51" t="n">
        <v>0.93</v>
      </c>
      <c r="Y51" t="n">
        <v>0.5</v>
      </c>
      <c r="Z51" t="n">
        <v>10</v>
      </c>
    </row>
    <row r="52">
      <c r="A52" t="n">
        <v>10</v>
      </c>
      <c r="B52" t="n">
        <v>40</v>
      </c>
      <c r="C52" t="inlineStr">
        <is>
          <t xml:space="preserve">CONCLUIDO	</t>
        </is>
      </c>
      <c r="D52" t="n">
        <v>1.9622</v>
      </c>
      <c r="E52" t="n">
        <v>50.96</v>
      </c>
      <c r="F52" t="n">
        <v>48.57</v>
      </c>
      <c r="G52" t="n">
        <v>121.42</v>
      </c>
      <c r="H52" t="n">
        <v>1.89</v>
      </c>
      <c r="I52" t="n">
        <v>24</v>
      </c>
      <c r="J52" t="n">
        <v>102.25</v>
      </c>
      <c r="K52" t="n">
        <v>37.55</v>
      </c>
      <c r="L52" t="n">
        <v>11</v>
      </c>
      <c r="M52" t="n">
        <v>20</v>
      </c>
      <c r="N52" t="n">
        <v>13.7</v>
      </c>
      <c r="O52" t="n">
        <v>12844.88</v>
      </c>
      <c r="P52" t="n">
        <v>341.48</v>
      </c>
      <c r="Q52" t="n">
        <v>794.17</v>
      </c>
      <c r="R52" t="n">
        <v>120.22</v>
      </c>
      <c r="S52" t="n">
        <v>72.42</v>
      </c>
      <c r="T52" t="n">
        <v>14667.11</v>
      </c>
      <c r="U52" t="n">
        <v>0.6</v>
      </c>
      <c r="V52" t="n">
        <v>0.76</v>
      </c>
      <c r="W52" t="n">
        <v>4.72</v>
      </c>
      <c r="X52" t="n">
        <v>0.86</v>
      </c>
      <c r="Y52" t="n">
        <v>0.5</v>
      </c>
      <c r="Z52" t="n">
        <v>10</v>
      </c>
    </row>
    <row r="53">
      <c r="A53" t="n">
        <v>11</v>
      </c>
      <c r="B53" t="n">
        <v>40</v>
      </c>
      <c r="C53" t="inlineStr">
        <is>
          <t xml:space="preserve">CONCLUIDO	</t>
        </is>
      </c>
      <c r="D53" t="n">
        <v>1.9662</v>
      </c>
      <c r="E53" t="n">
        <v>50.86</v>
      </c>
      <c r="F53" t="n">
        <v>48.5</v>
      </c>
      <c r="G53" t="n">
        <v>132.29</v>
      </c>
      <c r="H53" t="n">
        <v>2.04</v>
      </c>
      <c r="I53" t="n">
        <v>22</v>
      </c>
      <c r="J53" t="n">
        <v>103.51</v>
      </c>
      <c r="K53" t="n">
        <v>37.55</v>
      </c>
      <c r="L53" t="n">
        <v>12</v>
      </c>
      <c r="M53" t="n">
        <v>9</v>
      </c>
      <c r="N53" t="n">
        <v>13.95</v>
      </c>
      <c r="O53" t="n">
        <v>12999.7</v>
      </c>
      <c r="P53" t="n">
        <v>338.59</v>
      </c>
      <c r="Q53" t="n">
        <v>794.17</v>
      </c>
      <c r="R53" t="n">
        <v>117.67</v>
      </c>
      <c r="S53" t="n">
        <v>72.42</v>
      </c>
      <c r="T53" t="n">
        <v>13402.52</v>
      </c>
      <c r="U53" t="n">
        <v>0.62</v>
      </c>
      <c r="V53" t="n">
        <v>0.76</v>
      </c>
      <c r="W53" t="n">
        <v>4.73</v>
      </c>
      <c r="X53" t="n">
        <v>0.8</v>
      </c>
      <c r="Y53" t="n">
        <v>0.5</v>
      </c>
      <c r="Z53" t="n">
        <v>10</v>
      </c>
    </row>
    <row r="54">
      <c r="A54" t="n">
        <v>12</v>
      </c>
      <c r="B54" t="n">
        <v>40</v>
      </c>
      <c r="C54" t="inlineStr">
        <is>
          <t xml:space="preserve">CONCLUIDO	</t>
        </is>
      </c>
      <c r="D54" t="n">
        <v>1.966</v>
      </c>
      <c r="E54" t="n">
        <v>50.86</v>
      </c>
      <c r="F54" t="n">
        <v>48.51</v>
      </c>
      <c r="G54" t="n">
        <v>132.3</v>
      </c>
      <c r="H54" t="n">
        <v>2.18</v>
      </c>
      <c r="I54" t="n">
        <v>22</v>
      </c>
      <c r="J54" t="n">
        <v>104.76</v>
      </c>
      <c r="K54" t="n">
        <v>37.55</v>
      </c>
      <c r="L54" t="n">
        <v>13</v>
      </c>
      <c r="M54" t="n">
        <v>3</v>
      </c>
      <c r="N54" t="n">
        <v>14.21</v>
      </c>
      <c r="O54" t="n">
        <v>13154.91</v>
      </c>
      <c r="P54" t="n">
        <v>337.57</v>
      </c>
      <c r="Q54" t="n">
        <v>794.17</v>
      </c>
      <c r="R54" t="n">
        <v>117.62</v>
      </c>
      <c r="S54" t="n">
        <v>72.42</v>
      </c>
      <c r="T54" t="n">
        <v>13380.3</v>
      </c>
      <c r="U54" t="n">
        <v>0.62</v>
      </c>
      <c r="V54" t="n">
        <v>0.76</v>
      </c>
      <c r="W54" t="n">
        <v>4.74</v>
      </c>
      <c r="X54" t="n">
        <v>0.8</v>
      </c>
      <c r="Y54" t="n">
        <v>0.5</v>
      </c>
      <c r="Z54" t="n">
        <v>10</v>
      </c>
    </row>
    <row r="55">
      <c r="A55" t="n">
        <v>13</v>
      </c>
      <c r="B55" t="n">
        <v>40</v>
      </c>
      <c r="C55" t="inlineStr">
        <is>
          <t xml:space="preserve">CONCLUIDO	</t>
        </is>
      </c>
      <c r="D55" t="n">
        <v>1.9678</v>
      </c>
      <c r="E55" t="n">
        <v>50.82</v>
      </c>
      <c r="F55" t="n">
        <v>48.48</v>
      </c>
      <c r="G55" t="n">
        <v>138.52</v>
      </c>
      <c r="H55" t="n">
        <v>2.33</v>
      </c>
      <c r="I55" t="n">
        <v>21</v>
      </c>
      <c r="J55" t="n">
        <v>106.03</v>
      </c>
      <c r="K55" t="n">
        <v>37.55</v>
      </c>
      <c r="L55" t="n">
        <v>14</v>
      </c>
      <c r="M55" t="n">
        <v>0</v>
      </c>
      <c r="N55" t="n">
        <v>14.47</v>
      </c>
      <c r="O55" t="n">
        <v>13310.53</v>
      </c>
      <c r="P55" t="n">
        <v>340.91</v>
      </c>
      <c r="Q55" t="n">
        <v>794.1900000000001</v>
      </c>
      <c r="R55" t="n">
        <v>116.35</v>
      </c>
      <c r="S55" t="n">
        <v>72.42</v>
      </c>
      <c r="T55" t="n">
        <v>12751.54</v>
      </c>
      <c r="U55" t="n">
        <v>0.62</v>
      </c>
      <c r="V55" t="n">
        <v>0.76</v>
      </c>
      <c r="W55" t="n">
        <v>4.75</v>
      </c>
      <c r="X55" t="n">
        <v>0.77</v>
      </c>
      <c r="Y55" t="n">
        <v>0.5</v>
      </c>
      <c r="Z55" t="n">
        <v>10</v>
      </c>
    </row>
    <row r="56">
      <c r="A56" t="n">
        <v>0</v>
      </c>
      <c r="B56" t="n">
        <v>30</v>
      </c>
      <c r="C56" t="inlineStr">
        <is>
          <t xml:space="preserve">CONCLUIDO	</t>
        </is>
      </c>
      <c r="D56" t="n">
        <v>1.5151</v>
      </c>
      <c r="E56" t="n">
        <v>66</v>
      </c>
      <c r="F56" t="n">
        <v>59.38</v>
      </c>
      <c r="G56" t="n">
        <v>11.61</v>
      </c>
      <c r="H56" t="n">
        <v>0.24</v>
      </c>
      <c r="I56" t="n">
        <v>307</v>
      </c>
      <c r="J56" t="n">
        <v>71.52</v>
      </c>
      <c r="K56" t="n">
        <v>32.27</v>
      </c>
      <c r="L56" t="n">
        <v>1</v>
      </c>
      <c r="M56" t="n">
        <v>305</v>
      </c>
      <c r="N56" t="n">
        <v>8.25</v>
      </c>
      <c r="O56" t="n">
        <v>9054.6</v>
      </c>
      <c r="P56" t="n">
        <v>423.13</v>
      </c>
      <c r="Q56" t="n">
        <v>794.26</v>
      </c>
      <c r="R56" t="n">
        <v>480.87</v>
      </c>
      <c r="S56" t="n">
        <v>72.42</v>
      </c>
      <c r="T56" t="n">
        <v>193578.78</v>
      </c>
      <c r="U56" t="n">
        <v>0.15</v>
      </c>
      <c r="V56" t="n">
        <v>0.62</v>
      </c>
      <c r="W56" t="n">
        <v>5.2</v>
      </c>
      <c r="X56" t="n">
        <v>11.67</v>
      </c>
      <c r="Y56" t="n">
        <v>0.5</v>
      </c>
      <c r="Z56" t="n">
        <v>10</v>
      </c>
    </row>
    <row r="57">
      <c r="A57" t="n">
        <v>1</v>
      </c>
      <c r="B57" t="n">
        <v>30</v>
      </c>
      <c r="C57" t="inlineStr">
        <is>
          <t xml:space="preserve">CONCLUIDO	</t>
        </is>
      </c>
      <c r="D57" t="n">
        <v>1.7684</v>
      </c>
      <c r="E57" t="n">
        <v>56.55</v>
      </c>
      <c r="F57" t="n">
        <v>52.64</v>
      </c>
      <c r="G57" t="n">
        <v>23.75</v>
      </c>
      <c r="H57" t="n">
        <v>0.48</v>
      </c>
      <c r="I57" t="n">
        <v>133</v>
      </c>
      <c r="J57" t="n">
        <v>72.7</v>
      </c>
      <c r="K57" t="n">
        <v>32.27</v>
      </c>
      <c r="L57" t="n">
        <v>2</v>
      </c>
      <c r="M57" t="n">
        <v>131</v>
      </c>
      <c r="N57" t="n">
        <v>8.43</v>
      </c>
      <c r="O57" t="n">
        <v>9200.25</v>
      </c>
      <c r="P57" t="n">
        <v>367</v>
      </c>
      <c r="Q57" t="n">
        <v>794.22</v>
      </c>
      <c r="R57" t="n">
        <v>255.74</v>
      </c>
      <c r="S57" t="n">
        <v>72.42</v>
      </c>
      <c r="T57" t="n">
        <v>81885.98</v>
      </c>
      <c r="U57" t="n">
        <v>0.28</v>
      </c>
      <c r="V57" t="n">
        <v>0.7</v>
      </c>
      <c r="W57" t="n">
        <v>4.9</v>
      </c>
      <c r="X57" t="n">
        <v>4.93</v>
      </c>
      <c r="Y57" t="n">
        <v>0.5</v>
      </c>
      <c r="Z57" t="n">
        <v>10</v>
      </c>
    </row>
    <row r="58">
      <c r="A58" t="n">
        <v>2</v>
      </c>
      <c r="B58" t="n">
        <v>30</v>
      </c>
      <c r="C58" t="inlineStr">
        <is>
          <t xml:space="preserve">CONCLUIDO	</t>
        </is>
      </c>
      <c r="D58" t="n">
        <v>1.8526</v>
      </c>
      <c r="E58" t="n">
        <v>53.98</v>
      </c>
      <c r="F58" t="n">
        <v>50.83</v>
      </c>
      <c r="G58" t="n">
        <v>36.3</v>
      </c>
      <c r="H58" t="n">
        <v>0.71</v>
      </c>
      <c r="I58" t="n">
        <v>84</v>
      </c>
      <c r="J58" t="n">
        <v>73.88</v>
      </c>
      <c r="K58" t="n">
        <v>32.27</v>
      </c>
      <c r="L58" t="n">
        <v>3</v>
      </c>
      <c r="M58" t="n">
        <v>82</v>
      </c>
      <c r="N58" t="n">
        <v>8.609999999999999</v>
      </c>
      <c r="O58" t="n">
        <v>9346.23</v>
      </c>
      <c r="P58" t="n">
        <v>346.13</v>
      </c>
      <c r="Q58" t="n">
        <v>794.22</v>
      </c>
      <c r="R58" t="n">
        <v>195.55</v>
      </c>
      <c r="S58" t="n">
        <v>72.42</v>
      </c>
      <c r="T58" t="n">
        <v>52032.74</v>
      </c>
      <c r="U58" t="n">
        <v>0.37</v>
      </c>
      <c r="V58" t="n">
        <v>0.73</v>
      </c>
      <c r="W58" t="n">
        <v>4.82</v>
      </c>
      <c r="X58" t="n">
        <v>3.12</v>
      </c>
      <c r="Y58" t="n">
        <v>0.5</v>
      </c>
      <c r="Z58" t="n">
        <v>10</v>
      </c>
    </row>
    <row r="59">
      <c r="A59" t="n">
        <v>3</v>
      </c>
      <c r="B59" t="n">
        <v>30</v>
      </c>
      <c r="C59" t="inlineStr">
        <is>
          <t xml:space="preserve">CONCLUIDO	</t>
        </is>
      </c>
      <c r="D59" t="n">
        <v>1.8968</v>
      </c>
      <c r="E59" t="n">
        <v>52.72</v>
      </c>
      <c r="F59" t="n">
        <v>49.93</v>
      </c>
      <c r="G59" t="n">
        <v>49.11</v>
      </c>
      <c r="H59" t="n">
        <v>0.93</v>
      </c>
      <c r="I59" t="n">
        <v>61</v>
      </c>
      <c r="J59" t="n">
        <v>75.06999999999999</v>
      </c>
      <c r="K59" t="n">
        <v>32.27</v>
      </c>
      <c r="L59" t="n">
        <v>4</v>
      </c>
      <c r="M59" t="n">
        <v>59</v>
      </c>
      <c r="N59" t="n">
        <v>8.800000000000001</v>
      </c>
      <c r="O59" t="n">
        <v>9492.549999999999</v>
      </c>
      <c r="P59" t="n">
        <v>332.49</v>
      </c>
      <c r="Q59" t="n">
        <v>794.2</v>
      </c>
      <c r="R59" t="n">
        <v>165.1</v>
      </c>
      <c r="S59" t="n">
        <v>72.42</v>
      </c>
      <c r="T59" t="n">
        <v>36925.02</v>
      </c>
      <c r="U59" t="n">
        <v>0.44</v>
      </c>
      <c r="V59" t="n">
        <v>0.74</v>
      </c>
      <c r="W59" t="n">
        <v>4.79</v>
      </c>
      <c r="X59" t="n">
        <v>2.22</v>
      </c>
      <c r="Y59" t="n">
        <v>0.5</v>
      </c>
      <c r="Z59" t="n">
        <v>10</v>
      </c>
    </row>
    <row r="60">
      <c r="A60" t="n">
        <v>4</v>
      </c>
      <c r="B60" t="n">
        <v>30</v>
      </c>
      <c r="C60" t="inlineStr">
        <is>
          <t xml:space="preserve">CONCLUIDO	</t>
        </is>
      </c>
      <c r="D60" t="n">
        <v>1.9232</v>
      </c>
      <c r="E60" t="n">
        <v>52</v>
      </c>
      <c r="F60" t="n">
        <v>49.42</v>
      </c>
      <c r="G60" t="n">
        <v>63.09</v>
      </c>
      <c r="H60" t="n">
        <v>1.15</v>
      </c>
      <c r="I60" t="n">
        <v>47</v>
      </c>
      <c r="J60" t="n">
        <v>76.26000000000001</v>
      </c>
      <c r="K60" t="n">
        <v>32.27</v>
      </c>
      <c r="L60" t="n">
        <v>5</v>
      </c>
      <c r="M60" t="n">
        <v>45</v>
      </c>
      <c r="N60" t="n">
        <v>8.99</v>
      </c>
      <c r="O60" t="n">
        <v>9639.200000000001</v>
      </c>
      <c r="P60" t="n">
        <v>319.92</v>
      </c>
      <c r="Q60" t="n">
        <v>794.17</v>
      </c>
      <c r="R60" t="n">
        <v>148.76</v>
      </c>
      <c r="S60" t="n">
        <v>72.42</v>
      </c>
      <c r="T60" t="n">
        <v>28827.01</v>
      </c>
      <c r="U60" t="n">
        <v>0.49</v>
      </c>
      <c r="V60" t="n">
        <v>0.75</v>
      </c>
      <c r="W60" t="n">
        <v>4.76</v>
      </c>
      <c r="X60" t="n">
        <v>1.72</v>
      </c>
      <c r="Y60" t="n">
        <v>0.5</v>
      </c>
      <c r="Z60" t="n">
        <v>10</v>
      </c>
    </row>
    <row r="61">
      <c r="A61" t="n">
        <v>5</v>
      </c>
      <c r="B61" t="n">
        <v>30</v>
      </c>
      <c r="C61" t="inlineStr">
        <is>
          <t xml:space="preserve">CONCLUIDO	</t>
        </is>
      </c>
      <c r="D61" t="n">
        <v>1.9411</v>
      </c>
      <c r="E61" t="n">
        <v>51.52</v>
      </c>
      <c r="F61" t="n">
        <v>49.08</v>
      </c>
      <c r="G61" t="n">
        <v>77.5</v>
      </c>
      <c r="H61" t="n">
        <v>1.36</v>
      </c>
      <c r="I61" t="n">
        <v>38</v>
      </c>
      <c r="J61" t="n">
        <v>77.45</v>
      </c>
      <c r="K61" t="n">
        <v>32.27</v>
      </c>
      <c r="L61" t="n">
        <v>6</v>
      </c>
      <c r="M61" t="n">
        <v>36</v>
      </c>
      <c r="N61" t="n">
        <v>9.18</v>
      </c>
      <c r="O61" t="n">
        <v>9786.190000000001</v>
      </c>
      <c r="P61" t="n">
        <v>308.18</v>
      </c>
      <c r="Q61" t="n">
        <v>794.1799999999999</v>
      </c>
      <c r="R61" t="n">
        <v>137.35</v>
      </c>
      <c r="S61" t="n">
        <v>72.42</v>
      </c>
      <c r="T61" t="n">
        <v>23165.84</v>
      </c>
      <c r="U61" t="n">
        <v>0.53</v>
      </c>
      <c r="V61" t="n">
        <v>0.75</v>
      </c>
      <c r="W61" t="n">
        <v>4.75</v>
      </c>
      <c r="X61" t="n">
        <v>1.38</v>
      </c>
      <c r="Y61" t="n">
        <v>0.5</v>
      </c>
      <c r="Z61" t="n">
        <v>10</v>
      </c>
    </row>
    <row r="62">
      <c r="A62" t="n">
        <v>6</v>
      </c>
      <c r="B62" t="n">
        <v>30</v>
      </c>
      <c r="C62" t="inlineStr">
        <is>
          <t xml:space="preserve">CONCLUIDO	</t>
        </is>
      </c>
      <c r="D62" t="n">
        <v>1.9523</v>
      </c>
      <c r="E62" t="n">
        <v>51.22</v>
      </c>
      <c r="F62" t="n">
        <v>48.88</v>
      </c>
      <c r="G62" t="n">
        <v>91.65000000000001</v>
      </c>
      <c r="H62" t="n">
        <v>1.56</v>
      </c>
      <c r="I62" t="n">
        <v>32</v>
      </c>
      <c r="J62" t="n">
        <v>78.65000000000001</v>
      </c>
      <c r="K62" t="n">
        <v>32.27</v>
      </c>
      <c r="L62" t="n">
        <v>7</v>
      </c>
      <c r="M62" t="n">
        <v>26</v>
      </c>
      <c r="N62" t="n">
        <v>9.380000000000001</v>
      </c>
      <c r="O62" t="n">
        <v>9933.52</v>
      </c>
      <c r="P62" t="n">
        <v>298.78</v>
      </c>
      <c r="Q62" t="n">
        <v>794.17</v>
      </c>
      <c r="R62" t="n">
        <v>130.61</v>
      </c>
      <c r="S62" t="n">
        <v>72.42</v>
      </c>
      <c r="T62" t="n">
        <v>19822.6</v>
      </c>
      <c r="U62" t="n">
        <v>0.55</v>
      </c>
      <c r="V62" t="n">
        <v>0.76</v>
      </c>
      <c r="W62" t="n">
        <v>4.74</v>
      </c>
      <c r="X62" t="n">
        <v>1.17</v>
      </c>
      <c r="Y62" t="n">
        <v>0.5</v>
      </c>
      <c r="Z62" t="n">
        <v>10</v>
      </c>
    </row>
    <row r="63">
      <c r="A63" t="n">
        <v>7</v>
      </c>
      <c r="B63" t="n">
        <v>30</v>
      </c>
      <c r="C63" t="inlineStr">
        <is>
          <t xml:space="preserve">CONCLUIDO	</t>
        </is>
      </c>
      <c r="D63" t="n">
        <v>1.9577</v>
      </c>
      <c r="E63" t="n">
        <v>51.08</v>
      </c>
      <c r="F63" t="n">
        <v>48.79</v>
      </c>
      <c r="G63" t="n">
        <v>100.94</v>
      </c>
      <c r="H63" t="n">
        <v>1.75</v>
      </c>
      <c r="I63" t="n">
        <v>29</v>
      </c>
      <c r="J63" t="n">
        <v>79.84</v>
      </c>
      <c r="K63" t="n">
        <v>32.27</v>
      </c>
      <c r="L63" t="n">
        <v>8</v>
      </c>
      <c r="M63" t="n">
        <v>12</v>
      </c>
      <c r="N63" t="n">
        <v>9.57</v>
      </c>
      <c r="O63" t="n">
        <v>10081.19</v>
      </c>
      <c r="P63" t="n">
        <v>291.55</v>
      </c>
      <c r="Q63" t="n">
        <v>794.16</v>
      </c>
      <c r="R63" t="n">
        <v>126.8</v>
      </c>
      <c r="S63" t="n">
        <v>72.42</v>
      </c>
      <c r="T63" t="n">
        <v>17935.48</v>
      </c>
      <c r="U63" t="n">
        <v>0.57</v>
      </c>
      <c r="V63" t="n">
        <v>0.76</v>
      </c>
      <c r="W63" t="n">
        <v>4.75</v>
      </c>
      <c r="X63" t="n">
        <v>1.08</v>
      </c>
      <c r="Y63" t="n">
        <v>0.5</v>
      </c>
      <c r="Z63" t="n">
        <v>10</v>
      </c>
    </row>
    <row r="64">
      <c r="A64" t="n">
        <v>8</v>
      </c>
      <c r="B64" t="n">
        <v>30</v>
      </c>
      <c r="C64" t="inlineStr">
        <is>
          <t xml:space="preserve">CONCLUIDO	</t>
        </is>
      </c>
      <c r="D64" t="n">
        <v>1.9596</v>
      </c>
      <c r="E64" t="n">
        <v>51.03</v>
      </c>
      <c r="F64" t="n">
        <v>48.75</v>
      </c>
      <c r="G64" t="n">
        <v>104.47</v>
      </c>
      <c r="H64" t="n">
        <v>1.94</v>
      </c>
      <c r="I64" t="n">
        <v>28</v>
      </c>
      <c r="J64" t="n">
        <v>81.04000000000001</v>
      </c>
      <c r="K64" t="n">
        <v>32.27</v>
      </c>
      <c r="L64" t="n">
        <v>9</v>
      </c>
      <c r="M64" t="n">
        <v>1</v>
      </c>
      <c r="N64" t="n">
        <v>9.77</v>
      </c>
      <c r="O64" t="n">
        <v>10229.34</v>
      </c>
      <c r="P64" t="n">
        <v>293.69</v>
      </c>
      <c r="Q64" t="n">
        <v>794.17</v>
      </c>
      <c r="R64" t="n">
        <v>125.27</v>
      </c>
      <c r="S64" t="n">
        <v>72.42</v>
      </c>
      <c r="T64" t="n">
        <v>17175.58</v>
      </c>
      <c r="U64" t="n">
        <v>0.58</v>
      </c>
      <c r="V64" t="n">
        <v>0.76</v>
      </c>
      <c r="W64" t="n">
        <v>4.76</v>
      </c>
      <c r="X64" t="n">
        <v>1.04</v>
      </c>
      <c r="Y64" t="n">
        <v>0.5</v>
      </c>
      <c r="Z64" t="n">
        <v>10</v>
      </c>
    </row>
    <row r="65">
      <c r="A65" t="n">
        <v>9</v>
      </c>
      <c r="B65" t="n">
        <v>30</v>
      </c>
      <c r="C65" t="inlineStr">
        <is>
          <t xml:space="preserve">CONCLUIDO	</t>
        </is>
      </c>
      <c r="D65" t="n">
        <v>1.9595</v>
      </c>
      <c r="E65" t="n">
        <v>51.03</v>
      </c>
      <c r="F65" t="n">
        <v>48.75</v>
      </c>
      <c r="G65" t="n">
        <v>104.47</v>
      </c>
      <c r="H65" t="n">
        <v>2.13</v>
      </c>
      <c r="I65" t="n">
        <v>28</v>
      </c>
      <c r="J65" t="n">
        <v>82.25</v>
      </c>
      <c r="K65" t="n">
        <v>32.27</v>
      </c>
      <c r="L65" t="n">
        <v>10</v>
      </c>
      <c r="M65" t="n">
        <v>0</v>
      </c>
      <c r="N65" t="n">
        <v>9.98</v>
      </c>
      <c r="O65" t="n">
        <v>10377.72</v>
      </c>
      <c r="P65" t="n">
        <v>297.66</v>
      </c>
      <c r="Q65" t="n">
        <v>794.17</v>
      </c>
      <c r="R65" t="n">
        <v>125.27</v>
      </c>
      <c r="S65" t="n">
        <v>72.42</v>
      </c>
      <c r="T65" t="n">
        <v>17175.71</v>
      </c>
      <c r="U65" t="n">
        <v>0.58</v>
      </c>
      <c r="V65" t="n">
        <v>0.76</v>
      </c>
      <c r="W65" t="n">
        <v>4.76</v>
      </c>
      <c r="X65" t="n">
        <v>1.05</v>
      </c>
      <c r="Y65" t="n">
        <v>0.5</v>
      </c>
      <c r="Z65" t="n">
        <v>10</v>
      </c>
    </row>
    <row r="66">
      <c r="A66" t="n">
        <v>0</v>
      </c>
      <c r="B66" t="n">
        <v>15</v>
      </c>
      <c r="C66" t="inlineStr">
        <is>
          <t xml:space="preserve">CONCLUIDO	</t>
        </is>
      </c>
      <c r="D66" t="n">
        <v>1.7224</v>
      </c>
      <c r="E66" t="n">
        <v>58.06</v>
      </c>
      <c r="F66" t="n">
        <v>54.38</v>
      </c>
      <c r="G66" t="n">
        <v>18.33</v>
      </c>
      <c r="H66" t="n">
        <v>0.43</v>
      </c>
      <c r="I66" t="n">
        <v>178</v>
      </c>
      <c r="J66" t="n">
        <v>39.78</v>
      </c>
      <c r="K66" t="n">
        <v>19.54</v>
      </c>
      <c r="L66" t="n">
        <v>1</v>
      </c>
      <c r="M66" t="n">
        <v>176</v>
      </c>
      <c r="N66" t="n">
        <v>4.24</v>
      </c>
      <c r="O66" t="n">
        <v>5140</v>
      </c>
      <c r="P66" t="n">
        <v>245.84</v>
      </c>
      <c r="Q66" t="n">
        <v>794.2</v>
      </c>
      <c r="R66" t="n">
        <v>314.52</v>
      </c>
      <c r="S66" t="n">
        <v>72.42</v>
      </c>
      <c r="T66" t="n">
        <v>111049.55</v>
      </c>
      <c r="U66" t="n">
        <v>0.23</v>
      </c>
      <c r="V66" t="n">
        <v>0.68</v>
      </c>
      <c r="W66" t="n">
        <v>4.97</v>
      </c>
      <c r="X66" t="n">
        <v>6.67</v>
      </c>
      <c r="Y66" t="n">
        <v>0.5</v>
      </c>
      <c r="Z66" t="n">
        <v>10</v>
      </c>
    </row>
    <row r="67">
      <c r="A67" t="n">
        <v>1</v>
      </c>
      <c r="B67" t="n">
        <v>15</v>
      </c>
      <c r="C67" t="inlineStr">
        <is>
          <t xml:space="preserve">CONCLUIDO	</t>
        </is>
      </c>
      <c r="D67" t="n">
        <v>1.884</v>
      </c>
      <c r="E67" t="n">
        <v>53.08</v>
      </c>
      <c r="F67" t="n">
        <v>50.53</v>
      </c>
      <c r="G67" t="n">
        <v>39.37</v>
      </c>
      <c r="H67" t="n">
        <v>0.84</v>
      </c>
      <c r="I67" t="n">
        <v>77</v>
      </c>
      <c r="J67" t="n">
        <v>40.89</v>
      </c>
      <c r="K67" t="n">
        <v>19.54</v>
      </c>
      <c r="L67" t="n">
        <v>2</v>
      </c>
      <c r="M67" t="n">
        <v>73</v>
      </c>
      <c r="N67" t="n">
        <v>4.35</v>
      </c>
      <c r="O67" t="n">
        <v>5277.26</v>
      </c>
      <c r="P67" t="n">
        <v>211.6</v>
      </c>
      <c r="Q67" t="n">
        <v>794.1799999999999</v>
      </c>
      <c r="R67" t="n">
        <v>185.27</v>
      </c>
      <c r="S67" t="n">
        <v>72.42</v>
      </c>
      <c r="T67" t="n">
        <v>46928.06</v>
      </c>
      <c r="U67" t="n">
        <v>0.39</v>
      </c>
      <c r="V67" t="n">
        <v>0.73</v>
      </c>
      <c r="W67" t="n">
        <v>4.81</v>
      </c>
      <c r="X67" t="n">
        <v>2.82</v>
      </c>
      <c r="Y67" t="n">
        <v>0.5</v>
      </c>
      <c r="Z67" t="n">
        <v>10</v>
      </c>
    </row>
    <row r="68">
      <c r="A68" t="n">
        <v>2</v>
      </c>
      <c r="B68" t="n">
        <v>15</v>
      </c>
      <c r="C68" t="inlineStr">
        <is>
          <t xml:space="preserve">CONCLUIDO	</t>
        </is>
      </c>
      <c r="D68" t="n">
        <v>1.9203</v>
      </c>
      <c r="E68" t="n">
        <v>52.08</v>
      </c>
      <c r="F68" t="n">
        <v>49.77</v>
      </c>
      <c r="G68" t="n">
        <v>54.29</v>
      </c>
      <c r="H68" t="n">
        <v>1.22</v>
      </c>
      <c r="I68" t="n">
        <v>55</v>
      </c>
      <c r="J68" t="n">
        <v>42.01</v>
      </c>
      <c r="K68" t="n">
        <v>19.54</v>
      </c>
      <c r="L68" t="n">
        <v>3</v>
      </c>
      <c r="M68" t="n">
        <v>8</v>
      </c>
      <c r="N68" t="n">
        <v>4.46</v>
      </c>
      <c r="O68" t="n">
        <v>5414.79</v>
      </c>
      <c r="P68" t="n">
        <v>199.36</v>
      </c>
      <c r="Q68" t="n">
        <v>794.22</v>
      </c>
      <c r="R68" t="n">
        <v>158.07</v>
      </c>
      <c r="S68" t="n">
        <v>72.42</v>
      </c>
      <c r="T68" t="n">
        <v>33440.42</v>
      </c>
      <c r="U68" t="n">
        <v>0.46</v>
      </c>
      <c r="V68" t="n">
        <v>0.74</v>
      </c>
      <c r="W68" t="n">
        <v>4.83</v>
      </c>
      <c r="X68" t="n">
        <v>2.06</v>
      </c>
      <c r="Y68" t="n">
        <v>0.5</v>
      </c>
      <c r="Z68" t="n">
        <v>10</v>
      </c>
    </row>
    <row r="69">
      <c r="A69" t="n">
        <v>3</v>
      </c>
      <c r="B69" t="n">
        <v>15</v>
      </c>
      <c r="C69" t="inlineStr">
        <is>
          <t xml:space="preserve">CONCLUIDO	</t>
        </is>
      </c>
      <c r="D69" t="n">
        <v>1.9215</v>
      </c>
      <c r="E69" t="n">
        <v>52.04</v>
      </c>
      <c r="F69" t="n">
        <v>49.74</v>
      </c>
      <c r="G69" t="n">
        <v>55.27</v>
      </c>
      <c r="H69" t="n">
        <v>1.59</v>
      </c>
      <c r="I69" t="n">
        <v>54</v>
      </c>
      <c r="J69" t="n">
        <v>43.13</v>
      </c>
      <c r="K69" t="n">
        <v>19.54</v>
      </c>
      <c r="L69" t="n">
        <v>4</v>
      </c>
      <c r="M69" t="n">
        <v>0</v>
      </c>
      <c r="N69" t="n">
        <v>4.58</v>
      </c>
      <c r="O69" t="n">
        <v>5552.61</v>
      </c>
      <c r="P69" t="n">
        <v>202.68</v>
      </c>
      <c r="Q69" t="n">
        <v>794.1799999999999</v>
      </c>
      <c r="R69" t="n">
        <v>157.32</v>
      </c>
      <c r="S69" t="n">
        <v>72.42</v>
      </c>
      <c r="T69" t="n">
        <v>33067.3</v>
      </c>
      <c r="U69" t="n">
        <v>0.46</v>
      </c>
      <c r="V69" t="n">
        <v>0.74</v>
      </c>
      <c r="W69" t="n">
        <v>4.83</v>
      </c>
      <c r="X69" t="n">
        <v>2.04</v>
      </c>
      <c r="Y69" t="n">
        <v>0.5</v>
      </c>
      <c r="Z69" t="n">
        <v>10</v>
      </c>
    </row>
    <row r="70">
      <c r="A70" t="n">
        <v>0</v>
      </c>
      <c r="B70" t="n">
        <v>70</v>
      </c>
      <c r="C70" t="inlineStr">
        <is>
          <t xml:space="preserve">CONCLUIDO	</t>
        </is>
      </c>
      <c r="D70" t="n">
        <v>1.1152</v>
      </c>
      <c r="E70" t="n">
        <v>89.67</v>
      </c>
      <c r="F70" t="n">
        <v>70.54000000000001</v>
      </c>
      <c r="G70" t="n">
        <v>7.24</v>
      </c>
      <c r="H70" t="n">
        <v>0.12</v>
      </c>
      <c r="I70" t="n">
        <v>585</v>
      </c>
      <c r="J70" t="n">
        <v>141.81</v>
      </c>
      <c r="K70" t="n">
        <v>47.83</v>
      </c>
      <c r="L70" t="n">
        <v>1</v>
      </c>
      <c r="M70" t="n">
        <v>583</v>
      </c>
      <c r="N70" t="n">
        <v>22.98</v>
      </c>
      <c r="O70" t="n">
        <v>17723.39</v>
      </c>
      <c r="P70" t="n">
        <v>803.0599999999999</v>
      </c>
      <c r="Q70" t="n">
        <v>794.29</v>
      </c>
      <c r="R70" t="n">
        <v>855.72</v>
      </c>
      <c r="S70" t="n">
        <v>72.42</v>
      </c>
      <c r="T70" t="n">
        <v>379615.7</v>
      </c>
      <c r="U70" t="n">
        <v>0.08</v>
      </c>
      <c r="V70" t="n">
        <v>0.52</v>
      </c>
      <c r="W70" t="n">
        <v>5.63</v>
      </c>
      <c r="X70" t="n">
        <v>22.83</v>
      </c>
      <c r="Y70" t="n">
        <v>0.5</v>
      </c>
      <c r="Z70" t="n">
        <v>10</v>
      </c>
    </row>
    <row r="71">
      <c r="A71" t="n">
        <v>1</v>
      </c>
      <c r="B71" t="n">
        <v>70</v>
      </c>
      <c r="C71" t="inlineStr">
        <is>
          <t xml:space="preserve">CONCLUIDO	</t>
        </is>
      </c>
      <c r="D71" t="n">
        <v>1.5313</v>
      </c>
      <c r="E71" t="n">
        <v>65.31</v>
      </c>
      <c r="F71" t="n">
        <v>56.4</v>
      </c>
      <c r="G71" t="n">
        <v>14.65</v>
      </c>
      <c r="H71" t="n">
        <v>0.25</v>
      </c>
      <c r="I71" t="n">
        <v>231</v>
      </c>
      <c r="J71" t="n">
        <v>143.17</v>
      </c>
      <c r="K71" t="n">
        <v>47.83</v>
      </c>
      <c r="L71" t="n">
        <v>2</v>
      </c>
      <c r="M71" t="n">
        <v>229</v>
      </c>
      <c r="N71" t="n">
        <v>23.34</v>
      </c>
      <c r="O71" t="n">
        <v>17891.86</v>
      </c>
      <c r="P71" t="n">
        <v>638.39</v>
      </c>
      <c r="Q71" t="n">
        <v>794.23</v>
      </c>
      <c r="R71" t="n">
        <v>382.07</v>
      </c>
      <c r="S71" t="n">
        <v>72.42</v>
      </c>
      <c r="T71" t="n">
        <v>144557.2</v>
      </c>
      <c r="U71" t="n">
        <v>0.19</v>
      </c>
      <c r="V71" t="n">
        <v>0.66</v>
      </c>
      <c r="W71" t="n">
        <v>5.05</v>
      </c>
      <c r="X71" t="n">
        <v>8.69</v>
      </c>
      <c r="Y71" t="n">
        <v>0.5</v>
      </c>
      <c r="Z71" t="n">
        <v>10</v>
      </c>
    </row>
    <row r="72">
      <c r="A72" t="n">
        <v>2</v>
      </c>
      <c r="B72" t="n">
        <v>70</v>
      </c>
      <c r="C72" t="inlineStr">
        <is>
          <t xml:space="preserve">CONCLUIDO	</t>
        </is>
      </c>
      <c r="D72" t="n">
        <v>1.6789</v>
      </c>
      <c r="E72" t="n">
        <v>59.56</v>
      </c>
      <c r="F72" t="n">
        <v>53.15</v>
      </c>
      <c r="G72" t="n">
        <v>21.99</v>
      </c>
      <c r="H72" t="n">
        <v>0.37</v>
      </c>
      <c r="I72" t="n">
        <v>145</v>
      </c>
      <c r="J72" t="n">
        <v>144.54</v>
      </c>
      <c r="K72" t="n">
        <v>47.83</v>
      </c>
      <c r="L72" t="n">
        <v>3</v>
      </c>
      <c r="M72" t="n">
        <v>143</v>
      </c>
      <c r="N72" t="n">
        <v>23.71</v>
      </c>
      <c r="O72" t="n">
        <v>18060.85</v>
      </c>
      <c r="P72" t="n">
        <v>598.21</v>
      </c>
      <c r="Q72" t="n">
        <v>794.21</v>
      </c>
      <c r="R72" t="n">
        <v>272.51</v>
      </c>
      <c r="S72" t="n">
        <v>72.42</v>
      </c>
      <c r="T72" t="n">
        <v>90209.56</v>
      </c>
      <c r="U72" t="n">
        <v>0.27</v>
      </c>
      <c r="V72" t="n">
        <v>0.7</v>
      </c>
      <c r="W72" t="n">
        <v>4.93</v>
      </c>
      <c r="X72" t="n">
        <v>5.44</v>
      </c>
      <c r="Y72" t="n">
        <v>0.5</v>
      </c>
      <c r="Z72" t="n">
        <v>10</v>
      </c>
    </row>
    <row r="73">
      <c r="A73" t="n">
        <v>3</v>
      </c>
      <c r="B73" t="n">
        <v>70</v>
      </c>
      <c r="C73" t="inlineStr">
        <is>
          <t xml:space="preserve">CONCLUIDO	</t>
        </is>
      </c>
      <c r="D73" t="n">
        <v>1.7588</v>
      </c>
      <c r="E73" t="n">
        <v>56.86</v>
      </c>
      <c r="F73" t="n">
        <v>51.59</v>
      </c>
      <c r="G73" t="n">
        <v>29.48</v>
      </c>
      <c r="H73" t="n">
        <v>0.49</v>
      </c>
      <c r="I73" t="n">
        <v>105</v>
      </c>
      <c r="J73" t="n">
        <v>145.92</v>
      </c>
      <c r="K73" t="n">
        <v>47.83</v>
      </c>
      <c r="L73" t="n">
        <v>4</v>
      </c>
      <c r="M73" t="n">
        <v>103</v>
      </c>
      <c r="N73" t="n">
        <v>24.09</v>
      </c>
      <c r="O73" t="n">
        <v>18230.35</v>
      </c>
      <c r="P73" t="n">
        <v>577.85</v>
      </c>
      <c r="Q73" t="n">
        <v>794.1900000000001</v>
      </c>
      <c r="R73" t="n">
        <v>220.81</v>
      </c>
      <c r="S73" t="n">
        <v>72.42</v>
      </c>
      <c r="T73" t="n">
        <v>64559.98</v>
      </c>
      <c r="U73" t="n">
        <v>0.33</v>
      </c>
      <c r="V73" t="n">
        <v>0.72</v>
      </c>
      <c r="W73" t="n">
        <v>4.86</v>
      </c>
      <c r="X73" t="n">
        <v>3.89</v>
      </c>
      <c r="Y73" t="n">
        <v>0.5</v>
      </c>
      <c r="Z73" t="n">
        <v>10</v>
      </c>
    </row>
    <row r="74">
      <c r="A74" t="n">
        <v>4</v>
      </c>
      <c r="B74" t="n">
        <v>70</v>
      </c>
      <c r="C74" t="inlineStr">
        <is>
          <t xml:space="preserve">CONCLUIDO	</t>
        </is>
      </c>
      <c r="D74" t="n">
        <v>1.8074</v>
      </c>
      <c r="E74" t="n">
        <v>55.33</v>
      </c>
      <c r="F74" t="n">
        <v>50.73</v>
      </c>
      <c r="G74" t="n">
        <v>37.12</v>
      </c>
      <c r="H74" t="n">
        <v>0.6</v>
      </c>
      <c r="I74" t="n">
        <v>82</v>
      </c>
      <c r="J74" t="n">
        <v>147.3</v>
      </c>
      <c r="K74" t="n">
        <v>47.83</v>
      </c>
      <c r="L74" t="n">
        <v>5</v>
      </c>
      <c r="M74" t="n">
        <v>80</v>
      </c>
      <c r="N74" t="n">
        <v>24.47</v>
      </c>
      <c r="O74" t="n">
        <v>18400.38</v>
      </c>
      <c r="P74" t="n">
        <v>564.71</v>
      </c>
      <c r="Q74" t="n">
        <v>794.2</v>
      </c>
      <c r="R74" t="n">
        <v>192.32</v>
      </c>
      <c r="S74" t="n">
        <v>72.42</v>
      </c>
      <c r="T74" t="n">
        <v>50428.2</v>
      </c>
      <c r="U74" t="n">
        <v>0.38</v>
      </c>
      <c r="V74" t="n">
        <v>0.73</v>
      </c>
      <c r="W74" t="n">
        <v>4.82</v>
      </c>
      <c r="X74" t="n">
        <v>3.02</v>
      </c>
      <c r="Y74" t="n">
        <v>0.5</v>
      </c>
      <c r="Z74" t="n">
        <v>10</v>
      </c>
    </row>
    <row r="75">
      <c r="A75" t="n">
        <v>5</v>
      </c>
      <c r="B75" t="n">
        <v>70</v>
      </c>
      <c r="C75" t="inlineStr">
        <is>
          <t xml:space="preserve">CONCLUIDO	</t>
        </is>
      </c>
      <c r="D75" t="n">
        <v>1.8381</v>
      </c>
      <c r="E75" t="n">
        <v>54.4</v>
      </c>
      <c r="F75" t="n">
        <v>50.21</v>
      </c>
      <c r="G75" t="n">
        <v>44.3</v>
      </c>
      <c r="H75" t="n">
        <v>0.71</v>
      </c>
      <c r="I75" t="n">
        <v>68</v>
      </c>
      <c r="J75" t="n">
        <v>148.68</v>
      </c>
      <c r="K75" t="n">
        <v>47.83</v>
      </c>
      <c r="L75" t="n">
        <v>6</v>
      </c>
      <c r="M75" t="n">
        <v>66</v>
      </c>
      <c r="N75" t="n">
        <v>24.85</v>
      </c>
      <c r="O75" t="n">
        <v>18570.94</v>
      </c>
      <c r="P75" t="n">
        <v>556.08</v>
      </c>
      <c r="Q75" t="n">
        <v>794.17</v>
      </c>
      <c r="R75" t="n">
        <v>175.02</v>
      </c>
      <c r="S75" t="n">
        <v>72.42</v>
      </c>
      <c r="T75" t="n">
        <v>41849.88</v>
      </c>
      <c r="U75" t="n">
        <v>0.41</v>
      </c>
      <c r="V75" t="n">
        <v>0.74</v>
      </c>
      <c r="W75" t="n">
        <v>4.79</v>
      </c>
      <c r="X75" t="n">
        <v>2.5</v>
      </c>
      <c r="Y75" t="n">
        <v>0.5</v>
      </c>
      <c r="Z75" t="n">
        <v>10</v>
      </c>
    </row>
    <row r="76">
      <c r="A76" t="n">
        <v>6</v>
      </c>
      <c r="B76" t="n">
        <v>70</v>
      </c>
      <c r="C76" t="inlineStr">
        <is>
          <t xml:space="preserve">CONCLUIDO	</t>
        </is>
      </c>
      <c r="D76" t="n">
        <v>1.8596</v>
      </c>
      <c r="E76" t="n">
        <v>53.77</v>
      </c>
      <c r="F76" t="n">
        <v>49.87</v>
      </c>
      <c r="G76" t="n">
        <v>51.59</v>
      </c>
      <c r="H76" t="n">
        <v>0.83</v>
      </c>
      <c r="I76" t="n">
        <v>58</v>
      </c>
      <c r="J76" t="n">
        <v>150.07</v>
      </c>
      <c r="K76" t="n">
        <v>47.83</v>
      </c>
      <c r="L76" t="n">
        <v>7</v>
      </c>
      <c r="M76" t="n">
        <v>56</v>
      </c>
      <c r="N76" t="n">
        <v>25.24</v>
      </c>
      <c r="O76" t="n">
        <v>18742.03</v>
      </c>
      <c r="P76" t="n">
        <v>549.38</v>
      </c>
      <c r="Q76" t="n">
        <v>794.1900000000001</v>
      </c>
      <c r="R76" t="n">
        <v>163.71</v>
      </c>
      <c r="S76" t="n">
        <v>72.42</v>
      </c>
      <c r="T76" t="n">
        <v>36244.88</v>
      </c>
      <c r="U76" t="n">
        <v>0.44</v>
      </c>
      <c r="V76" t="n">
        <v>0.74</v>
      </c>
      <c r="W76" t="n">
        <v>4.78</v>
      </c>
      <c r="X76" t="n">
        <v>2.16</v>
      </c>
      <c r="Y76" t="n">
        <v>0.5</v>
      </c>
      <c r="Z76" t="n">
        <v>10</v>
      </c>
    </row>
    <row r="77">
      <c r="A77" t="n">
        <v>7</v>
      </c>
      <c r="B77" t="n">
        <v>70</v>
      </c>
      <c r="C77" t="inlineStr">
        <is>
          <t xml:space="preserve">CONCLUIDO	</t>
        </is>
      </c>
      <c r="D77" t="n">
        <v>1.8791</v>
      </c>
      <c r="E77" t="n">
        <v>53.22</v>
      </c>
      <c r="F77" t="n">
        <v>49.54</v>
      </c>
      <c r="G77" t="n">
        <v>59.45</v>
      </c>
      <c r="H77" t="n">
        <v>0.9399999999999999</v>
      </c>
      <c r="I77" t="n">
        <v>50</v>
      </c>
      <c r="J77" t="n">
        <v>151.46</v>
      </c>
      <c r="K77" t="n">
        <v>47.83</v>
      </c>
      <c r="L77" t="n">
        <v>8</v>
      </c>
      <c r="M77" t="n">
        <v>48</v>
      </c>
      <c r="N77" t="n">
        <v>25.63</v>
      </c>
      <c r="O77" t="n">
        <v>18913.66</v>
      </c>
      <c r="P77" t="n">
        <v>542.38</v>
      </c>
      <c r="Q77" t="n">
        <v>794.22</v>
      </c>
      <c r="R77" t="n">
        <v>152.8</v>
      </c>
      <c r="S77" t="n">
        <v>72.42</v>
      </c>
      <c r="T77" t="n">
        <v>30828.3</v>
      </c>
      <c r="U77" t="n">
        <v>0.47</v>
      </c>
      <c r="V77" t="n">
        <v>0.75</v>
      </c>
      <c r="W77" t="n">
        <v>4.76</v>
      </c>
      <c r="X77" t="n">
        <v>1.84</v>
      </c>
      <c r="Y77" t="n">
        <v>0.5</v>
      </c>
      <c r="Z77" t="n">
        <v>10</v>
      </c>
    </row>
    <row r="78">
      <c r="A78" t="n">
        <v>8</v>
      </c>
      <c r="B78" t="n">
        <v>70</v>
      </c>
      <c r="C78" t="inlineStr">
        <is>
          <t xml:space="preserve">CONCLUIDO	</t>
        </is>
      </c>
      <c r="D78" t="n">
        <v>1.8936</v>
      </c>
      <c r="E78" t="n">
        <v>52.81</v>
      </c>
      <c r="F78" t="n">
        <v>49.31</v>
      </c>
      <c r="G78" t="n">
        <v>67.23999999999999</v>
      </c>
      <c r="H78" t="n">
        <v>1.04</v>
      </c>
      <c r="I78" t="n">
        <v>44</v>
      </c>
      <c r="J78" t="n">
        <v>152.85</v>
      </c>
      <c r="K78" t="n">
        <v>47.83</v>
      </c>
      <c r="L78" t="n">
        <v>9</v>
      </c>
      <c r="M78" t="n">
        <v>42</v>
      </c>
      <c r="N78" t="n">
        <v>26.03</v>
      </c>
      <c r="O78" t="n">
        <v>19085.83</v>
      </c>
      <c r="P78" t="n">
        <v>536.83</v>
      </c>
      <c r="Q78" t="n">
        <v>794.17</v>
      </c>
      <c r="R78" t="n">
        <v>144.94</v>
      </c>
      <c r="S78" t="n">
        <v>72.42</v>
      </c>
      <c r="T78" t="n">
        <v>26927.48</v>
      </c>
      <c r="U78" t="n">
        <v>0.5</v>
      </c>
      <c r="V78" t="n">
        <v>0.75</v>
      </c>
      <c r="W78" t="n">
        <v>4.75</v>
      </c>
      <c r="X78" t="n">
        <v>1.6</v>
      </c>
      <c r="Y78" t="n">
        <v>0.5</v>
      </c>
      <c r="Z78" t="n">
        <v>10</v>
      </c>
    </row>
    <row r="79">
      <c r="A79" t="n">
        <v>9</v>
      </c>
      <c r="B79" t="n">
        <v>70</v>
      </c>
      <c r="C79" t="inlineStr">
        <is>
          <t xml:space="preserve">CONCLUIDO	</t>
        </is>
      </c>
      <c r="D79" t="n">
        <v>1.9065</v>
      </c>
      <c r="E79" t="n">
        <v>52.45</v>
      </c>
      <c r="F79" t="n">
        <v>49.1</v>
      </c>
      <c r="G79" t="n">
        <v>75.53</v>
      </c>
      <c r="H79" t="n">
        <v>1.15</v>
      </c>
      <c r="I79" t="n">
        <v>39</v>
      </c>
      <c r="J79" t="n">
        <v>154.25</v>
      </c>
      <c r="K79" t="n">
        <v>47.83</v>
      </c>
      <c r="L79" t="n">
        <v>10</v>
      </c>
      <c r="M79" t="n">
        <v>37</v>
      </c>
      <c r="N79" t="n">
        <v>26.43</v>
      </c>
      <c r="O79" t="n">
        <v>19258.55</v>
      </c>
      <c r="P79" t="n">
        <v>530.67</v>
      </c>
      <c r="Q79" t="n">
        <v>794.1799999999999</v>
      </c>
      <c r="R79" t="n">
        <v>137.97</v>
      </c>
      <c r="S79" t="n">
        <v>72.42</v>
      </c>
      <c r="T79" t="n">
        <v>23469.9</v>
      </c>
      <c r="U79" t="n">
        <v>0.52</v>
      </c>
      <c r="V79" t="n">
        <v>0.75</v>
      </c>
      <c r="W79" t="n">
        <v>4.74</v>
      </c>
      <c r="X79" t="n">
        <v>1.39</v>
      </c>
      <c r="Y79" t="n">
        <v>0.5</v>
      </c>
      <c r="Z79" t="n">
        <v>10</v>
      </c>
    </row>
    <row r="80">
      <c r="A80" t="n">
        <v>10</v>
      </c>
      <c r="B80" t="n">
        <v>70</v>
      </c>
      <c r="C80" t="inlineStr">
        <is>
          <t xml:space="preserve">CONCLUIDO	</t>
        </is>
      </c>
      <c r="D80" t="n">
        <v>1.9128</v>
      </c>
      <c r="E80" t="n">
        <v>52.28</v>
      </c>
      <c r="F80" t="n">
        <v>49.01</v>
      </c>
      <c r="G80" t="n">
        <v>81.69</v>
      </c>
      <c r="H80" t="n">
        <v>1.25</v>
      </c>
      <c r="I80" t="n">
        <v>36</v>
      </c>
      <c r="J80" t="n">
        <v>155.66</v>
      </c>
      <c r="K80" t="n">
        <v>47.83</v>
      </c>
      <c r="L80" t="n">
        <v>11</v>
      </c>
      <c r="M80" t="n">
        <v>34</v>
      </c>
      <c r="N80" t="n">
        <v>26.83</v>
      </c>
      <c r="O80" t="n">
        <v>19431.82</v>
      </c>
      <c r="P80" t="n">
        <v>527.48</v>
      </c>
      <c r="Q80" t="n">
        <v>794.1900000000001</v>
      </c>
      <c r="R80" t="n">
        <v>134.99</v>
      </c>
      <c r="S80" t="n">
        <v>72.42</v>
      </c>
      <c r="T80" t="n">
        <v>21996.2</v>
      </c>
      <c r="U80" t="n">
        <v>0.54</v>
      </c>
      <c r="V80" t="n">
        <v>0.75</v>
      </c>
      <c r="W80" t="n">
        <v>4.74</v>
      </c>
      <c r="X80" t="n">
        <v>1.3</v>
      </c>
      <c r="Y80" t="n">
        <v>0.5</v>
      </c>
      <c r="Z80" t="n">
        <v>10</v>
      </c>
    </row>
    <row r="81">
      <c r="A81" t="n">
        <v>11</v>
      </c>
      <c r="B81" t="n">
        <v>70</v>
      </c>
      <c r="C81" t="inlineStr">
        <is>
          <t xml:space="preserve">CONCLUIDO	</t>
        </is>
      </c>
      <c r="D81" t="n">
        <v>1.9199</v>
      </c>
      <c r="E81" t="n">
        <v>52.09</v>
      </c>
      <c r="F81" t="n">
        <v>48.9</v>
      </c>
      <c r="G81" t="n">
        <v>88.92</v>
      </c>
      <c r="H81" t="n">
        <v>1.35</v>
      </c>
      <c r="I81" t="n">
        <v>33</v>
      </c>
      <c r="J81" t="n">
        <v>157.07</v>
      </c>
      <c r="K81" t="n">
        <v>47.83</v>
      </c>
      <c r="L81" t="n">
        <v>12</v>
      </c>
      <c r="M81" t="n">
        <v>31</v>
      </c>
      <c r="N81" t="n">
        <v>27.24</v>
      </c>
      <c r="O81" t="n">
        <v>19605.66</v>
      </c>
      <c r="P81" t="n">
        <v>523.04</v>
      </c>
      <c r="Q81" t="n">
        <v>794.1900000000001</v>
      </c>
      <c r="R81" t="n">
        <v>131.25</v>
      </c>
      <c r="S81" t="n">
        <v>72.42</v>
      </c>
      <c r="T81" t="n">
        <v>20140.67</v>
      </c>
      <c r="U81" t="n">
        <v>0.55</v>
      </c>
      <c r="V81" t="n">
        <v>0.76</v>
      </c>
      <c r="W81" t="n">
        <v>4.74</v>
      </c>
      <c r="X81" t="n">
        <v>1.2</v>
      </c>
      <c r="Y81" t="n">
        <v>0.5</v>
      </c>
      <c r="Z81" t="n">
        <v>10</v>
      </c>
    </row>
    <row r="82">
      <c r="A82" t="n">
        <v>12</v>
      </c>
      <c r="B82" t="n">
        <v>70</v>
      </c>
      <c r="C82" t="inlineStr">
        <is>
          <t xml:space="preserve">CONCLUIDO	</t>
        </is>
      </c>
      <c r="D82" t="n">
        <v>1.9274</v>
      </c>
      <c r="E82" t="n">
        <v>51.88</v>
      </c>
      <c r="F82" t="n">
        <v>48.79</v>
      </c>
      <c r="G82" t="n">
        <v>97.58</v>
      </c>
      <c r="H82" t="n">
        <v>1.45</v>
      </c>
      <c r="I82" t="n">
        <v>30</v>
      </c>
      <c r="J82" t="n">
        <v>158.48</v>
      </c>
      <c r="K82" t="n">
        <v>47.83</v>
      </c>
      <c r="L82" t="n">
        <v>13</v>
      </c>
      <c r="M82" t="n">
        <v>28</v>
      </c>
      <c r="N82" t="n">
        <v>27.65</v>
      </c>
      <c r="O82" t="n">
        <v>19780.06</v>
      </c>
      <c r="P82" t="n">
        <v>519.11</v>
      </c>
      <c r="Q82" t="n">
        <v>794.1900000000001</v>
      </c>
      <c r="R82" t="n">
        <v>127.38</v>
      </c>
      <c r="S82" t="n">
        <v>72.42</v>
      </c>
      <c r="T82" t="n">
        <v>18218.03</v>
      </c>
      <c r="U82" t="n">
        <v>0.57</v>
      </c>
      <c r="V82" t="n">
        <v>0.76</v>
      </c>
      <c r="W82" t="n">
        <v>4.74</v>
      </c>
      <c r="X82" t="n">
        <v>1.08</v>
      </c>
      <c r="Y82" t="n">
        <v>0.5</v>
      </c>
      <c r="Z82" t="n">
        <v>10</v>
      </c>
    </row>
    <row r="83">
      <c r="A83" t="n">
        <v>13</v>
      </c>
      <c r="B83" t="n">
        <v>70</v>
      </c>
      <c r="C83" t="inlineStr">
        <is>
          <t xml:space="preserve">CONCLUIDO	</t>
        </is>
      </c>
      <c r="D83" t="n">
        <v>1.9323</v>
      </c>
      <c r="E83" t="n">
        <v>51.75</v>
      </c>
      <c r="F83" t="n">
        <v>48.72</v>
      </c>
      <c r="G83" t="n">
        <v>104.39</v>
      </c>
      <c r="H83" t="n">
        <v>1.55</v>
      </c>
      <c r="I83" t="n">
        <v>28</v>
      </c>
      <c r="J83" t="n">
        <v>159.9</v>
      </c>
      <c r="K83" t="n">
        <v>47.83</v>
      </c>
      <c r="L83" t="n">
        <v>14</v>
      </c>
      <c r="M83" t="n">
        <v>26</v>
      </c>
      <c r="N83" t="n">
        <v>28.07</v>
      </c>
      <c r="O83" t="n">
        <v>19955.16</v>
      </c>
      <c r="P83" t="n">
        <v>514.74</v>
      </c>
      <c r="Q83" t="n">
        <v>794.1900000000001</v>
      </c>
      <c r="R83" t="n">
        <v>124.87</v>
      </c>
      <c r="S83" t="n">
        <v>72.42</v>
      </c>
      <c r="T83" t="n">
        <v>16973.2</v>
      </c>
      <c r="U83" t="n">
        <v>0.58</v>
      </c>
      <c r="V83" t="n">
        <v>0.76</v>
      </c>
      <c r="W83" t="n">
        <v>4.74</v>
      </c>
      <c r="X83" t="n">
        <v>1.01</v>
      </c>
      <c r="Y83" t="n">
        <v>0.5</v>
      </c>
      <c r="Z83" t="n">
        <v>10</v>
      </c>
    </row>
    <row r="84">
      <c r="A84" t="n">
        <v>14</v>
      </c>
      <c r="B84" t="n">
        <v>70</v>
      </c>
      <c r="C84" t="inlineStr">
        <is>
          <t xml:space="preserve">CONCLUIDO	</t>
        </is>
      </c>
      <c r="D84" t="n">
        <v>1.9369</v>
      </c>
      <c r="E84" t="n">
        <v>51.63</v>
      </c>
      <c r="F84" t="n">
        <v>48.65</v>
      </c>
      <c r="G84" t="n">
        <v>112.27</v>
      </c>
      <c r="H84" t="n">
        <v>1.65</v>
      </c>
      <c r="I84" t="n">
        <v>26</v>
      </c>
      <c r="J84" t="n">
        <v>161.32</v>
      </c>
      <c r="K84" t="n">
        <v>47.83</v>
      </c>
      <c r="L84" t="n">
        <v>15</v>
      </c>
      <c r="M84" t="n">
        <v>24</v>
      </c>
      <c r="N84" t="n">
        <v>28.5</v>
      </c>
      <c r="O84" t="n">
        <v>20130.71</v>
      </c>
      <c r="P84" t="n">
        <v>510.04</v>
      </c>
      <c r="Q84" t="n">
        <v>794.17</v>
      </c>
      <c r="R84" t="n">
        <v>122.67</v>
      </c>
      <c r="S84" t="n">
        <v>72.42</v>
      </c>
      <c r="T84" t="n">
        <v>15884.24</v>
      </c>
      <c r="U84" t="n">
        <v>0.59</v>
      </c>
      <c r="V84" t="n">
        <v>0.76</v>
      </c>
      <c r="W84" t="n">
        <v>4.73</v>
      </c>
      <c r="X84" t="n">
        <v>0.9399999999999999</v>
      </c>
      <c r="Y84" t="n">
        <v>0.5</v>
      </c>
      <c r="Z84" t="n">
        <v>10</v>
      </c>
    </row>
    <row r="85">
      <c r="A85" t="n">
        <v>15</v>
      </c>
      <c r="B85" t="n">
        <v>70</v>
      </c>
      <c r="C85" t="inlineStr">
        <is>
          <t xml:space="preserve">CONCLUIDO	</t>
        </is>
      </c>
      <c r="D85" t="n">
        <v>1.9417</v>
      </c>
      <c r="E85" t="n">
        <v>51.5</v>
      </c>
      <c r="F85" t="n">
        <v>48.58</v>
      </c>
      <c r="G85" t="n">
        <v>121.45</v>
      </c>
      <c r="H85" t="n">
        <v>1.74</v>
      </c>
      <c r="I85" t="n">
        <v>24</v>
      </c>
      <c r="J85" t="n">
        <v>162.75</v>
      </c>
      <c r="K85" t="n">
        <v>47.83</v>
      </c>
      <c r="L85" t="n">
        <v>16</v>
      </c>
      <c r="M85" t="n">
        <v>22</v>
      </c>
      <c r="N85" t="n">
        <v>28.92</v>
      </c>
      <c r="O85" t="n">
        <v>20306.85</v>
      </c>
      <c r="P85" t="n">
        <v>506.97</v>
      </c>
      <c r="Q85" t="n">
        <v>794.17</v>
      </c>
      <c r="R85" t="n">
        <v>120.44</v>
      </c>
      <c r="S85" t="n">
        <v>72.42</v>
      </c>
      <c r="T85" t="n">
        <v>14780.84</v>
      </c>
      <c r="U85" t="n">
        <v>0.6</v>
      </c>
      <c r="V85" t="n">
        <v>0.76</v>
      </c>
      <c r="W85" t="n">
        <v>4.73</v>
      </c>
      <c r="X85" t="n">
        <v>0.87</v>
      </c>
      <c r="Y85" t="n">
        <v>0.5</v>
      </c>
      <c r="Z85" t="n">
        <v>10</v>
      </c>
    </row>
    <row r="86">
      <c r="A86" t="n">
        <v>16</v>
      </c>
      <c r="B86" t="n">
        <v>70</v>
      </c>
      <c r="C86" t="inlineStr">
        <is>
          <t xml:space="preserve">CONCLUIDO	</t>
        </is>
      </c>
      <c r="D86" t="n">
        <v>1.9446</v>
      </c>
      <c r="E86" t="n">
        <v>51.42</v>
      </c>
      <c r="F86" t="n">
        <v>48.53</v>
      </c>
      <c r="G86" t="n">
        <v>126.6</v>
      </c>
      <c r="H86" t="n">
        <v>1.83</v>
      </c>
      <c r="I86" t="n">
        <v>23</v>
      </c>
      <c r="J86" t="n">
        <v>164.19</v>
      </c>
      <c r="K86" t="n">
        <v>47.83</v>
      </c>
      <c r="L86" t="n">
        <v>17</v>
      </c>
      <c r="M86" t="n">
        <v>21</v>
      </c>
      <c r="N86" t="n">
        <v>29.36</v>
      </c>
      <c r="O86" t="n">
        <v>20483.57</v>
      </c>
      <c r="P86" t="n">
        <v>504.13</v>
      </c>
      <c r="Q86" t="n">
        <v>794.2</v>
      </c>
      <c r="R86" t="n">
        <v>119.02</v>
      </c>
      <c r="S86" t="n">
        <v>72.42</v>
      </c>
      <c r="T86" t="n">
        <v>14076.59</v>
      </c>
      <c r="U86" t="n">
        <v>0.61</v>
      </c>
      <c r="V86" t="n">
        <v>0.76</v>
      </c>
      <c r="W86" t="n">
        <v>4.72</v>
      </c>
      <c r="X86" t="n">
        <v>0.82</v>
      </c>
      <c r="Y86" t="n">
        <v>0.5</v>
      </c>
      <c r="Z86" t="n">
        <v>10</v>
      </c>
    </row>
    <row r="87">
      <c r="A87" t="n">
        <v>17</v>
      </c>
      <c r="B87" t="n">
        <v>70</v>
      </c>
      <c r="C87" t="inlineStr">
        <is>
          <t xml:space="preserve">CONCLUIDO	</t>
        </is>
      </c>
      <c r="D87" t="n">
        <v>1.9503</v>
      </c>
      <c r="E87" t="n">
        <v>51.27</v>
      </c>
      <c r="F87" t="n">
        <v>48.44</v>
      </c>
      <c r="G87" t="n">
        <v>138.4</v>
      </c>
      <c r="H87" t="n">
        <v>1.93</v>
      </c>
      <c r="I87" t="n">
        <v>21</v>
      </c>
      <c r="J87" t="n">
        <v>165.62</v>
      </c>
      <c r="K87" t="n">
        <v>47.83</v>
      </c>
      <c r="L87" t="n">
        <v>18</v>
      </c>
      <c r="M87" t="n">
        <v>19</v>
      </c>
      <c r="N87" t="n">
        <v>29.8</v>
      </c>
      <c r="O87" t="n">
        <v>20660.89</v>
      </c>
      <c r="P87" t="n">
        <v>498.94</v>
      </c>
      <c r="Q87" t="n">
        <v>794.17</v>
      </c>
      <c r="R87" t="n">
        <v>115.77</v>
      </c>
      <c r="S87" t="n">
        <v>72.42</v>
      </c>
      <c r="T87" t="n">
        <v>12461.88</v>
      </c>
      <c r="U87" t="n">
        <v>0.63</v>
      </c>
      <c r="V87" t="n">
        <v>0.76</v>
      </c>
      <c r="W87" t="n">
        <v>4.72</v>
      </c>
      <c r="X87" t="n">
        <v>0.73</v>
      </c>
      <c r="Y87" t="n">
        <v>0.5</v>
      </c>
      <c r="Z87" t="n">
        <v>10</v>
      </c>
    </row>
    <row r="88">
      <c r="A88" t="n">
        <v>18</v>
      </c>
      <c r="B88" t="n">
        <v>70</v>
      </c>
      <c r="C88" t="inlineStr">
        <is>
          <t xml:space="preserve">CONCLUIDO	</t>
        </is>
      </c>
      <c r="D88" t="n">
        <v>1.9517</v>
      </c>
      <c r="E88" t="n">
        <v>51.24</v>
      </c>
      <c r="F88" t="n">
        <v>48.43</v>
      </c>
      <c r="G88" t="n">
        <v>145.29</v>
      </c>
      <c r="H88" t="n">
        <v>2.02</v>
      </c>
      <c r="I88" t="n">
        <v>20</v>
      </c>
      <c r="J88" t="n">
        <v>167.07</v>
      </c>
      <c r="K88" t="n">
        <v>47.83</v>
      </c>
      <c r="L88" t="n">
        <v>19</v>
      </c>
      <c r="M88" t="n">
        <v>18</v>
      </c>
      <c r="N88" t="n">
        <v>30.24</v>
      </c>
      <c r="O88" t="n">
        <v>20838.81</v>
      </c>
      <c r="P88" t="n">
        <v>495.05</v>
      </c>
      <c r="Q88" t="n">
        <v>794.17</v>
      </c>
      <c r="R88" t="n">
        <v>115.78</v>
      </c>
      <c r="S88" t="n">
        <v>72.42</v>
      </c>
      <c r="T88" t="n">
        <v>12469.06</v>
      </c>
      <c r="U88" t="n">
        <v>0.63</v>
      </c>
      <c r="V88" t="n">
        <v>0.76</v>
      </c>
      <c r="W88" t="n">
        <v>4.71</v>
      </c>
      <c r="X88" t="n">
        <v>0.72</v>
      </c>
      <c r="Y88" t="n">
        <v>0.5</v>
      </c>
      <c r="Z88" t="n">
        <v>10</v>
      </c>
    </row>
    <row r="89">
      <c r="A89" t="n">
        <v>19</v>
      </c>
      <c r="B89" t="n">
        <v>70</v>
      </c>
      <c r="C89" t="inlineStr">
        <is>
          <t xml:space="preserve">CONCLUIDO	</t>
        </is>
      </c>
      <c r="D89" t="n">
        <v>1.9548</v>
      </c>
      <c r="E89" t="n">
        <v>51.16</v>
      </c>
      <c r="F89" t="n">
        <v>48.38</v>
      </c>
      <c r="G89" t="n">
        <v>152.77</v>
      </c>
      <c r="H89" t="n">
        <v>2.1</v>
      </c>
      <c r="I89" t="n">
        <v>19</v>
      </c>
      <c r="J89" t="n">
        <v>168.51</v>
      </c>
      <c r="K89" t="n">
        <v>47.83</v>
      </c>
      <c r="L89" t="n">
        <v>20</v>
      </c>
      <c r="M89" t="n">
        <v>17</v>
      </c>
      <c r="N89" t="n">
        <v>30.69</v>
      </c>
      <c r="O89" t="n">
        <v>21017.33</v>
      </c>
      <c r="P89" t="n">
        <v>492.86</v>
      </c>
      <c r="Q89" t="n">
        <v>794.1799999999999</v>
      </c>
      <c r="R89" t="n">
        <v>113.79</v>
      </c>
      <c r="S89" t="n">
        <v>72.42</v>
      </c>
      <c r="T89" t="n">
        <v>11480.96</v>
      </c>
      <c r="U89" t="n">
        <v>0.64</v>
      </c>
      <c r="V89" t="n">
        <v>0.76</v>
      </c>
      <c r="W89" t="n">
        <v>4.72</v>
      </c>
      <c r="X89" t="n">
        <v>0.67</v>
      </c>
      <c r="Y89" t="n">
        <v>0.5</v>
      </c>
      <c r="Z89" t="n">
        <v>10</v>
      </c>
    </row>
    <row r="90">
      <c r="A90" t="n">
        <v>20</v>
      </c>
      <c r="B90" t="n">
        <v>70</v>
      </c>
      <c r="C90" t="inlineStr">
        <is>
          <t xml:space="preserve">CONCLUIDO	</t>
        </is>
      </c>
      <c r="D90" t="n">
        <v>1.9573</v>
      </c>
      <c r="E90" t="n">
        <v>51.09</v>
      </c>
      <c r="F90" t="n">
        <v>48.34</v>
      </c>
      <c r="G90" t="n">
        <v>161.14</v>
      </c>
      <c r="H90" t="n">
        <v>2.19</v>
      </c>
      <c r="I90" t="n">
        <v>18</v>
      </c>
      <c r="J90" t="n">
        <v>169.97</v>
      </c>
      <c r="K90" t="n">
        <v>47.83</v>
      </c>
      <c r="L90" t="n">
        <v>21</v>
      </c>
      <c r="M90" t="n">
        <v>16</v>
      </c>
      <c r="N90" t="n">
        <v>31.14</v>
      </c>
      <c r="O90" t="n">
        <v>21196.47</v>
      </c>
      <c r="P90" t="n">
        <v>488.6</v>
      </c>
      <c r="Q90" t="n">
        <v>794.1799999999999</v>
      </c>
      <c r="R90" t="n">
        <v>112.61</v>
      </c>
      <c r="S90" t="n">
        <v>72.42</v>
      </c>
      <c r="T90" t="n">
        <v>10894.64</v>
      </c>
      <c r="U90" t="n">
        <v>0.64</v>
      </c>
      <c r="V90" t="n">
        <v>0.76</v>
      </c>
      <c r="W90" t="n">
        <v>4.71</v>
      </c>
      <c r="X90" t="n">
        <v>0.64</v>
      </c>
      <c r="Y90" t="n">
        <v>0.5</v>
      </c>
      <c r="Z90" t="n">
        <v>10</v>
      </c>
    </row>
    <row r="91">
      <c r="A91" t="n">
        <v>21</v>
      </c>
      <c r="B91" t="n">
        <v>70</v>
      </c>
      <c r="C91" t="inlineStr">
        <is>
          <t xml:space="preserve">CONCLUIDO	</t>
        </is>
      </c>
      <c r="D91" t="n">
        <v>1.9602</v>
      </c>
      <c r="E91" t="n">
        <v>51.02</v>
      </c>
      <c r="F91" t="n">
        <v>48.3</v>
      </c>
      <c r="G91" t="n">
        <v>170.46</v>
      </c>
      <c r="H91" t="n">
        <v>2.28</v>
      </c>
      <c r="I91" t="n">
        <v>17</v>
      </c>
      <c r="J91" t="n">
        <v>171.42</v>
      </c>
      <c r="K91" t="n">
        <v>47.83</v>
      </c>
      <c r="L91" t="n">
        <v>22</v>
      </c>
      <c r="M91" t="n">
        <v>15</v>
      </c>
      <c r="N91" t="n">
        <v>31.6</v>
      </c>
      <c r="O91" t="n">
        <v>21376.23</v>
      </c>
      <c r="P91" t="n">
        <v>484.03</v>
      </c>
      <c r="Q91" t="n">
        <v>794.17</v>
      </c>
      <c r="R91" t="n">
        <v>111.25</v>
      </c>
      <c r="S91" t="n">
        <v>72.42</v>
      </c>
      <c r="T91" t="n">
        <v>10220.31</v>
      </c>
      <c r="U91" t="n">
        <v>0.65</v>
      </c>
      <c r="V91" t="n">
        <v>0.76</v>
      </c>
      <c r="W91" t="n">
        <v>4.71</v>
      </c>
      <c r="X91" t="n">
        <v>0.59</v>
      </c>
      <c r="Y91" t="n">
        <v>0.5</v>
      </c>
      <c r="Z91" t="n">
        <v>10</v>
      </c>
    </row>
    <row r="92">
      <c r="A92" t="n">
        <v>22</v>
      </c>
      <c r="B92" t="n">
        <v>70</v>
      </c>
      <c r="C92" t="inlineStr">
        <is>
          <t xml:space="preserve">CONCLUIDO	</t>
        </is>
      </c>
      <c r="D92" t="n">
        <v>1.9632</v>
      </c>
      <c r="E92" t="n">
        <v>50.94</v>
      </c>
      <c r="F92" t="n">
        <v>48.25</v>
      </c>
      <c r="G92" t="n">
        <v>180.93</v>
      </c>
      <c r="H92" t="n">
        <v>2.36</v>
      </c>
      <c r="I92" t="n">
        <v>16</v>
      </c>
      <c r="J92" t="n">
        <v>172.89</v>
      </c>
      <c r="K92" t="n">
        <v>47.83</v>
      </c>
      <c r="L92" t="n">
        <v>23</v>
      </c>
      <c r="M92" t="n">
        <v>14</v>
      </c>
      <c r="N92" t="n">
        <v>32.06</v>
      </c>
      <c r="O92" t="n">
        <v>21556.61</v>
      </c>
      <c r="P92" t="n">
        <v>478.45</v>
      </c>
      <c r="Q92" t="n">
        <v>794.17</v>
      </c>
      <c r="R92" t="n">
        <v>109.42</v>
      </c>
      <c r="S92" t="n">
        <v>72.42</v>
      </c>
      <c r="T92" t="n">
        <v>9308.610000000001</v>
      </c>
      <c r="U92" t="n">
        <v>0.66</v>
      </c>
      <c r="V92" t="n">
        <v>0.77</v>
      </c>
      <c r="W92" t="n">
        <v>4.71</v>
      </c>
      <c r="X92" t="n">
        <v>0.54</v>
      </c>
      <c r="Y92" t="n">
        <v>0.5</v>
      </c>
      <c r="Z92" t="n">
        <v>10</v>
      </c>
    </row>
    <row r="93">
      <c r="A93" t="n">
        <v>23</v>
      </c>
      <c r="B93" t="n">
        <v>70</v>
      </c>
      <c r="C93" t="inlineStr">
        <is>
          <t xml:space="preserve">CONCLUIDO	</t>
        </is>
      </c>
      <c r="D93" t="n">
        <v>1.9626</v>
      </c>
      <c r="E93" t="n">
        <v>50.95</v>
      </c>
      <c r="F93" t="n">
        <v>48.26</v>
      </c>
      <c r="G93" t="n">
        <v>180.98</v>
      </c>
      <c r="H93" t="n">
        <v>2.44</v>
      </c>
      <c r="I93" t="n">
        <v>16</v>
      </c>
      <c r="J93" t="n">
        <v>174.35</v>
      </c>
      <c r="K93" t="n">
        <v>47.83</v>
      </c>
      <c r="L93" t="n">
        <v>24</v>
      </c>
      <c r="M93" t="n">
        <v>14</v>
      </c>
      <c r="N93" t="n">
        <v>32.53</v>
      </c>
      <c r="O93" t="n">
        <v>21737.62</v>
      </c>
      <c r="P93" t="n">
        <v>475.83</v>
      </c>
      <c r="Q93" t="n">
        <v>794.17</v>
      </c>
      <c r="R93" t="n">
        <v>109.99</v>
      </c>
      <c r="S93" t="n">
        <v>72.42</v>
      </c>
      <c r="T93" t="n">
        <v>9596.91</v>
      </c>
      <c r="U93" t="n">
        <v>0.66</v>
      </c>
      <c r="V93" t="n">
        <v>0.77</v>
      </c>
      <c r="W93" t="n">
        <v>4.71</v>
      </c>
      <c r="X93" t="n">
        <v>0.55</v>
      </c>
      <c r="Y93" t="n">
        <v>0.5</v>
      </c>
      <c r="Z93" t="n">
        <v>10</v>
      </c>
    </row>
    <row r="94">
      <c r="A94" t="n">
        <v>24</v>
      </c>
      <c r="B94" t="n">
        <v>70</v>
      </c>
      <c r="C94" t="inlineStr">
        <is>
          <t xml:space="preserve">CONCLUIDO	</t>
        </is>
      </c>
      <c r="D94" t="n">
        <v>1.9648</v>
      </c>
      <c r="E94" t="n">
        <v>50.9</v>
      </c>
      <c r="F94" t="n">
        <v>48.23</v>
      </c>
      <c r="G94" t="n">
        <v>192.94</v>
      </c>
      <c r="H94" t="n">
        <v>2.52</v>
      </c>
      <c r="I94" t="n">
        <v>15</v>
      </c>
      <c r="J94" t="n">
        <v>175.83</v>
      </c>
      <c r="K94" t="n">
        <v>47.83</v>
      </c>
      <c r="L94" t="n">
        <v>25</v>
      </c>
      <c r="M94" t="n">
        <v>13</v>
      </c>
      <c r="N94" t="n">
        <v>33</v>
      </c>
      <c r="O94" t="n">
        <v>21919.27</v>
      </c>
      <c r="P94" t="n">
        <v>474.19</v>
      </c>
      <c r="Q94" t="n">
        <v>794.1799999999999</v>
      </c>
      <c r="R94" t="n">
        <v>108.94</v>
      </c>
      <c r="S94" t="n">
        <v>72.42</v>
      </c>
      <c r="T94" t="n">
        <v>9074.450000000001</v>
      </c>
      <c r="U94" t="n">
        <v>0.66</v>
      </c>
      <c r="V94" t="n">
        <v>0.77</v>
      </c>
      <c r="W94" t="n">
        <v>4.71</v>
      </c>
      <c r="X94" t="n">
        <v>0.53</v>
      </c>
      <c r="Y94" t="n">
        <v>0.5</v>
      </c>
      <c r="Z94" t="n">
        <v>10</v>
      </c>
    </row>
    <row r="95">
      <c r="A95" t="n">
        <v>25</v>
      </c>
      <c r="B95" t="n">
        <v>70</v>
      </c>
      <c r="C95" t="inlineStr">
        <is>
          <t xml:space="preserve">CONCLUIDO	</t>
        </is>
      </c>
      <c r="D95" t="n">
        <v>1.968</v>
      </c>
      <c r="E95" t="n">
        <v>50.81</v>
      </c>
      <c r="F95" t="n">
        <v>48.18</v>
      </c>
      <c r="G95" t="n">
        <v>206.48</v>
      </c>
      <c r="H95" t="n">
        <v>2.6</v>
      </c>
      <c r="I95" t="n">
        <v>14</v>
      </c>
      <c r="J95" t="n">
        <v>177.3</v>
      </c>
      <c r="K95" t="n">
        <v>47.83</v>
      </c>
      <c r="L95" t="n">
        <v>26</v>
      </c>
      <c r="M95" t="n">
        <v>12</v>
      </c>
      <c r="N95" t="n">
        <v>33.48</v>
      </c>
      <c r="O95" t="n">
        <v>22101.56</v>
      </c>
      <c r="P95" t="n">
        <v>468.71</v>
      </c>
      <c r="Q95" t="n">
        <v>794.2</v>
      </c>
      <c r="R95" t="n">
        <v>107.39</v>
      </c>
      <c r="S95" t="n">
        <v>72.42</v>
      </c>
      <c r="T95" t="n">
        <v>8303.83</v>
      </c>
      <c r="U95" t="n">
        <v>0.67</v>
      </c>
      <c r="V95" t="n">
        <v>0.77</v>
      </c>
      <c r="W95" t="n">
        <v>4.7</v>
      </c>
      <c r="X95" t="n">
        <v>0.47</v>
      </c>
      <c r="Y95" t="n">
        <v>0.5</v>
      </c>
      <c r="Z95" t="n">
        <v>10</v>
      </c>
    </row>
    <row r="96">
      <c r="A96" t="n">
        <v>26</v>
      </c>
      <c r="B96" t="n">
        <v>70</v>
      </c>
      <c r="C96" t="inlineStr">
        <is>
          <t xml:space="preserve">CONCLUIDO	</t>
        </is>
      </c>
      <c r="D96" t="n">
        <v>1.9679</v>
      </c>
      <c r="E96" t="n">
        <v>50.82</v>
      </c>
      <c r="F96" t="n">
        <v>48.18</v>
      </c>
      <c r="G96" t="n">
        <v>206.5</v>
      </c>
      <c r="H96" t="n">
        <v>2.68</v>
      </c>
      <c r="I96" t="n">
        <v>14</v>
      </c>
      <c r="J96" t="n">
        <v>178.79</v>
      </c>
      <c r="K96" t="n">
        <v>47.83</v>
      </c>
      <c r="L96" t="n">
        <v>27</v>
      </c>
      <c r="M96" t="n">
        <v>10</v>
      </c>
      <c r="N96" t="n">
        <v>33.96</v>
      </c>
      <c r="O96" t="n">
        <v>22284.51</v>
      </c>
      <c r="P96" t="n">
        <v>466.81</v>
      </c>
      <c r="Q96" t="n">
        <v>794.17</v>
      </c>
      <c r="R96" t="n">
        <v>107.3</v>
      </c>
      <c r="S96" t="n">
        <v>72.42</v>
      </c>
      <c r="T96" t="n">
        <v>8257.120000000001</v>
      </c>
      <c r="U96" t="n">
        <v>0.67</v>
      </c>
      <c r="V96" t="n">
        <v>0.77</v>
      </c>
      <c r="W96" t="n">
        <v>4.71</v>
      </c>
      <c r="X96" t="n">
        <v>0.48</v>
      </c>
      <c r="Y96" t="n">
        <v>0.5</v>
      </c>
      <c r="Z96" t="n">
        <v>10</v>
      </c>
    </row>
    <row r="97">
      <c r="A97" t="n">
        <v>27</v>
      </c>
      <c r="B97" t="n">
        <v>70</v>
      </c>
      <c r="C97" t="inlineStr">
        <is>
          <t xml:space="preserve">CONCLUIDO	</t>
        </is>
      </c>
      <c r="D97" t="n">
        <v>1.9707</v>
      </c>
      <c r="E97" t="n">
        <v>50.74</v>
      </c>
      <c r="F97" t="n">
        <v>48.14</v>
      </c>
      <c r="G97" t="n">
        <v>222.18</v>
      </c>
      <c r="H97" t="n">
        <v>2.75</v>
      </c>
      <c r="I97" t="n">
        <v>13</v>
      </c>
      <c r="J97" t="n">
        <v>180.28</v>
      </c>
      <c r="K97" t="n">
        <v>47.83</v>
      </c>
      <c r="L97" t="n">
        <v>28</v>
      </c>
      <c r="M97" t="n">
        <v>6</v>
      </c>
      <c r="N97" t="n">
        <v>34.45</v>
      </c>
      <c r="O97" t="n">
        <v>22468.11</v>
      </c>
      <c r="P97" t="n">
        <v>460.97</v>
      </c>
      <c r="Q97" t="n">
        <v>794.17</v>
      </c>
      <c r="R97" t="n">
        <v>105.8</v>
      </c>
      <c r="S97" t="n">
        <v>72.42</v>
      </c>
      <c r="T97" t="n">
        <v>7514.46</v>
      </c>
      <c r="U97" t="n">
        <v>0.68</v>
      </c>
      <c r="V97" t="n">
        <v>0.77</v>
      </c>
      <c r="W97" t="n">
        <v>4.71</v>
      </c>
      <c r="X97" t="n">
        <v>0.43</v>
      </c>
      <c r="Y97" t="n">
        <v>0.5</v>
      </c>
      <c r="Z97" t="n">
        <v>10</v>
      </c>
    </row>
    <row r="98">
      <c r="A98" t="n">
        <v>28</v>
      </c>
      <c r="B98" t="n">
        <v>70</v>
      </c>
      <c r="C98" t="inlineStr">
        <is>
          <t xml:space="preserve">CONCLUIDO	</t>
        </is>
      </c>
      <c r="D98" t="n">
        <v>1.9699</v>
      </c>
      <c r="E98" t="n">
        <v>50.76</v>
      </c>
      <c r="F98" t="n">
        <v>48.16</v>
      </c>
      <c r="G98" t="n">
        <v>222.28</v>
      </c>
      <c r="H98" t="n">
        <v>2.83</v>
      </c>
      <c r="I98" t="n">
        <v>13</v>
      </c>
      <c r="J98" t="n">
        <v>181.77</v>
      </c>
      <c r="K98" t="n">
        <v>47.83</v>
      </c>
      <c r="L98" t="n">
        <v>29</v>
      </c>
      <c r="M98" t="n">
        <v>4</v>
      </c>
      <c r="N98" t="n">
        <v>34.94</v>
      </c>
      <c r="O98" t="n">
        <v>22652.51</v>
      </c>
      <c r="P98" t="n">
        <v>464.43</v>
      </c>
      <c r="Q98" t="n">
        <v>794.17</v>
      </c>
      <c r="R98" t="n">
        <v>106.3</v>
      </c>
      <c r="S98" t="n">
        <v>72.42</v>
      </c>
      <c r="T98" t="n">
        <v>7762.21</v>
      </c>
      <c r="U98" t="n">
        <v>0.68</v>
      </c>
      <c r="V98" t="n">
        <v>0.77</v>
      </c>
      <c r="W98" t="n">
        <v>4.71</v>
      </c>
      <c r="X98" t="n">
        <v>0.45</v>
      </c>
      <c r="Y98" t="n">
        <v>0.5</v>
      </c>
      <c r="Z98" t="n">
        <v>10</v>
      </c>
    </row>
    <row r="99">
      <c r="A99" t="n">
        <v>29</v>
      </c>
      <c r="B99" t="n">
        <v>70</v>
      </c>
      <c r="C99" t="inlineStr">
        <is>
          <t xml:space="preserve">CONCLUIDO	</t>
        </is>
      </c>
      <c r="D99" t="n">
        <v>1.9698</v>
      </c>
      <c r="E99" t="n">
        <v>50.77</v>
      </c>
      <c r="F99" t="n">
        <v>48.16</v>
      </c>
      <c r="G99" t="n">
        <v>222.29</v>
      </c>
      <c r="H99" t="n">
        <v>2.9</v>
      </c>
      <c r="I99" t="n">
        <v>13</v>
      </c>
      <c r="J99" t="n">
        <v>183.27</v>
      </c>
      <c r="K99" t="n">
        <v>47.83</v>
      </c>
      <c r="L99" t="n">
        <v>30</v>
      </c>
      <c r="M99" t="n">
        <v>3</v>
      </c>
      <c r="N99" t="n">
        <v>35.44</v>
      </c>
      <c r="O99" t="n">
        <v>22837.46</v>
      </c>
      <c r="P99" t="n">
        <v>467.44</v>
      </c>
      <c r="Q99" t="n">
        <v>794.17</v>
      </c>
      <c r="R99" t="n">
        <v>106.16</v>
      </c>
      <c r="S99" t="n">
        <v>72.42</v>
      </c>
      <c r="T99" t="n">
        <v>7693.65</v>
      </c>
      <c r="U99" t="n">
        <v>0.68</v>
      </c>
      <c r="V99" t="n">
        <v>0.77</v>
      </c>
      <c r="W99" t="n">
        <v>4.72</v>
      </c>
      <c r="X99" t="n">
        <v>0.46</v>
      </c>
      <c r="Y99" t="n">
        <v>0.5</v>
      </c>
      <c r="Z99" t="n">
        <v>10</v>
      </c>
    </row>
    <row r="100">
      <c r="A100" t="n">
        <v>30</v>
      </c>
      <c r="B100" t="n">
        <v>70</v>
      </c>
      <c r="C100" t="inlineStr">
        <is>
          <t xml:space="preserve">CONCLUIDO	</t>
        </is>
      </c>
      <c r="D100" t="n">
        <v>1.9693</v>
      </c>
      <c r="E100" t="n">
        <v>50.78</v>
      </c>
      <c r="F100" t="n">
        <v>48.17</v>
      </c>
      <c r="G100" t="n">
        <v>222.34</v>
      </c>
      <c r="H100" t="n">
        <v>2.98</v>
      </c>
      <c r="I100" t="n">
        <v>13</v>
      </c>
      <c r="J100" t="n">
        <v>184.78</v>
      </c>
      <c r="K100" t="n">
        <v>47.83</v>
      </c>
      <c r="L100" t="n">
        <v>31</v>
      </c>
      <c r="M100" t="n">
        <v>2</v>
      </c>
      <c r="N100" t="n">
        <v>35.95</v>
      </c>
      <c r="O100" t="n">
        <v>23023.09</v>
      </c>
      <c r="P100" t="n">
        <v>471.1</v>
      </c>
      <c r="Q100" t="n">
        <v>794.1799999999999</v>
      </c>
      <c r="R100" t="n">
        <v>106.77</v>
      </c>
      <c r="S100" t="n">
        <v>72.42</v>
      </c>
      <c r="T100" t="n">
        <v>8001.2</v>
      </c>
      <c r="U100" t="n">
        <v>0.68</v>
      </c>
      <c r="V100" t="n">
        <v>0.77</v>
      </c>
      <c r="W100" t="n">
        <v>4.71</v>
      </c>
      <c r="X100" t="n">
        <v>0.47</v>
      </c>
      <c r="Y100" t="n">
        <v>0.5</v>
      </c>
      <c r="Z100" t="n">
        <v>10</v>
      </c>
    </row>
    <row r="101">
      <c r="A101" t="n">
        <v>31</v>
      </c>
      <c r="B101" t="n">
        <v>70</v>
      </c>
      <c r="C101" t="inlineStr">
        <is>
          <t xml:space="preserve">CONCLUIDO	</t>
        </is>
      </c>
      <c r="D101" t="n">
        <v>1.9696</v>
      </c>
      <c r="E101" t="n">
        <v>50.77</v>
      </c>
      <c r="F101" t="n">
        <v>48.17</v>
      </c>
      <c r="G101" t="n">
        <v>222.31</v>
      </c>
      <c r="H101" t="n">
        <v>3.05</v>
      </c>
      <c r="I101" t="n">
        <v>13</v>
      </c>
      <c r="J101" t="n">
        <v>186.29</v>
      </c>
      <c r="K101" t="n">
        <v>47.83</v>
      </c>
      <c r="L101" t="n">
        <v>32</v>
      </c>
      <c r="M101" t="n">
        <v>1</v>
      </c>
      <c r="N101" t="n">
        <v>36.46</v>
      </c>
      <c r="O101" t="n">
        <v>23209.42</v>
      </c>
      <c r="P101" t="n">
        <v>472.79</v>
      </c>
      <c r="Q101" t="n">
        <v>794.1799999999999</v>
      </c>
      <c r="R101" t="n">
        <v>106.52</v>
      </c>
      <c r="S101" t="n">
        <v>72.42</v>
      </c>
      <c r="T101" t="n">
        <v>7872.9</v>
      </c>
      <c r="U101" t="n">
        <v>0.68</v>
      </c>
      <c r="V101" t="n">
        <v>0.77</v>
      </c>
      <c r="W101" t="n">
        <v>4.71</v>
      </c>
      <c r="X101" t="n">
        <v>0.46</v>
      </c>
      <c r="Y101" t="n">
        <v>0.5</v>
      </c>
      <c r="Z101" t="n">
        <v>10</v>
      </c>
    </row>
    <row r="102">
      <c r="A102" t="n">
        <v>32</v>
      </c>
      <c r="B102" t="n">
        <v>70</v>
      </c>
      <c r="C102" t="inlineStr">
        <is>
          <t xml:space="preserve">CONCLUIDO	</t>
        </is>
      </c>
      <c r="D102" t="n">
        <v>1.9695</v>
      </c>
      <c r="E102" t="n">
        <v>50.77</v>
      </c>
      <c r="F102" t="n">
        <v>48.17</v>
      </c>
      <c r="G102" t="n">
        <v>222.32</v>
      </c>
      <c r="H102" t="n">
        <v>3.12</v>
      </c>
      <c r="I102" t="n">
        <v>13</v>
      </c>
      <c r="J102" t="n">
        <v>187.8</v>
      </c>
      <c r="K102" t="n">
        <v>47.83</v>
      </c>
      <c r="L102" t="n">
        <v>33</v>
      </c>
      <c r="M102" t="n">
        <v>0</v>
      </c>
      <c r="N102" t="n">
        <v>36.98</v>
      </c>
      <c r="O102" t="n">
        <v>23396.44</v>
      </c>
      <c r="P102" t="n">
        <v>476.11</v>
      </c>
      <c r="Q102" t="n">
        <v>794.17</v>
      </c>
      <c r="R102" t="n">
        <v>106.61</v>
      </c>
      <c r="S102" t="n">
        <v>72.42</v>
      </c>
      <c r="T102" t="n">
        <v>7918.95</v>
      </c>
      <c r="U102" t="n">
        <v>0.68</v>
      </c>
      <c r="V102" t="n">
        <v>0.77</v>
      </c>
      <c r="W102" t="n">
        <v>4.71</v>
      </c>
      <c r="X102" t="n">
        <v>0.46</v>
      </c>
      <c r="Y102" t="n">
        <v>0.5</v>
      </c>
      <c r="Z102" t="n">
        <v>10</v>
      </c>
    </row>
    <row r="103">
      <c r="A103" t="n">
        <v>0</v>
      </c>
      <c r="B103" t="n">
        <v>90</v>
      </c>
      <c r="C103" t="inlineStr">
        <is>
          <t xml:space="preserve">CONCLUIDO	</t>
        </is>
      </c>
      <c r="D103" t="n">
        <v>0.9478</v>
      </c>
      <c r="E103" t="n">
        <v>105.51</v>
      </c>
      <c r="F103" t="n">
        <v>76.88</v>
      </c>
      <c r="G103" t="n">
        <v>6.26</v>
      </c>
      <c r="H103" t="n">
        <v>0.1</v>
      </c>
      <c r="I103" t="n">
        <v>737</v>
      </c>
      <c r="J103" t="n">
        <v>176.73</v>
      </c>
      <c r="K103" t="n">
        <v>52.44</v>
      </c>
      <c r="L103" t="n">
        <v>1</v>
      </c>
      <c r="M103" t="n">
        <v>735</v>
      </c>
      <c r="N103" t="n">
        <v>33.29</v>
      </c>
      <c r="O103" t="n">
        <v>22031.19</v>
      </c>
      <c r="P103" t="n">
        <v>1009.82</v>
      </c>
      <c r="Q103" t="n">
        <v>794.36</v>
      </c>
      <c r="R103" t="n">
        <v>1068.09</v>
      </c>
      <c r="S103" t="n">
        <v>72.42</v>
      </c>
      <c r="T103" t="n">
        <v>485038.24</v>
      </c>
      <c r="U103" t="n">
        <v>0.07000000000000001</v>
      </c>
      <c r="V103" t="n">
        <v>0.48</v>
      </c>
      <c r="W103" t="n">
        <v>5.9</v>
      </c>
      <c r="X103" t="n">
        <v>29.16</v>
      </c>
      <c r="Y103" t="n">
        <v>0.5</v>
      </c>
      <c r="Z103" t="n">
        <v>10</v>
      </c>
    </row>
    <row r="104">
      <c r="A104" t="n">
        <v>1</v>
      </c>
      <c r="B104" t="n">
        <v>90</v>
      </c>
      <c r="C104" t="inlineStr">
        <is>
          <t xml:space="preserve">CONCLUIDO	</t>
        </is>
      </c>
      <c r="D104" t="n">
        <v>1.4201</v>
      </c>
      <c r="E104" t="n">
        <v>70.42</v>
      </c>
      <c r="F104" t="n">
        <v>58.18</v>
      </c>
      <c r="G104" t="n">
        <v>12.65</v>
      </c>
      <c r="H104" t="n">
        <v>0.2</v>
      </c>
      <c r="I104" t="n">
        <v>276</v>
      </c>
      <c r="J104" t="n">
        <v>178.21</v>
      </c>
      <c r="K104" t="n">
        <v>52.44</v>
      </c>
      <c r="L104" t="n">
        <v>2</v>
      </c>
      <c r="M104" t="n">
        <v>274</v>
      </c>
      <c r="N104" t="n">
        <v>33.77</v>
      </c>
      <c r="O104" t="n">
        <v>22213.89</v>
      </c>
      <c r="P104" t="n">
        <v>761.59</v>
      </c>
      <c r="Q104" t="n">
        <v>794.22</v>
      </c>
      <c r="R104" t="n">
        <v>441.21</v>
      </c>
      <c r="S104" t="n">
        <v>72.42</v>
      </c>
      <c r="T104" t="n">
        <v>173904.11</v>
      </c>
      <c r="U104" t="n">
        <v>0.16</v>
      </c>
      <c r="V104" t="n">
        <v>0.63</v>
      </c>
      <c r="W104" t="n">
        <v>5.14</v>
      </c>
      <c r="X104" t="n">
        <v>10.47</v>
      </c>
      <c r="Y104" t="n">
        <v>0.5</v>
      </c>
      <c r="Z104" t="n">
        <v>10</v>
      </c>
    </row>
    <row r="105">
      <c r="A105" t="n">
        <v>2</v>
      </c>
      <c r="B105" t="n">
        <v>90</v>
      </c>
      <c r="C105" t="inlineStr">
        <is>
          <t xml:space="preserve">CONCLUIDO	</t>
        </is>
      </c>
      <c r="D105" t="n">
        <v>1.5969</v>
      </c>
      <c r="E105" t="n">
        <v>62.62</v>
      </c>
      <c r="F105" t="n">
        <v>54.12</v>
      </c>
      <c r="G105" t="n">
        <v>18.99</v>
      </c>
      <c r="H105" t="n">
        <v>0.3</v>
      </c>
      <c r="I105" t="n">
        <v>171</v>
      </c>
      <c r="J105" t="n">
        <v>179.7</v>
      </c>
      <c r="K105" t="n">
        <v>52.44</v>
      </c>
      <c r="L105" t="n">
        <v>3</v>
      </c>
      <c r="M105" t="n">
        <v>169</v>
      </c>
      <c r="N105" t="n">
        <v>34.26</v>
      </c>
      <c r="O105" t="n">
        <v>22397.24</v>
      </c>
      <c r="P105" t="n">
        <v>706.0700000000001</v>
      </c>
      <c r="Q105" t="n">
        <v>794.3099999999999</v>
      </c>
      <c r="R105" t="n">
        <v>305.49</v>
      </c>
      <c r="S105" t="n">
        <v>72.42</v>
      </c>
      <c r="T105" t="n">
        <v>106570.22</v>
      </c>
      <c r="U105" t="n">
        <v>0.24</v>
      </c>
      <c r="V105" t="n">
        <v>0.68</v>
      </c>
      <c r="W105" t="n">
        <v>4.96</v>
      </c>
      <c r="X105" t="n">
        <v>6.41</v>
      </c>
      <c r="Y105" t="n">
        <v>0.5</v>
      </c>
      <c r="Z105" t="n">
        <v>10</v>
      </c>
    </row>
    <row r="106">
      <c r="A106" t="n">
        <v>3</v>
      </c>
      <c r="B106" t="n">
        <v>90</v>
      </c>
      <c r="C106" t="inlineStr">
        <is>
          <t xml:space="preserve">CONCLUIDO	</t>
        </is>
      </c>
      <c r="D106" t="n">
        <v>1.6901</v>
      </c>
      <c r="E106" t="n">
        <v>59.17</v>
      </c>
      <c r="F106" t="n">
        <v>52.34</v>
      </c>
      <c r="G106" t="n">
        <v>25.32</v>
      </c>
      <c r="H106" t="n">
        <v>0.39</v>
      </c>
      <c r="I106" t="n">
        <v>124</v>
      </c>
      <c r="J106" t="n">
        <v>181.19</v>
      </c>
      <c r="K106" t="n">
        <v>52.44</v>
      </c>
      <c r="L106" t="n">
        <v>4</v>
      </c>
      <c r="M106" t="n">
        <v>122</v>
      </c>
      <c r="N106" t="n">
        <v>34.75</v>
      </c>
      <c r="O106" t="n">
        <v>22581.25</v>
      </c>
      <c r="P106" t="n">
        <v>680.8200000000001</v>
      </c>
      <c r="Q106" t="n">
        <v>794.21</v>
      </c>
      <c r="R106" t="n">
        <v>245.69</v>
      </c>
      <c r="S106" t="n">
        <v>72.42</v>
      </c>
      <c r="T106" t="n">
        <v>76905.10000000001</v>
      </c>
      <c r="U106" t="n">
        <v>0.29</v>
      </c>
      <c r="V106" t="n">
        <v>0.71</v>
      </c>
      <c r="W106" t="n">
        <v>4.89</v>
      </c>
      <c r="X106" t="n">
        <v>4.63</v>
      </c>
      <c r="Y106" t="n">
        <v>0.5</v>
      </c>
      <c r="Z106" t="n">
        <v>10</v>
      </c>
    </row>
    <row r="107">
      <c r="A107" t="n">
        <v>4</v>
      </c>
      <c r="B107" t="n">
        <v>90</v>
      </c>
      <c r="C107" t="inlineStr">
        <is>
          <t xml:space="preserve">CONCLUIDO	</t>
        </is>
      </c>
      <c r="D107" t="n">
        <v>1.7489</v>
      </c>
      <c r="E107" t="n">
        <v>57.18</v>
      </c>
      <c r="F107" t="n">
        <v>51.31</v>
      </c>
      <c r="G107" t="n">
        <v>31.74</v>
      </c>
      <c r="H107" t="n">
        <v>0.49</v>
      </c>
      <c r="I107" t="n">
        <v>97</v>
      </c>
      <c r="J107" t="n">
        <v>182.69</v>
      </c>
      <c r="K107" t="n">
        <v>52.44</v>
      </c>
      <c r="L107" t="n">
        <v>5</v>
      </c>
      <c r="M107" t="n">
        <v>95</v>
      </c>
      <c r="N107" t="n">
        <v>35.25</v>
      </c>
      <c r="O107" t="n">
        <v>22766.06</v>
      </c>
      <c r="P107" t="n">
        <v>665.04</v>
      </c>
      <c r="Q107" t="n">
        <v>794.21</v>
      </c>
      <c r="R107" t="n">
        <v>211.19</v>
      </c>
      <c r="S107" t="n">
        <v>72.42</v>
      </c>
      <c r="T107" t="n">
        <v>59787.22</v>
      </c>
      <c r="U107" t="n">
        <v>0.34</v>
      </c>
      <c r="V107" t="n">
        <v>0.72</v>
      </c>
      <c r="W107" t="n">
        <v>4.85</v>
      </c>
      <c r="X107" t="n">
        <v>3.6</v>
      </c>
      <c r="Y107" t="n">
        <v>0.5</v>
      </c>
      <c r="Z107" t="n">
        <v>10</v>
      </c>
    </row>
    <row r="108">
      <c r="A108" t="n">
        <v>5</v>
      </c>
      <c r="B108" t="n">
        <v>90</v>
      </c>
      <c r="C108" t="inlineStr">
        <is>
          <t xml:space="preserve">CONCLUIDO	</t>
        </is>
      </c>
      <c r="D108" t="n">
        <v>1.7884</v>
      </c>
      <c r="E108" t="n">
        <v>55.91</v>
      </c>
      <c r="F108" t="n">
        <v>50.65</v>
      </c>
      <c r="G108" t="n">
        <v>37.99</v>
      </c>
      <c r="H108" t="n">
        <v>0.58</v>
      </c>
      <c r="I108" t="n">
        <v>80</v>
      </c>
      <c r="J108" t="n">
        <v>184.19</v>
      </c>
      <c r="K108" t="n">
        <v>52.44</v>
      </c>
      <c r="L108" t="n">
        <v>6</v>
      </c>
      <c r="M108" t="n">
        <v>78</v>
      </c>
      <c r="N108" t="n">
        <v>35.75</v>
      </c>
      <c r="O108" t="n">
        <v>22951.43</v>
      </c>
      <c r="P108" t="n">
        <v>654.72</v>
      </c>
      <c r="Q108" t="n">
        <v>794.24</v>
      </c>
      <c r="R108" t="n">
        <v>189.62</v>
      </c>
      <c r="S108" t="n">
        <v>72.42</v>
      </c>
      <c r="T108" t="n">
        <v>49090.99</v>
      </c>
      <c r="U108" t="n">
        <v>0.38</v>
      </c>
      <c r="V108" t="n">
        <v>0.73</v>
      </c>
      <c r="W108" t="n">
        <v>4.81</v>
      </c>
      <c r="X108" t="n">
        <v>2.94</v>
      </c>
      <c r="Y108" t="n">
        <v>0.5</v>
      </c>
      <c r="Z108" t="n">
        <v>10</v>
      </c>
    </row>
    <row r="109">
      <c r="A109" t="n">
        <v>6</v>
      </c>
      <c r="B109" t="n">
        <v>90</v>
      </c>
      <c r="C109" t="inlineStr">
        <is>
          <t xml:space="preserve">CONCLUIDO	</t>
        </is>
      </c>
      <c r="D109" t="n">
        <v>1.8169</v>
      </c>
      <c r="E109" t="n">
        <v>55.04</v>
      </c>
      <c r="F109" t="n">
        <v>50.2</v>
      </c>
      <c r="G109" t="n">
        <v>44.29</v>
      </c>
      <c r="H109" t="n">
        <v>0.67</v>
      </c>
      <c r="I109" t="n">
        <v>68</v>
      </c>
      <c r="J109" t="n">
        <v>185.7</v>
      </c>
      <c r="K109" t="n">
        <v>52.44</v>
      </c>
      <c r="L109" t="n">
        <v>7</v>
      </c>
      <c r="M109" t="n">
        <v>66</v>
      </c>
      <c r="N109" t="n">
        <v>36.26</v>
      </c>
      <c r="O109" t="n">
        <v>23137.49</v>
      </c>
      <c r="P109" t="n">
        <v>646.59</v>
      </c>
      <c r="Q109" t="n">
        <v>794.1799999999999</v>
      </c>
      <c r="R109" t="n">
        <v>174.67</v>
      </c>
      <c r="S109" t="n">
        <v>72.42</v>
      </c>
      <c r="T109" t="n">
        <v>41672.14</v>
      </c>
      <c r="U109" t="n">
        <v>0.41</v>
      </c>
      <c r="V109" t="n">
        <v>0.74</v>
      </c>
      <c r="W109" t="n">
        <v>4.79</v>
      </c>
      <c r="X109" t="n">
        <v>2.49</v>
      </c>
      <c r="Y109" t="n">
        <v>0.5</v>
      </c>
      <c r="Z109" t="n">
        <v>10</v>
      </c>
    </row>
    <row r="110">
      <c r="A110" t="n">
        <v>7</v>
      </c>
      <c r="B110" t="n">
        <v>90</v>
      </c>
      <c r="C110" t="inlineStr">
        <is>
          <t xml:space="preserve">CONCLUIDO	</t>
        </is>
      </c>
      <c r="D110" t="n">
        <v>1.8382</v>
      </c>
      <c r="E110" t="n">
        <v>54.4</v>
      </c>
      <c r="F110" t="n">
        <v>49.88</v>
      </c>
      <c r="G110" t="n">
        <v>50.73</v>
      </c>
      <c r="H110" t="n">
        <v>0.76</v>
      </c>
      <c r="I110" t="n">
        <v>59</v>
      </c>
      <c r="J110" t="n">
        <v>187.22</v>
      </c>
      <c r="K110" t="n">
        <v>52.44</v>
      </c>
      <c r="L110" t="n">
        <v>8</v>
      </c>
      <c r="M110" t="n">
        <v>57</v>
      </c>
      <c r="N110" t="n">
        <v>36.78</v>
      </c>
      <c r="O110" t="n">
        <v>23324.24</v>
      </c>
      <c r="P110" t="n">
        <v>640.8200000000001</v>
      </c>
      <c r="Q110" t="n">
        <v>794.1799999999999</v>
      </c>
      <c r="R110" t="n">
        <v>164.02</v>
      </c>
      <c r="S110" t="n">
        <v>72.42</v>
      </c>
      <c r="T110" t="n">
        <v>36395.65</v>
      </c>
      <c r="U110" t="n">
        <v>0.44</v>
      </c>
      <c r="V110" t="n">
        <v>0.74</v>
      </c>
      <c r="W110" t="n">
        <v>4.78</v>
      </c>
      <c r="X110" t="n">
        <v>2.17</v>
      </c>
      <c r="Y110" t="n">
        <v>0.5</v>
      </c>
      <c r="Z110" t="n">
        <v>10</v>
      </c>
    </row>
    <row r="111">
      <c r="A111" t="n">
        <v>8</v>
      </c>
      <c r="B111" t="n">
        <v>90</v>
      </c>
      <c r="C111" t="inlineStr">
        <is>
          <t xml:space="preserve">CONCLUIDO	</t>
        </is>
      </c>
      <c r="D111" t="n">
        <v>1.8561</v>
      </c>
      <c r="E111" t="n">
        <v>53.88</v>
      </c>
      <c r="F111" t="n">
        <v>49.61</v>
      </c>
      <c r="G111" t="n">
        <v>57.24</v>
      </c>
      <c r="H111" t="n">
        <v>0.85</v>
      </c>
      <c r="I111" t="n">
        <v>52</v>
      </c>
      <c r="J111" t="n">
        <v>188.74</v>
      </c>
      <c r="K111" t="n">
        <v>52.44</v>
      </c>
      <c r="L111" t="n">
        <v>9</v>
      </c>
      <c r="M111" t="n">
        <v>50</v>
      </c>
      <c r="N111" t="n">
        <v>37.3</v>
      </c>
      <c r="O111" t="n">
        <v>23511.69</v>
      </c>
      <c r="P111" t="n">
        <v>635.35</v>
      </c>
      <c r="Q111" t="n">
        <v>794.17</v>
      </c>
      <c r="R111" t="n">
        <v>154.98</v>
      </c>
      <c r="S111" t="n">
        <v>72.42</v>
      </c>
      <c r="T111" t="n">
        <v>31911.08</v>
      </c>
      <c r="U111" t="n">
        <v>0.47</v>
      </c>
      <c r="V111" t="n">
        <v>0.74</v>
      </c>
      <c r="W111" t="n">
        <v>4.76</v>
      </c>
      <c r="X111" t="n">
        <v>1.9</v>
      </c>
      <c r="Y111" t="n">
        <v>0.5</v>
      </c>
      <c r="Z111" t="n">
        <v>10</v>
      </c>
    </row>
    <row r="112">
      <c r="A112" t="n">
        <v>9</v>
      </c>
      <c r="B112" t="n">
        <v>90</v>
      </c>
      <c r="C112" t="inlineStr">
        <is>
          <t xml:space="preserve">CONCLUIDO	</t>
        </is>
      </c>
      <c r="D112" t="n">
        <v>1.8688</v>
      </c>
      <c r="E112" t="n">
        <v>53.51</v>
      </c>
      <c r="F112" t="n">
        <v>49.42</v>
      </c>
      <c r="G112" t="n">
        <v>63.09</v>
      </c>
      <c r="H112" t="n">
        <v>0.93</v>
      </c>
      <c r="I112" t="n">
        <v>47</v>
      </c>
      <c r="J112" t="n">
        <v>190.26</v>
      </c>
      <c r="K112" t="n">
        <v>52.44</v>
      </c>
      <c r="L112" t="n">
        <v>10</v>
      </c>
      <c r="M112" t="n">
        <v>45</v>
      </c>
      <c r="N112" t="n">
        <v>37.82</v>
      </c>
      <c r="O112" t="n">
        <v>23699.85</v>
      </c>
      <c r="P112" t="n">
        <v>631.08</v>
      </c>
      <c r="Q112" t="n">
        <v>794.17</v>
      </c>
      <c r="R112" t="n">
        <v>148.61</v>
      </c>
      <c r="S112" t="n">
        <v>72.42</v>
      </c>
      <c r="T112" t="n">
        <v>28749.81</v>
      </c>
      <c r="U112" t="n">
        <v>0.49</v>
      </c>
      <c r="V112" t="n">
        <v>0.75</v>
      </c>
      <c r="W112" t="n">
        <v>4.76</v>
      </c>
      <c r="X112" t="n">
        <v>1.71</v>
      </c>
      <c r="Y112" t="n">
        <v>0.5</v>
      </c>
      <c r="Z112" t="n">
        <v>10</v>
      </c>
    </row>
    <row r="113">
      <c r="A113" t="n">
        <v>10</v>
      </c>
      <c r="B113" t="n">
        <v>90</v>
      </c>
      <c r="C113" t="inlineStr">
        <is>
          <t xml:space="preserve">CONCLUIDO	</t>
        </is>
      </c>
      <c r="D113" t="n">
        <v>1.8814</v>
      </c>
      <c r="E113" t="n">
        <v>53.15</v>
      </c>
      <c r="F113" t="n">
        <v>49.24</v>
      </c>
      <c r="G113" t="n">
        <v>70.34</v>
      </c>
      <c r="H113" t="n">
        <v>1.02</v>
      </c>
      <c r="I113" t="n">
        <v>42</v>
      </c>
      <c r="J113" t="n">
        <v>191.79</v>
      </c>
      <c r="K113" t="n">
        <v>52.44</v>
      </c>
      <c r="L113" t="n">
        <v>11</v>
      </c>
      <c r="M113" t="n">
        <v>40</v>
      </c>
      <c r="N113" t="n">
        <v>38.35</v>
      </c>
      <c r="O113" t="n">
        <v>23888.73</v>
      </c>
      <c r="P113" t="n">
        <v>626.6</v>
      </c>
      <c r="Q113" t="n">
        <v>794.21</v>
      </c>
      <c r="R113" t="n">
        <v>142.44</v>
      </c>
      <c r="S113" t="n">
        <v>72.42</v>
      </c>
      <c r="T113" t="n">
        <v>25690.95</v>
      </c>
      <c r="U113" t="n">
        <v>0.51</v>
      </c>
      <c r="V113" t="n">
        <v>0.75</v>
      </c>
      <c r="W113" t="n">
        <v>4.75</v>
      </c>
      <c r="X113" t="n">
        <v>1.53</v>
      </c>
      <c r="Y113" t="n">
        <v>0.5</v>
      </c>
      <c r="Z113" t="n">
        <v>10</v>
      </c>
    </row>
    <row r="114">
      <c r="A114" t="n">
        <v>11</v>
      </c>
      <c r="B114" t="n">
        <v>90</v>
      </c>
      <c r="C114" t="inlineStr">
        <is>
          <t xml:space="preserve">CONCLUIDO	</t>
        </is>
      </c>
      <c r="D114" t="n">
        <v>1.8898</v>
      </c>
      <c r="E114" t="n">
        <v>52.92</v>
      </c>
      <c r="F114" t="n">
        <v>49.11</v>
      </c>
      <c r="G114" t="n">
        <v>75.55</v>
      </c>
      <c r="H114" t="n">
        <v>1.1</v>
      </c>
      <c r="I114" t="n">
        <v>39</v>
      </c>
      <c r="J114" t="n">
        <v>193.33</v>
      </c>
      <c r="K114" t="n">
        <v>52.44</v>
      </c>
      <c r="L114" t="n">
        <v>12</v>
      </c>
      <c r="M114" t="n">
        <v>37</v>
      </c>
      <c r="N114" t="n">
        <v>38.89</v>
      </c>
      <c r="O114" t="n">
        <v>24078.33</v>
      </c>
      <c r="P114" t="n">
        <v>623.08</v>
      </c>
      <c r="Q114" t="n">
        <v>794.1900000000001</v>
      </c>
      <c r="R114" t="n">
        <v>138.16</v>
      </c>
      <c r="S114" t="n">
        <v>72.42</v>
      </c>
      <c r="T114" t="n">
        <v>23563.43</v>
      </c>
      <c r="U114" t="n">
        <v>0.52</v>
      </c>
      <c r="V114" t="n">
        <v>0.75</v>
      </c>
      <c r="W114" t="n">
        <v>4.75</v>
      </c>
      <c r="X114" t="n">
        <v>1.4</v>
      </c>
      <c r="Y114" t="n">
        <v>0.5</v>
      </c>
      <c r="Z114" t="n">
        <v>10</v>
      </c>
    </row>
    <row r="115">
      <c r="A115" t="n">
        <v>12</v>
      </c>
      <c r="B115" t="n">
        <v>90</v>
      </c>
      <c r="C115" t="inlineStr">
        <is>
          <t xml:space="preserve">CONCLUIDO	</t>
        </is>
      </c>
      <c r="D115" t="n">
        <v>1.8969</v>
      </c>
      <c r="E115" t="n">
        <v>52.72</v>
      </c>
      <c r="F115" t="n">
        <v>49.02</v>
      </c>
      <c r="G115" t="n">
        <v>81.7</v>
      </c>
      <c r="H115" t="n">
        <v>1.18</v>
      </c>
      <c r="I115" t="n">
        <v>36</v>
      </c>
      <c r="J115" t="n">
        <v>194.88</v>
      </c>
      <c r="K115" t="n">
        <v>52.44</v>
      </c>
      <c r="L115" t="n">
        <v>13</v>
      </c>
      <c r="M115" t="n">
        <v>34</v>
      </c>
      <c r="N115" t="n">
        <v>39.43</v>
      </c>
      <c r="O115" t="n">
        <v>24268.67</v>
      </c>
      <c r="P115" t="n">
        <v>618.77</v>
      </c>
      <c r="Q115" t="n">
        <v>794.17</v>
      </c>
      <c r="R115" t="n">
        <v>135.04</v>
      </c>
      <c r="S115" t="n">
        <v>72.42</v>
      </c>
      <c r="T115" t="n">
        <v>22017.32</v>
      </c>
      <c r="U115" t="n">
        <v>0.54</v>
      </c>
      <c r="V115" t="n">
        <v>0.75</v>
      </c>
      <c r="W115" t="n">
        <v>4.75</v>
      </c>
      <c r="X115" t="n">
        <v>1.31</v>
      </c>
      <c r="Y115" t="n">
        <v>0.5</v>
      </c>
      <c r="Z115" t="n">
        <v>10</v>
      </c>
    </row>
    <row r="116">
      <c r="A116" t="n">
        <v>13</v>
      </c>
      <c r="B116" t="n">
        <v>90</v>
      </c>
      <c r="C116" t="inlineStr">
        <is>
          <t xml:space="preserve">CONCLUIDO	</t>
        </is>
      </c>
      <c r="D116" t="n">
        <v>1.9039</v>
      </c>
      <c r="E116" t="n">
        <v>52.52</v>
      </c>
      <c r="F116" t="n">
        <v>48.93</v>
      </c>
      <c r="G116" t="n">
        <v>88.95999999999999</v>
      </c>
      <c r="H116" t="n">
        <v>1.27</v>
      </c>
      <c r="I116" t="n">
        <v>33</v>
      </c>
      <c r="J116" t="n">
        <v>196.42</v>
      </c>
      <c r="K116" t="n">
        <v>52.44</v>
      </c>
      <c r="L116" t="n">
        <v>14</v>
      </c>
      <c r="M116" t="n">
        <v>31</v>
      </c>
      <c r="N116" t="n">
        <v>39.98</v>
      </c>
      <c r="O116" t="n">
        <v>24459.75</v>
      </c>
      <c r="P116" t="n">
        <v>618.0599999999999</v>
      </c>
      <c r="Q116" t="n">
        <v>794.1799999999999</v>
      </c>
      <c r="R116" t="n">
        <v>132.22</v>
      </c>
      <c r="S116" t="n">
        <v>72.42</v>
      </c>
      <c r="T116" t="n">
        <v>20622.83</v>
      </c>
      <c r="U116" t="n">
        <v>0.55</v>
      </c>
      <c r="V116" t="n">
        <v>0.75</v>
      </c>
      <c r="W116" t="n">
        <v>4.74</v>
      </c>
      <c r="X116" t="n">
        <v>1.22</v>
      </c>
      <c r="Y116" t="n">
        <v>0.5</v>
      </c>
      <c r="Z116" t="n">
        <v>10</v>
      </c>
    </row>
    <row r="117">
      <c r="A117" t="n">
        <v>14</v>
      </c>
      <c r="B117" t="n">
        <v>90</v>
      </c>
      <c r="C117" t="inlineStr">
        <is>
          <t xml:space="preserve">CONCLUIDO	</t>
        </is>
      </c>
      <c r="D117" t="n">
        <v>1.9109</v>
      </c>
      <c r="E117" t="n">
        <v>52.33</v>
      </c>
      <c r="F117" t="n">
        <v>48.81</v>
      </c>
      <c r="G117" t="n">
        <v>94.47</v>
      </c>
      <c r="H117" t="n">
        <v>1.35</v>
      </c>
      <c r="I117" t="n">
        <v>31</v>
      </c>
      <c r="J117" t="n">
        <v>197.98</v>
      </c>
      <c r="K117" t="n">
        <v>52.44</v>
      </c>
      <c r="L117" t="n">
        <v>15</v>
      </c>
      <c r="M117" t="n">
        <v>29</v>
      </c>
      <c r="N117" t="n">
        <v>40.54</v>
      </c>
      <c r="O117" t="n">
        <v>24651.58</v>
      </c>
      <c r="P117" t="n">
        <v>613.34</v>
      </c>
      <c r="Q117" t="n">
        <v>794.17</v>
      </c>
      <c r="R117" t="n">
        <v>128.27</v>
      </c>
      <c r="S117" t="n">
        <v>72.42</v>
      </c>
      <c r="T117" t="n">
        <v>18659.45</v>
      </c>
      <c r="U117" t="n">
        <v>0.5600000000000001</v>
      </c>
      <c r="V117" t="n">
        <v>0.76</v>
      </c>
      <c r="W117" t="n">
        <v>4.73</v>
      </c>
      <c r="X117" t="n">
        <v>1.1</v>
      </c>
      <c r="Y117" t="n">
        <v>0.5</v>
      </c>
      <c r="Z117" t="n">
        <v>10</v>
      </c>
    </row>
    <row r="118">
      <c r="A118" t="n">
        <v>15</v>
      </c>
      <c r="B118" t="n">
        <v>90</v>
      </c>
      <c r="C118" t="inlineStr">
        <is>
          <t xml:space="preserve">CONCLUIDO	</t>
        </is>
      </c>
      <c r="D118" t="n">
        <v>1.915</v>
      </c>
      <c r="E118" t="n">
        <v>52.22</v>
      </c>
      <c r="F118" t="n">
        <v>48.77</v>
      </c>
      <c r="G118" t="n">
        <v>100.9</v>
      </c>
      <c r="H118" t="n">
        <v>1.42</v>
      </c>
      <c r="I118" t="n">
        <v>29</v>
      </c>
      <c r="J118" t="n">
        <v>199.54</v>
      </c>
      <c r="K118" t="n">
        <v>52.44</v>
      </c>
      <c r="L118" t="n">
        <v>16</v>
      </c>
      <c r="M118" t="n">
        <v>27</v>
      </c>
      <c r="N118" t="n">
        <v>41.1</v>
      </c>
      <c r="O118" t="n">
        <v>24844.17</v>
      </c>
      <c r="P118" t="n">
        <v>610.73</v>
      </c>
      <c r="Q118" t="n">
        <v>794.1799999999999</v>
      </c>
      <c r="R118" t="n">
        <v>126.8</v>
      </c>
      <c r="S118" t="n">
        <v>72.42</v>
      </c>
      <c r="T118" t="n">
        <v>17932.96</v>
      </c>
      <c r="U118" t="n">
        <v>0.57</v>
      </c>
      <c r="V118" t="n">
        <v>0.76</v>
      </c>
      <c r="W118" t="n">
        <v>4.73</v>
      </c>
      <c r="X118" t="n">
        <v>1.06</v>
      </c>
      <c r="Y118" t="n">
        <v>0.5</v>
      </c>
      <c r="Z118" t="n">
        <v>10</v>
      </c>
    </row>
    <row r="119">
      <c r="A119" t="n">
        <v>16</v>
      </c>
      <c r="B119" t="n">
        <v>90</v>
      </c>
      <c r="C119" t="inlineStr">
        <is>
          <t xml:space="preserve">CONCLUIDO	</t>
        </is>
      </c>
      <c r="D119" t="n">
        <v>1.9212</v>
      </c>
      <c r="E119" t="n">
        <v>52.05</v>
      </c>
      <c r="F119" t="n">
        <v>48.67</v>
      </c>
      <c r="G119" t="n">
        <v>108.16</v>
      </c>
      <c r="H119" t="n">
        <v>1.5</v>
      </c>
      <c r="I119" t="n">
        <v>27</v>
      </c>
      <c r="J119" t="n">
        <v>201.11</v>
      </c>
      <c r="K119" t="n">
        <v>52.44</v>
      </c>
      <c r="L119" t="n">
        <v>17</v>
      </c>
      <c r="M119" t="n">
        <v>25</v>
      </c>
      <c r="N119" t="n">
        <v>41.67</v>
      </c>
      <c r="O119" t="n">
        <v>25037.53</v>
      </c>
      <c r="P119" t="n">
        <v>608.8200000000001</v>
      </c>
      <c r="Q119" t="n">
        <v>794.1799999999999</v>
      </c>
      <c r="R119" t="n">
        <v>123.61</v>
      </c>
      <c r="S119" t="n">
        <v>72.42</v>
      </c>
      <c r="T119" t="n">
        <v>16348.25</v>
      </c>
      <c r="U119" t="n">
        <v>0.59</v>
      </c>
      <c r="V119" t="n">
        <v>0.76</v>
      </c>
      <c r="W119" t="n">
        <v>4.73</v>
      </c>
      <c r="X119" t="n">
        <v>0.96</v>
      </c>
      <c r="Y119" t="n">
        <v>0.5</v>
      </c>
      <c r="Z119" t="n">
        <v>10</v>
      </c>
    </row>
    <row r="120">
      <c r="A120" t="n">
        <v>17</v>
      </c>
      <c r="B120" t="n">
        <v>90</v>
      </c>
      <c r="C120" t="inlineStr">
        <is>
          <t xml:space="preserve">CONCLUIDO	</t>
        </is>
      </c>
      <c r="D120" t="n">
        <v>1.9229</v>
      </c>
      <c r="E120" t="n">
        <v>52</v>
      </c>
      <c r="F120" t="n">
        <v>48.66</v>
      </c>
      <c r="G120" t="n">
        <v>112.29</v>
      </c>
      <c r="H120" t="n">
        <v>1.58</v>
      </c>
      <c r="I120" t="n">
        <v>26</v>
      </c>
      <c r="J120" t="n">
        <v>202.68</v>
      </c>
      <c r="K120" t="n">
        <v>52.44</v>
      </c>
      <c r="L120" t="n">
        <v>18</v>
      </c>
      <c r="M120" t="n">
        <v>24</v>
      </c>
      <c r="N120" t="n">
        <v>42.24</v>
      </c>
      <c r="O120" t="n">
        <v>25231.66</v>
      </c>
      <c r="P120" t="n">
        <v>604.54</v>
      </c>
      <c r="Q120" t="n">
        <v>794.17</v>
      </c>
      <c r="R120" t="n">
        <v>123.01</v>
      </c>
      <c r="S120" t="n">
        <v>72.42</v>
      </c>
      <c r="T120" t="n">
        <v>16052.54</v>
      </c>
      <c r="U120" t="n">
        <v>0.59</v>
      </c>
      <c r="V120" t="n">
        <v>0.76</v>
      </c>
      <c r="W120" t="n">
        <v>4.73</v>
      </c>
      <c r="X120" t="n">
        <v>0.95</v>
      </c>
      <c r="Y120" t="n">
        <v>0.5</v>
      </c>
      <c r="Z120" t="n">
        <v>10</v>
      </c>
    </row>
    <row r="121">
      <c r="A121" t="n">
        <v>18</v>
      </c>
      <c r="B121" t="n">
        <v>90</v>
      </c>
      <c r="C121" t="inlineStr">
        <is>
          <t xml:space="preserve">CONCLUIDO	</t>
        </is>
      </c>
      <c r="D121" t="n">
        <v>1.9287</v>
      </c>
      <c r="E121" t="n">
        <v>51.85</v>
      </c>
      <c r="F121" t="n">
        <v>48.58</v>
      </c>
      <c r="G121" t="n">
        <v>121.44</v>
      </c>
      <c r="H121" t="n">
        <v>1.65</v>
      </c>
      <c r="I121" t="n">
        <v>24</v>
      </c>
      <c r="J121" t="n">
        <v>204.26</v>
      </c>
      <c r="K121" t="n">
        <v>52.44</v>
      </c>
      <c r="L121" t="n">
        <v>19</v>
      </c>
      <c r="M121" t="n">
        <v>22</v>
      </c>
      <c r="N121" t="n">
        <v>42.82</v>
      </c>
      <c r="O121" t="n">
        <v>25426.72</v>
      </c>
      <c r="P121" t="n">
        <v>603.55</v>
      </c>
      <c r="Q121" t="n">
        <v>794.17</v>
      </c>
      <c r="R121" t="n">
        <v>120.38</v>
      </c>
      <c r="S121" t="n">
        <v>72.42</v>
      </c>
      <c r="T121" t="n">
        <v>14749.95</v>
      </c>
      <c r="U121" t="n">
        <v>0.6</v>
      </c>
      <c r="V121" t="n">
        <v>0.76</v>
      </c>
      <c r="W121" t="n">
        <v>4.72</v>
      </c>
      <c r="X121" t="n">
        <v>0.87</v>
      </c>
      <c r="Y121" t="n">
        <v>0.5</v>
      </c>
      <c r="Z121" t="n">
        <v>10</v>
      </c>
    </row>
    <row r="122">
      <c r="A122" t="n">
        <v>19</v>
      </c>
      <c r="B122" t="n">
        <v>90</v>
      </c>
      <c r="C122" t="inlineStr">
        <is>
          <t xml:space="preserve">CONCLUIDO	</t>
        </is>
      </c>
      <c r="D122" t="n">
        <v>1.9325</v>
      </c>
      <c r="E122" t="n">
        <v>51.75</v>
      </c>
      <c r="F122" t="n">
        <v>48.51</v>
      </c>
      <c r="G122" t="n">
        <v>126.55</v>
      </c>
      <c r="H122" t="n">
        <v>1.73</v>
      </c>
      <c r="I122" t="n">
        <v>23</v>
      </c>
      <c r="J122" t="n">
        <v>205.85</v>
      </c>
      <c r="K122" t="n">
        <v>52.44</v>
      </c>
      <c r="L122" t="n">
        <v>20</v>
      </c>
      <c r="M122" t="n">
        <v>21</v>
      </c>
      <c r="N122" t="n">
        <v>43.41</v>
      </c>
      <c r="O122" t="n">
        <v>25622.45</v>
      </c>
      <c r="P122" t="n">
        <v>600.95</v>
      </c>
      <c r="Q122" t="n">
        <v>794.17</v>
      </c>
      <c r="R122" t="n">
        <v>118.38</v>
      </c>
      <c r="S122" t="n">
        <v>72.42</v>
      </c>
      <c r="T122" t="n">
        <v>13756.73</v>
      </c>
      <c r="U122" t="n">
        <v>0.61</v>
      </c>
      <c r="V122" t="n">
        <v>0.76</v>
      </c>
      <c r="W122" t="n">
        <v>4.71</v>
      </c>
      <c r="X122" t="n">
        <v>0.8</v>
      </c>
      <c r="Y122" t="n">
        <v>0.5</v>
      </c>
      <c r="Z122" t="n">
        <v>10</v>
      </c>
    </row>
    <row r="123">
      <c r="A123" t="n">
        <v>20</v>
      </c>
      <c r="B123" t="n">
        <v>90</v>
      </c>
      <c r="C123" t="inlineStr">
        <is>
          <t xml:space="preserve">CONCLUIDO	</t>
        </is>
      </c>
      <c r="D123" t="n">
        <v>1.9343</v>
      </c>
      <c r="E123" t="n">
        <v>51.7</v>
      </c>
      <c r="F123" t="n">
        <v>48.5</v>
      </c>
      <c r="G123" t="n">
        <v>132.26</v>
      </c>
      <c r="H123" t="n">
        <v>1.8</v>
      </c>
      <c r="I123" t="n">
        <v>22</v>
      </c>
      <c r="J123" t="n">
        <v>207.45</v>
      </c>
      <c r="K123" t="n">
        <v>52.44</v>
      </c>
      <c r="L123" t="n">
        <v>21</v>
      </c>
      <c r="M123" t="n">
        <v>20</v>
      </c>
      <c r="N123" t="n">
        <v>44</v>
      </c>
      <c r="O123" t="n">
        <v>25818.99</v>
      </c>
      <c r="P123" t="n">
        <v>598.71</v>
      </c>
      <c r="Q123" t="n">
        <v>794.17</v>
      </c>
      <c r="R123" t="n">
        <v>117.8</v>
      </c>
      <c r="S123" t="n">
        <v>72.42</v>
      </c>
      <c r="T123" t="n">
        <v>13468.7</v>
      </c>
      <c r="U123" t="n">
        <v>0.61</v>
      </c>
      <c r="V123" t="n">
        <v>0.76</v>
      </c>
      <c r="W123" t="n">
        <v>4.72</v>
      </c>
      <c r="X123" t="n">
        <v>0.79</v>
      </c>
      <c r="Y123" t="n">
        <v>0.5</v>
      </c>
      <c r="Z123" t="n">
        <v>10</v>
      </c>
    </row>
    <row r="124">
      <c r="A124" t="n">
        <v>21</v>
      </c>
      <c r="B124" t="n">
        <v>90</v>
      </c>
      <c r="C124" t="inlineStr">
        <is>
          <t xml:space="preserve">CONCLUIDO	</t>
        </is>
      </c>
      <c r="D124" t="n">
        <v>1.9372</v>
      </c>
      <c r="E124" t="n">
        <v>51.62</v>
      </c>
      <c r="F124" t="n">
        <v>48.45</v>
      </c>
      <c r="G124" t="n">
        <v>138.44</v>
      </c>
      <c r="H124" t="n">
        <v>1.87</v>
      </c>
      <c r="I124" t="n">
        <v>21</v>
      </c>
      <c r="J124" t="n">
        <v>209.05</v>
      </c>
      <c r="K124" t="n">
        <v>52.44</v>
      </c>
      <c r="L124" t="n">
        <v>22</v>
      </c>
      <c r="M124" t="n">
        <v>19</v>
      </c>
      <c r="N124" t="n">
        <v>44.6</v>
      </c>
      <c r="O124" t="n">
        <v>26016.35</v>
      </c>
      <c r="P124" t="n">
        <v>596.91</v>
      </c>
      <c r="Q124" t="n">
        <v>794.2</v>
      </c>
      <c r="R124" t="n">
        <v>116.23</v>
      </c>
      <c r="S124" t="n">
        <v>72.42</v>
      </c>
      <c r="T124" t="n">
        <v>12687.89</v>
      </c>
      <c r="U124" t="n">
        <v>0.62</v>
      </c>
      <c r="V124" t="n">
        <v>0.76</v>
      </c>
      <c r="W124" t="n">
        <v>4.72</v>
      </c>
      <c r="X124" t="n">
        <v>0.74</v>
      </c>
      <c r="Y124" t="n">
        <v>0.5</v>
      </c>
      <c r="Z124" t="n">
        <v>10</v>
      </c>
    </row>
    <row r="125">
      <c r="A125" t="n">
        <v>22</v>
      </c>
      <c r="B125" t="n">
        <v>90</v>
      </c>
      <c r="C125" t="inlineStr">
        <is>
          <t xml:space="preserve">CONCLUIDO	</t>
        </is>
      </c>
      <c r="D125" t="n">
        <v>1.9398</v>
      </c>
      <c r="E125" t="n">
        <v>51.55</v>
      </c>
      <c r="F125" t="n">
        <v>48.42</v>
      </c>
      <c r="G125" t="n">
        <v>145.26</v>
      </c>
      <c r="H125" t="n">
        <v>1.94</v>
      </c>
      <c r="I125" t="n">
        <v>20</v>
      </c>
      <c r="J125" t="n">
        <v>210.65</v>
      </c>
      <c r="K125" t="n">
        <v>52.44</v>
      </c>
      <c r="L125" t="n">
        <v>23</v>
      </c>
      <c r="M125" t="n">
        <v>18</v>
      </c>
      <c r="N125" t="n">
        <v>45.21</v>
      </c>
      <c r="O125" t="n">
        <v>26214.54</v>
      </c>
      <c r="P125" t="n">
        <v>594.41</v>
      </c>
      <c r="Q125" t="n">
        <v>794.17</v>
      </c>
      <c r="R125" t="n">
        <v>115.28</v>
      </c>
      <c r="S125" t="n">
        <v>72.42</v>
      </c>
      <c r="T125" t="n">
        <v>12221.79</v>
      </c>
      <c r="U125" t="n">
        <v>0.63</v>
      </c>
      <c r="V125" t="n">
        <v>0.76</v>
      </c>
      <c r="W125" t="n">
        <v>4.71</v>
      </c>
      <c r="X125" t="n">
        <v>0.71</v>
      </c>
      <c r="Y125" t="n">
        <v>0.5</v>
      </c>
      <c r="Z125" t="n">
        <v>10</v>
      </c>
    </row>
    <row r="126">
      <c r="A126" t="n">
        <v>23</v>
      </c>
      <c r="B126" t="n">
        <v>90</v>
      </c>
      <c r="C126" t="inlineStr">
        <is>
          <t xml:space="preserve">CONCLUIDO	</t>
        </is>
      </c>
      <c r="D126" t="n">
        <v>1.9428</v>
      </c>
      <c r="E126" t="n">
        <v>51.47</v>
      </c>
      <c r="F126" t="n">
        <v>48.38</v>
      </c>
      <c r="G126" t="n">
        <v>152.77</v>
      </c>
      <c r="H126" t="n">
        <v>2.01</v>
      </c>
      <c r="I126" t="n">
        <v>19</v>
      </c>
      <c r="J126" t="n">
        <v>212.27</v>
      </c>
      <c r="K126" t="n">
        <v>52.44</v>
      </c>
      <c r="L126" t="n">
        <v>24</v>
      </c>
      <c r="M126" t="n">
        <v>17</v>
      </c>
      <c r="N126" t="n">
        <v>45.82</v>
      </c>
      <c r="O126" t="n">
        <v>26413.56</v>
      </c>
      <c r="P126" t="n">
        <v>592.9299999999999</v>
      </c>
      <c r="Q126" t="n">
        <v>794.22</v>
      </c>
      <c r="R126" t="n">
        <v>113.81</v>
      </c>
      <c r="S126" t="n">
        <v>72.42</v>
      </c>
      <c r="T126" t="n">
        <v>11489.45</v>
      </c>
      <c r="U126" t="n">
        <v>0.64</v>
      </c>
      <c r="V126" t="n">
        <v>0.76</v>
      </c>
      <c r="W126" t="n">
        <v>4.71</v>
      </c>
      <c r="X126" t="n">
        <v>0.67</v>
      </c>
      <c r="Y126" t="n">
        <v>0.5</v>
      </c>
      <c r="Z126" t="n">
        <v>10</v>
      </c>
    </row>
    <row r="127">
      <c r="A127" t="n">
        <v>24</v>
      </c>
      <c r="B127" t="n">
        <v>90</v>
      </c>
      <c r="C127" t="inlineStr">
        <is>
          <t xml:space="preserve">CONCLUIDO	</t>
        </is>
      </c>
      <c r="D127" t="n">
        <v>1.9461</v>
      </c>
      <c r="E127" t="n">
        <v>51.38</v>
      </c>
      <c r="F127" t="n">
        <v>48.32</v>
      </c>
      <c r="G127" t="n">
        <v>161.08</v>
      </c>
      <c r="H127" t="n">
        <v>2.08</v>
      </c>
      <c r="I127" t="n">
        <v>18</v>
      </c>
      <c r="J127" t="n">
        <v>213.89</v>
      </c>
      <c r="K127" t="n">
        <v>52.44</v>
      </c>
      <c r="L127" t="n">
        <v>25</v>
      </c>
      <c r="M127" t="n">
        <v>16</v>
      </c>
      <c r="N127" t="n">
        <v>46.44</v>
      </c>
      <c r="O127" t="n">
        <v>26613.43</v>
      </c>
      <c r="P127" t="n">
        <v>587.55</v>
      </c>
      <c r="Q127" t="n">
        <v>794.17</v>
      </c>
      <c r="R127" t="n">
        <v>112.23</v>
      </c>
      <c r="S127" t="n">
        <v>72.42</v>
      </c>
      <c r="T127" t="n">
        <v>10702.08</v>
      </c>
      <c r="U127" t="n">
        <v>0.65</v>
      </c>
      <c r="V127" t="n">
        <v>0.76</v>
      </c>
      <c r="W127" t="n">
        <v>4.71</v>
      </c>
      <c r="X127" t="n">
        <v>0.62</v>
      </c>
      <c r="Y127" t="n">
        <v>0.5</v>
      </c>
      <c r="Z127" t="n">
        <v>10</v>
      </c>
    </row>
    <row r="128">
      <c r="A128" t="n">
        <v>25</v>
      </c>
      <c r="B128" t="n">
        <v>90</v>
      </c>
      <c r="C128" t="inlineStr">
        <is>
          <t xml:space="preserve">CONCLUIDO	</t>
        </is>
      </c>
      <c r="D128" t="n">
        <v>1.9451</v>
      </c>
      <c r="E128" t="n">
        <v>51.41</v>
      </c>
      <c r="F128" t="n">
        <v>48.35</v>
      </c>
      <c r="G128" t="n">
        <v>161.17</v>
      </c>
      <c r="H128" t="n">
        <v>2.14</v>
      </c>
      <c r="I128" t="n">
        <v>18</v>
      </c>
      <c r="J128" t="n">
        <v>215.51</v>
      </c>
      <c r="K128" t="n">
        <v>52.44</v>
      </c>
      <c r="L128" t="n">
        <v>26</v>
      </c>
      <c r="M128" t="n">
        <v>16</v>
      </c>
      <c r="N128" t="n">
        <v>47.07</v>
      </c>
      <c r="O128" t="n">
        <v>26814.17</v>
      </c>
      <c r="P128" t="n">
        <v>588.08</v>
      </c>
      <c r="Q128" t="n">
        <v>794.1799999999999</v>
      </c>
      <c r="R128" t="n">
        <v>112.86</v>
      </c>
      <c r="S128" t="n">
        <v>72.42</v>
      </c>
      <c r="T128" t="n">
        <v>11020.32</v>
      </c>
      <c r="U128" t="n">
        <v>0.64</v>
      </c>
      <c r="V128" t="n">
        <v>0.76</v>
      </c>
      <c r="W128" t="n">
        <v>4.71</v>
      </c>
      <c r="X128" t="n">
        <v>0.64</v>
      </c>
      <c r="Y128" t="n">
        <v>0.5</v>
      </c>
      <c r="Z128" t="n">
        <v>10</v>
      </c>
    </row>
    <row r="129">
      <c r="A129" t="n">
        <v>26</v>
      </c>
      <c r="B129" t="n">
        <v>90</v>
      </c>
      <c r="C129" t="inlineStr">
        <is>
          <t xml:space="preserve">CONCLUIDO	</t>
        </is>
      </c>
      <c r="D129" t="n">
        <v>1.948</v>
      </c>
      <c r="E129" t="n">
        <v>51.34</v>
      </c>
      <c r="F129" t="n">
        <v>48.31</v>
      </c>
      <c r="G129" t="n">
        <v>170.51</v>
      </c>
      <c r="H129" t="n">
        <v>2.21</v>
      </c>
      <c r="I129" t="n">
        <v>17</v>
      </c>
      <c r="J129" t="n">
        <v>217.15</v>
      </c>
      <c r="K129" t="n">
        <v>52.44</v>
      </c>
      <c r="L129" t="n">
        <v>27</v>
      </c>
      <c r="M129" t="n">
        <v>15</v>
      </c>
      <c r="N129" t="n">
        <v>47.71</v>
      </c>
      <c r="O129" t="n">
        <v>27015.77</v>
      </c>
      <c r="P129" t="n">
        <v>585.95</v>
      </c>
      <c r="Q129" t="n">
        <v>794.17</v>
      </c>
      <c r="R129" t="n">
        <v>111.68</v>
      </c>
      <c r="S129" t="n">
        <v>72.42</v>
      </c>
      <c r="T129" t="n">
        <v>10434.18</v>
      </c>
      <c r="U129" t="n">
        <v>0.65</v>
      </c>
      <c r="V129" t="n">
        <v>0.76</v>
      </c>
      <c r="W129" t="n">
        <v>4.71</v>
      </c>
      <c r="X129" t="n">
        <v>0.6</v>
      </c>
      <c r="Y129" t="n">
        <v>0.5</v>
      </c>
      <c r="Z129" t="n">
        <v>10</v>
      </c>
    </row>
    <row r="130">
      <c r="A130" t="n">
        <v>27</v>
      </c>
      <c r="B130" t="n">
        <v>90</v>
      </c>
      <c r="C130" t="inlineStr">
        <is>
          <t xml:space="preserve">CONCLUIDO	</t>
        </is>
      </c>
      <c r="D130" t="n">
        <v>1.9516</v>
      </c>
      <c r="E130" t="n">
        <v>51.24</v>
      </c>
      <c r="F130" t="n">
        <v>48.25</v>
      </c>
      <c r="G130" t="n">
        <v>180.94</v>
      </c>
      <c r="H130" t="n">
        <v>2.27</v>
      </c>
      <c r="I130" t="n">
        <v>16</v>
      </c>
      <c r="J130" t="n">
        <v>218.79</v>
      </c>
      <c r="K130" t="n">
        <v>52.44</v>
      </c>
      <c r="L130" t="n">
        <v>28</v>
      </c>
      <c r="M130" t="n">
        <v>14</v>
      </c>
      <c r="N130" t="n">
        <v>48.35</v>
      </c>
      <c r="O130" t="n">
        <v>27218.26</v>
      </c>
      <c r="P130" t="n">
        <v>581.4299999999999</v>
      </c>
      <c r="Q130" t="n">
        <v>794.1799999999999</v>
      </c>
      <c r="R130" t="n">
        <v>109.38</v>
      </c>
      <c r="S130" t="n">
        <v>72.42</v>
      </c>
      <c r="T130" t="n">
        <v>9290.959999999999</v>
      </c>
      <c r="U130" t="n">
        <v>0.66</v>
      </c>
      <c r="V130" t="n">
        <v>0.77</v>
      </c>
      <c r="W130" t="n">
        <v>4.71</v>
      </c>
      <c r="X130" t="n">
        <v>0.54</v>
      </c>
      <c r="Y130" t="n">
        <v>0.5</v>
      </c>
      <c r="Z130" t="n">
        <v>10</v>
      </c>
    </row>
    <row r="131">
      <c r="A131" t="n">
        <v>28</v>
      </c>
      <c r="B131" t="n">
        <v>90</v>
      </c>
      <c r="C131" t="inlineStr">
        <is>
          <t xml:space="preserve">CONCLUIDO	</t>
        </is>
      </c>
      <c r="D131" t="n">
        <v>1.9513</v>
      </c>
      <c r="E131" t="n">
        <v>51.25</v>
      </c>
      <c r="F131" t="n">
        <v>48.26</v>
      </c>
      <c r="G131" t="n">
        <v>180.96</v>
      </c>
      <c r="H131" t="n">
        <v>2.34</v>
      </c>
      <c r="I131" t="n">
        <v>16</v>
      </c>
      <c r="J131" t="n">
        <v>220.44</v>
      </c>
      <c r="K131" t="n">
        <v>52.44</v>
      </c>
      <c r="L131" t="n">
        <v>29</v>
      </c>
      <c r="M131" t="n">
        <v>14</v>
      </c>
      <c r="N131" t="n">
        <v>49</v>
      </c>
      <c r="O131" t="n">
        <v>27421.64</v>
      </c>
      <c r="P131" t="n">
        <v>581.76</v>
      </c>
      <c r="Q131" t="n">
        <v>794.1799999999999</v>
      </c>
      <c r="R131" t="n">
        <v>109.85</v>
      </c>
      <c r="S131" t="n">
        <v>72.42</v>
      </c>
      <c r="T131" t="n">
        <v>9523.65</v>
      </c>
      <c r="U131" t="n">
        <v>0.66</v>
      </c>
      <c r="V131" t="n">
        <v>0.77</v>
      </c>
      <c r="W131" t="n">
        <v>4.71</v>
      </c>
      <c r="X131" t="n">
        <v>0.55</v>
      </c>
      <c r="Y131" t="n">
        <v>0.5</v>
      </c>
      <c r="Z131" t="n">
        <v>10</v>
      </c>
    </row>
    <row r="132">
      <c r="A132" t="n">
        <v>29</v>
      </c>
      <c r="B132" t="n">
        <v>90</v>
      </c>
      <c r="C132" t="inlineStr">
        <is>
          <t xml:space="preserve">CONCLUIDO	</t>
        </is>
      </c>
      <c r="D132" t="n">
        <v>1.9538</v>
      </c>
      <c r="E132" t="n">
        <v>51.18</v>
      </c>
      <c r="F132" t="n">
        <v>48.23</v>
      </c>
      <c r="G132" t="n">
        <v>192.92</v>
      </c>
      <c r="H132" t="n">
        <v>2.4</v>
      </c>
      <c r="I132" t="n">
        <v>15</v>
      </c>
      <c r="J132" t="n">
        <v>222.1</v>
      </c>
      <c r="K132" t="n">
        <v>52.44</v>
      </c>
      <c r="L132" t="n">
        <v>30</v>
      </c>
      <c r="M132" t="n">
        <v>13</v>
      </c>
      <c r="N132" t="n">
        <v>49.65</v>
      </c>
      <c r="O132" t="n">
        <v>27625.93</v>
      </c>
      <c r="P132" t="n">
        <v>578.5</v>
      </c>
      <c r="Q132" t="n">
        <v>794.17</v>
      </c>
      <c r="R132" t="n">
        <v>108.86</v>
      </c>
      <c r="S132" t="n">
        <v>72.42</v>
      </c>
      <c r="T132" t="n">
        <v>9033.629999999999</v>
      </c>
      <c r="U132" t="n">
        <v>0.67</v>
      </c>
      <c r="V132" t="n">
        <v>0.77</v>
      </c>
      <c r="W132" t="n">
        <v>4.71</v>
      </c>
      <c r="X132" t="n">
        <v>0.52</v>
      </c>
      <c r="Y132" t="n">
        <v>0.5</v>
      </c>
      <c r="Z132" t="n">
        <v>10</v>
      </c>
    </row>
    <row r="133">
      <c r="A133" t="n">
        <v>30</v>
      </c>
      <c r="B133" t="n">
        <v>90</v>
      </c>
      <c r="C133" t="inlineStr">
        <is>
          <t xml:space="preserve">CONCLUIDO	</t>
        </is>
      </c>
      <c r="D133" t="n">
        <v>1.9537</v>
      </c>
      <c r="E133" t="n">
        <v>51.19</v>
      </c>
      <c r="F133" t="n">
        <v>48.23</v>
      </c>
      <c r="G133" t="n">
        <v>192.93</v>
      </c>
      <c r="H133" t="n">
        <v>2.46</v>
      </c>
      <c r="I133" t="n">
        <v>15</v>
      </c>
      <c r="J133" t="n">
        <v>223.76</v>
      </c>
      <c r="K133" t="n">
        <v>52.44</v>
      </c>
      <c r="L133" t="n">
        <v>31</v>
      </c>
      <c r="M133" t="n">
        <v>13</v>
      </c>
      <c r="N133" t="n">
        <v>50.32</v>
      </c>
      <c r="O133" t="n">
        <v>27831.27</v>
      </c>
      <c r="P133" t="n">
        <v>576.91</v>
      </c>
      <c r="Q133" t="n">
        <v>794.17</v>
      </c>
      <c r="R133" t="n">
        <v>108.92</v>
      </c>
      <c r="S133" t="n">
        <v>72.42</v>
      </c>
      <c r="T133" t="n">
        <v>9066.959999999999</v>
      </c>
      <c r="U133" t="n">
        <v>0.66</v>
      </c>
      <c r="V133" t="n">
        <v>0.77</v>
      </c>
      <c r="W133" t="n">
        <v>4.71</v>
      </c>
      <c r="X133" t="n">
        <v>0.53</v>
      </c>
      <c r="Y133" t="n">
        <v>0.5</v>
      </c>
      <c r="Z133" t="n">
        <v>10</v>
      </c>
    </row>
    <row r="134">
      <c r="A134" t="n">
        <v>31</v>
      </c>
      <c r="B134" t="n">
        <v>90</v>
      </c>
      <c r="C134" t="inlineStr">
        <is>
          <t xml:space="preserve">CONCLUIDO	</t>
        </is>
      </c>
      <c r="D134" t="n">
        <v>1.9569</v>
      </c>
      <c r="E134" t="n">
        <v>51.1</v>
      </c>
      <c r="F134" t="n">
        <v>48.18</v>
      </c>
      <c r="G134" t="n">
        <v>206.5</v>
      </c>
      <c r="H134" t="n">
        <v>2.52</v>
      </c>
      <c r="I134" t="n">
        <v>14</v>
      </c>
      <c r="J134" t="n">
        <v>225.43</v>
      </c>
      <c r="K134" t="n">
        <v>52.44</v>
      </c>
      <c r="L134" t="n">
        <v>32</v>
      </c>
      <c r="M134" t="n">
        <v>12</v>
      </c>
      <c r="N134" t="n">
        <v>50.99</v>
      </c>
      <c r="O134" t="n">
        <v>28037.42</v>
      </c>
      <c r="P134" t="n">
        <v>575.3</v>
      </c>
      <c r="Q134" t="n">
        <v>794.17</v>
      </c>
      <c r="R134" t="n">
        <v>107.25</v>
      </c>
      <c r="S134" t="n">
        <v>72.42</v>
      </c>
      <c r="T134" t="n">
        <v>8235.370000000001</v>
      </c>
      <c r="U134" t="n">
        <v>0.68</v>
      </c>
      <c r="V134" t="n">
        <v>0.77</v>
      </c>
      <c r="W134" t="n">
        <v>4.71</v>
      </c>
      <c r="X134" t="n">
        <v>0.48</v>
      </c>
      <c r="Y134" t="n">
        <v>0.5</v>
      </c>
      <c r="Z134" t="n">
        <v>10</v>
      </c>
    </row>
    <row r="135">
      <c r="A135" t="n">
        <v>32</v>
      </c>
      <c r="B135" t="n">
        <v>90</v>
      </c>
      <c r="C135" t="inlineStr">
        <is>
          <t xml:space="preserve">CONCLUIDO	</t>
        </is>
      </c>
      <c r="D135" t="n">
        <v>1.9567</v>
      </c>
      <c r="E135" t="n">
        <v>51.11</v>
      </c>
      <c r="F135" t="n">
        <v>48.19</v>
      </c>
      <c r="G135" t="n">
        <v>206.52</v>
      </c>
      <c r="H135" t="n">
        <v>2.58</v>
      </c>
      <c r="I135" t="n">
        <v>14</v>
      </c>
      <c r="J135" t="n">
        <v>227.11</v>
      </c>
      <c r="K135" t="n">
        <v>52.44</v>
      </c>
      <c r="L135" t="n">
        <v>33</v>
      </c>
      <c r="M135" t="n">
        <v>12</v>
      </c>
      <c r="N135" t="n">
        <v>51.67</v>
      </c>
      <c r="O135" t="n">
        <v>28244.51</v>
      </c>
      <c r="P135" t="n">
        <v>574.17</v>
      </c>
      <c r="Q135" t="n">
        <v>794.17</v>
      </c>
      <c r="R135" t="n">
        <v>107.42</v>
      </c>
      <c r="S135" t="n">
        <v>72.42</v>
      </c>
      <c r="T135" t="n">
        <v>8318.67</v>
      </c>
      <c r="U135" t="n">
        <v>0.67</v>
      </c>
      <c r="V135" t="n">
        <v>0.77</v>
      </c>
      <c r="W135" t="n">
        <v>4.71</v>
      </c>
      <c r="X135" t="n">
        <v>0.48</v>
      </c>
      <c r="Y135" t="n">
        <v>0.5</v>
      </c>
      <c r="Z135" t="n">
        <v>10</v>
      </c>
    </row>
    <row r="136">
      <c r="A136" t="n">
        <v>33</v>
      </c>
      <c r="B136" t="n">
        <v>90</v>
      </c>
      <c r="C136" t="inlineStr">
        <is>
          <t xml:space="preserve">CONCLUIDO	</t>
        </is>
      </c>
      <c r="D136" t="n">
        <v>1.9601</v>
      </c>
      <c r="E136" t="n">
        <v>51.02</v>
      </c>
      <c r="F136" t="n">
        <v>48.14</v>
      </c>
      <c r="G136" t="n">
        <v>222.16</v>
      </c>
      <c r="H136" t="n">
        <v>2.64</v>
      </c>
      <c r="I136" t="n">
        <v>13</v>
      </c>
      <c r="J136" t="n">
        <v>228.8</v>
      </c>
      <c r="K136" t="n">
        <v>52.44</v>
      </c>
      <c r="L136" t="n">
        <v>34</v>
      </c>
      <c r="M136" t="n">
        <v>11</v>
      </c>
      <c r="N136" t="n">
        <v>52.36</v>
      </c>
      <c r="O136" t="n">
        <v>28452.56</v>
      </c>
      <c r="P136" t="n">
        <v>568.1</v>
      </c>
      <c r="Q136" t="n">
        <v>794.17</v>
      </c>
      <c r="R136" t="n">
        <v>105.77</v>
      </c>
      <c r="S136" t="n">
        <v>72.42</v>
      </c>
      <c r="T136" t="n">
        <v>7497.75</v>
      </c>
      <c r="U136" t="n">
        <v>0.68</v>
      </c>
      <c r="V136" t="n">
        <v>0.77</v>
      </c>
      <c r="W136" t="n">
        <v>4.7</v>
      </c>
      <c r="X136" t="n">
        <v>0.43</v>
      </c>
      <c r="Y136" t="n">
        <v>0.5</v>
      </c>
      <c r="Z136" t="n">
        <v>10</v>
      </c>
    </row>
    <row r="137">
      <c r="A137" t="n">
        <v>34</v>
      </c>
      <c r="B137" t="n">
        <v>90</v>
      </c>
      <c r="C137" t="inlineStr">
        <is>
          <t xml:space="preserve">CONCLUIDO	</t>
        </is>
      </c>
      <c r="D137" t="n">
        <v>1.9595</v>
      </c>
      <c r="E137" t="n">
        <v>51.03</v>
      </c>
      <c r="F137" t="n">
        <v>48.15</v>
      </c>
      <c r="G137" t="n">
        <v>222.24</v>
      </c>
      <c r="H137" t="n">
        <v>2.7</v>
      </c>
      <c r="I137" t="n">
        <v>13</v>
      </c>
      <c r="J137" t="n">
        <v>230.49</v>
      </c>
      <c r="K137" t="n">
        <v>52.44</v>
      </c>
      <c r="L137" t="n">
        <v>35</v>
      </c>
      <c r="M137" t="n">
        <v>11</v>
      </c>
      <c r="N137" t="n">
        <v>53.05</v>
      </c>
      <c r="O137" t="n">
        <v>28661.58</v>
      </c>
      <c r="P137" t="n">
        <v>571.58</v>
      </c>
      <c r="Q137" t="n">
        <v>794.17</v>
      </c>
      <c r="R137" t="n">
        <v>106.28</v>
      </c>
      <c r="S137" t="n">
        <v>72.42</v>
      </c>
      <c r="T137" t="n">
        <v>7754.71</v>
      </c>
      <c r="U137" t="n">
        <v>0.68</v>
      </c>
      <c r="V137" t="n">
        <v>0.77</v>
      </c>
      <c r="W137" t="n">
        <v>4.71</v>
      </c>
      <c r="X137" t="n">
        <v>0.44</v>
      </c>
      <c r="Y137" t="n">
        <v>0.5</v>
      </c>
      <c r="Z137" t="n">
        <v>10</v>
      </c>
    </row>
    <row r="138">
      <c r="A138" t="n">
        <v>35</v>
      </c>
      <c r="B138" t="n">
        <v>90</v>
      </c>
      <c r="C138" t="inlineStr">
        <is>
          <t xml:space="preserve">CONCLUIDO	</t>
        </is>
      </c>
      <c r="D138" t="n">
        <v>1.9597</v>
      </c>
      <c r="E138" t="n">
        <v>51.03</v>
      </c>
      <c r="F138" t="n">
        <v>48.14</v>
      </c>
      <c r="G138" t="n">
        <v>222.2</v>
      </c>
      <c r="H138" t="n">
        <v>2.76</v>
      </c>
      <c r="I138" t="n">
        <v>13</v>
      </c>
      <c r="J138" t="n">
        <v>232.2</v>
      </c>
      <c r="K138" t="n">
        <v>52.44</v>
      </c>
      <c r="L138" t="n">
        <v>36</v>
      </c>
      <c r="M138" t="n">
        <v>11</v>
      </c>
      <c r="N138" t="n">
        <v>53.75</v>
      </c>
      <c r="O138" t="n">
        <v>28871.58</v>
      </c>
      <c r="P138" t="n">
        <v>570.25</v>
      </c>
      <c r="Q138" t="n">
        <v>794.17</v>
      </c>
      <c r="R138" t="n">
        <v>106.16</v>
      </c>
      <c r="S138" t="n">
        <v>72.42</v>
      </c>
      <c r="T138" t="n">
        <v>7692.31</v>
      </c>
      <c r="U138" t="n">
        <v>0.68</v>
      </c>
      <c r="V138" t="n">
        <v>0.77</v>
      </c>
      <c r="W138" t="n">
        <v>4.7</v>
      </c>
      <c r="X138" t="n">
        <v>0.44</v>
      </c>
      <c r="Y138" t="n">
        <v>0.5</v>
      </c>
      <c r="Z138" t="n">
        <v>10</v>
      </c>
    </row>
    <row r="139">
      <c r="A139" t="n">
        <v>36</v>
      </c>
      <c r="B139" t="n">
        <v>90</v>
      </c>
      <c r="C139" t="inlineStr">
        <is>
          <t xml:space="preserve">CONCLUIDO	</t>
        </is>
      </c>
      <c r="D139" t="n">
        <v>1.9621</v>
      </c>
      <c r="E139" t="n">
        <v>50.97</v>
      </c>
      <c r="F139" t="n">
        <v>48.12</v>
      </c>
      <c r="G139" t="n">
        <v>240.59</v>
      </c>
      <c r="H139" t="n">
        <v>2.81</v>
      </c>
      <c r="I139" t="n">
        <v>12</v>
      </c>
      <c r="J139" t="n">
        <v>233.91</v>
      </c>
      <c r="K139" t="n">
        <v>52.44</v>
      </c>
      <c r="L139" t="n">
        <v>37</v>
      </c>
      <c r="M139" t="n">
        <v>10</v>
      </c>
      <c r="N139" t="n">
        <v>54.46</v>
      </c>
      <c r="O139" t="n">
        <v>29082.59</v>
      </c>
      <c r="P139" t="n">
        <v>563.9299999999999</v>
      </c>
      <c r="Q139" t="n">
        <v>794.17</v>
      </c>
      <c r="R139" t="n">
        <v>105.02</v>
      </c>
      <c r="S139" t="n">
        <v>72.42</v>
      </c>
      <c r="T139" t="n">
        <v>7127.62</v>
      </c>
      <c r="U139" t="n">
        <v>0.6899999999999999</v>
      </c>
      <c r="V139" t="n">
        <v>0.77</v>
      </c>
      <c r="W139" t="n">
        <v>4.71</v>
      </c>
      <c r="X139" t="n">
        <v>0.41</v>
      </c>
      <c r="Y139" t="n">
        <v>0.5</v>
      </c>
      <c r="Z139" t="n">
        <v>10</v>
      </c>
    </row>
    <row r="140">
      <c r="A140" t="n">
        <v>37</v>
      </c>
      <c r="B140" t="n">
        <v>90</v>
      </c>
      <c r="C140" t="inlineStr">
        <is>
          <t xml:space="preserve">CONCLUIDO	</t>
        </is>
      </c>
      <c r="D140" t="n">
        <v>1.9622</v>
      </c>
      <c r="E140" t="n">
        <v>50.96</v>
      </c>
      <c r="F140" t="n">
        <v>48.12</v>
      </c>
      <c r="G140" t="n">
        <v>240.57</v>
      </c>
      <c r="H140" t="n">
        <v>2.87</v>
      </c>
      <c r="I140" t="n">
        <v>12</v>
      </c>
      <c r="J140" t="n">
        <v>235.63</v>
      </c>
      <c r="K140" t="n">
        <v>52.44</v>
      </c>
      <c r="L140" t="n">
        <v>38</v>
      </c>
      <c r="M140" t="n">
        <v>10</v>
      </c>
      <c r="N140" t="n">
        <v>55.18</v>
      </c>
      <c r="O140" t="n">
        <v>29294.6</v>
      </c>
      <c r="P140" t="n">
        <v>565.26</v>
      </c>
      <c r="Q140" t="n">
        <v>794.17</v>
      </c>
      <c r="R140" t="n">
        <v>105.16</v>
      </c>
      <c r="S140" t="n">
        <v>72.42</v>
      </c>
      <c r="T140" t="n">
        <v>7199.69</v>
      </c>
      <c r="U140" t="n">
        <v>0.6899999999999999</v>
      </c>
      <c r="V140" t="n">
        <v>0.77</v>
      </c>
      <c r="W140" t="n">
        <v>4.7</v>
      </c>
      <c r="X140" t="n">
        <v>0.41</v>
      </c>
      <c r="Y140" t="n">
        <v>0.5</v>
      </c>
      <c r="Z140" t="n">
        <v>10</v>
      </c>
    </row>
    <row r="141">
      <c r="A141" t="n">
        <v>38</v>
      </c>
      <c r="B141" t="n">
        <v>90</v>
      </c>
      <c r="C141" t="inlineStr">
        <is>
          <t xml:space="preserve">CONCLUIDO	</t>
        </is>
      </c>
      <c r="D141" t="n">
        <v>1.9618</v>
      </c>
      <c r="E141" t="n">
        <v>50.97</v>
      </c>
      <c r="F141" t="n">
        <v>48.13</v>
      </c>
      <c r="G141" t="n">
        <v>240.63</v>
      </c>
      <c r="H141" t="n">
        <v>2.92</v>
      </c>
      <c r="I141" t="n">
        <v>12</v>
      </c>
      <c r="J141" t="n">
        <v>237.35</v>
      </c>
      <c r="K141" t="n">
        <v>52.44</v>
      </c>
      <c r="L141" t="n">
        <v>39</v>
      </c>
      <c r="M141" t="n">
        <v>10</v>
      </c>
      <c r="N141" t="n">
        <v>55.91</v>
      </c>
      <c r="O141" t="n">
        <v>29507.65</v>
      </c>
      <c r="P141" t="n">
        <v>565.61</v>
      </c>
      <c r="Q141" t="n">
        <v>794.17</v>
      </c>
      <c r="R141" t="n">
        <v>105.52</v>
      </c>
      <c r="S141" t="n">
        <v>72.42</v>
      </c>
      <c r="T141" t="n">
        <v>7379.73</v>
      </c>
      <c r="U141" t="n">
        <v>0.6899999999999999</v>
      </c>
      <c r="V141" t="n">
        <v>0.77</v>
      </c>
      <c r="W141" t="n">
        <v>4.7</v>
      </c>
      <c r="X141" t="n">
        <v>0.42</v>
      </c>
      <c r="Y141" t="n">
        <v>0.5</v>
      </c>
      <c r="Z141" t="n">
        <v>10</v>
      </c>
    </row>
    <row r="142">
      <c r="A142" t="n">
        <v>39</v>
      </c>
      <c r="B142" t="n">
        <v>90</v>
      </c>
      <c r="C142" t="inlineStr">
        <is>
          <t xml:space="preserve">CONCLUIDO	</t>
        </is>
      </c>
      <c r="D142" t="n">
        <v>1.9653</v>
      </c>
      <c r="E142" t="n">
        <v>50.88</v>
      </c>
      <c r="F142" t="n">
        <v>48.07</v>
      </c>
      <c r="G142" t="n">
        <v>262.2</v>
      </c>
      <c r="H142" t="n">
        <v>2.98</v>
      </c>
      <c r="I142" t="n">
        <v>11</v>
      </c>
      <c r="J142" t="n">
        <v>239.09</v>
      </c>
      <c r="K142" t="n">
        <v>52.44</v>
      </c>
      <c r="L142" t="n">
        <v>40</v>
      </c>
      <c r="M142" t="n">
        <v>8</v>
      </c>
      <c r="N142" t="n">
        <v>56.65</v>
      </c>
      <c r="O142" t="n">
        <v>29721.73</v>
      </c>
      <c r="P142" t="n">
        <v>557.5599999999999</v>
      </c>
      <c r="Q142" t="n">
        <v>794.1799999999999</v>
      </c>
      <c r="R142" t="n">
        <v>103.51</v>
      </c>
      <c r="S142" t="n">
        <v>72.42</v>
      </c>
      <c r="T142" t="n">
        <v>6379.26</v>
      </c>
      <c r="U142" t="n">
        <v>0.7</v>
      </c>
      <c r="V142" t="n">
        <v>0.77</v>
      </c>
      <c r="W142" t="n">
        <v>4.7</v>
      </c>
      <c r="X142" t="n">
        <v>0.36</v>
      </c>
      <c r="Y142" t="n">
        <v>0.5</v>
      </c>
      <c r="Z142" t="n">
        <v>10</v>
      </c>
    </row>
    <row r="143">
      <c r="A143" t="n">
        <v>0</v>
      </c>
      <c r="B143" t="n">
        <v>10</v>
      </c>
      <c r="C143" t="inlineStr">
        <is>
          <t xml:space="preserve">CONCLUIDO	</t>
        </is>
      </c>
      <c r="D143" t="n">
        <v>1.8202</v>
      </c>
      <c r="E143" t="n">
        <v>54.94</v>
      </c>
      <c r="F143" t="n">
        <v>52.01</v>
      </c>
      <c r="G143" t="n">
        <v>27.14</v>
      </c>
      <c r="H143" t="n">
        <v>0.64</v>
      </c>
      <c r="I143" t="n">
        <v>115</v>
      </c>
      <c r="J143" t="n">
        <v>26.11</v>
      </c>
      <c r="K143" t="n">
        <v>12.1</v>
      </c>
      <c r="L143" t="n">
        <v>1</v>
      </c>
      <c r="M143" t="n">
        <v>110</v>
      </c>
      <c r="N143" t="n">
        <v>3.01</v>
      </c>
      <c r="O143" t="n">
        <v>3454.41</v>
      </c>
      <c r="P143" t="n">
        <v>158.4</v>
      </c>
      <c r="Q143" t="n">
        <v>794.2</v>
      </c>
      <c r="R143" t="n">
        <v>234.54</v>
      </c>
      <c r="S143" t="n">
        <v>72.42</v>
      </c>
      <c r="T143" t="n">
        <v>71376.69</v>
      </c>
      <c r="U143" t="n">
        <v>0.31</v>
      </c>
      <c r="V143" t="n">
        <v>0.71</v>
      </c>
      <c r="W143" t="n">
        <v>4.88</v>
      </c>
      <c r="X143" t="n">
        <v>4.3</v>
      </c>
      <c r="Y143" t="n">
        <v>0.5</v>
      </c>
      <c r="Z143" t="n">
        <v>10</v>
      </c>
    </row>
    <row r="144">
      <c r="A144" t="n">
        <v>1</v>
      </c>
      <c r="B144" t="n">
        <v>10</v>
      </c>
      <c r="C144" t="inlineStr">
        <is>
          <t xml:space="preserve">CONCLUIDO	</t>
        </is>
      </c>
      <c r="D144" t="n">
        <v>1.8741</v>
      </c>
      <c r="E144" t="n">
        <v>53.36</v>
      </c>
      <c r="F144" t="n">
        <v>50.81</v>
      </c>
      <c r="G144" t="n">
        <v>37.64</v>
      </c>
      <c r="H144" t="n">
        <v>1.23</v>
      </c>
      <c r="I144" t="n">
        <v>81</v>
      </c>
      <c r="J144" t="n">
        <v>27.2</v>
      </c>
      <c r="K144" t="n">
        <v>12.1</v>
      </c>
      <c r="L144" t="n">
        <v>2</v>
      </c>
      <c r="M144" t="n">
        <v>0</v>
      </c>
      <c r="N144" t="n">
        <v>3.1</v>
      </c>
      <c r="O144" t="n">
        <v>3588.35</v>
      </c>
      <c r="P144" t="n">
        <v>149.57</v>
      </c>
      <c r="Q144" t="n">
        <v>794.22</v>
      </c>
      <c r="R144" t="n">
        <v>191.49</v>
      </c>
      <c r="S144" t="n">
        <v>72.42</v>
      </c>
      <c r="T144" t="n">
        <v>50021.17</v>
      </c>
      <c r="U144" t="n">
        <v>0.38</v>
      </c>
      <c r="V144" t="n">
        <v>0.73</v>
      </c>
      <c r="W144" t="n">
        <v>4.92</v>
      </c>
      <c r="X144" t="n">
        <v>3.1</v>
      </c>
      <c r="Y144" t="n">
        <v>0.5</v>
      </c>
      <c r="Z144" t="n">
        <v>10</v>
      </c>
    </row>
    <row r="145">
      <c r="A145" t="n">
        <v>0</v>
      </c>
      <c r="B145" t="n">
        <v>45</v>
      </c>
      <c r="C145" t="inlineStr">
        <is>
          <t xml:space="preserve">CONCLUIDO	</t>
        </is>
      </c>
      <c r="D145" t="n">
        <v>1.3514</v>
      </c>
      <c r="E145" t="n">
        <v>74</v>
      </c>
      <c r="F145" t="n">
        <v>63.54</v>
      </c>
      <c r="G145" t="n">
        <v>9.25</v>
      </c>
      <c r="H145" t="n">
        <v>0.18</v>
      </c>
      <c r="I145" t="n">
        <v>412</v>
      </c>
      <c r="J145" t="n">
        <v>98.70999999999999</v>
      </c>
      <c r="K145" t="n">
        <v>39.72</v>
      </c>
      <c r="L145" t="n">
        <v>1</v>
      </c>
      <c r="M145" t="n">
        <v>410</v>
      </c>
      <c r="N145" t="n">
        <v>12.99</v>
      </c>
      <c r="O145" t="n">
        <v>12407.75</v>
      </c>
      <c r="P145" t="n">
        <v>567.53</v>
      </c>
      <c r="Q145" t="n">
        <v>794.29</v>
      </c>
      <c r="R145" t="n">
        <v>620.11</v>
      </c>
      <c r="S145" t="n">
        <v>72.42</v>
      </c>
      <c r="T145" t="n">
        <v>262672.83</v>
      </c>
      <c r="U145" t="n">
        <v>0.12</v>
      </c>
      <c r="V145" t="n">
        <v>0.58</v>
      </c>
      <c r="W145" t="n">
        <v>5.37</v>
      </c>
      <c r="X145" t="n">
        <v>15.82</v>
      </c>
      <c r="Y145" t="n">
        <v>0.5</v>
      </c>
      <c r="Z145" t="n">
        <v>10</v>
      </c>
    </row>
    <row r="146">
      <c r="A146" t="n">
        <v>1</v>
      </c>
      <c r="B146" t="n">
        <v>45</v>
      </c>
      <c r="C146" t="inlineStr">
        <is>
          <t xml:space="preserve">CONCLUIDO	</t>
        </is>
      </c>
      <c r="D146" t="n">
        <v>1.6741</v>
      </c>
      <c r="E146" t="n">
        <v>59.73</v>
      </c>
      <c r="F146" t="n">
        <v>54.19</v>
      </c>
      <c r="G146" t="n">
        <v>18.79</v>
      </c>
      <c r="H146" t="n">
        <v>0.35</v>
      </c>
      <c r="I146" t="n">
        <v>173</v>
      </c>
      <c r="J146" t="n">
        <v>99.95</v>
      </c>
      <c r="K146" t="n">
        <v>39.72</v>
      </c>
      <c r="L146" t="n">
        <v>2</v>
      </c>
      <c r="M146" t="n">
        <v>171</v>
      </c>
      <c r="N146" t="n">
        <v>13.24</v>
      </c>
      <c r="O146" t="n">
        <v>12561.45</v>
      </c>
      <c r="P146" t="n">
        <v>478.39</v>
      </c>
      <c r="Q146" t="n">
        <v>794.28</v>
      </c>
      <c r="R146" t="n">
        <v>307.68</v>
      </c>
      <c r="S146" t="n">
        <v>72.42</v>
      </c>
      <c r="T146" t="n">
        <v>107655.4</v>
      </c>
      <c r="U146" t="n">
        <v>0.24</v>
      </c>
      <c r="V146" t="n">
        <v>0.68</v>
      </c>
      <c r="W146" t="n">
        <v>4.96</v>
      </c>
      <c r="X146" t="n">
        <v>6.48</v>
      </c>
      <c r="Y146" t="n">
        <v>0.5</v>
      </c>
      <c r="Z146" t="n">
        <v>10</v>
      </c>
    </row>
    <row r="147">
      <c r="A147" t="n">
        <v>2</v>
      </c>
      <c r="B147" t="n">
        <v>45</v>
      </c>
      <c r="C147" t="inlineStr">
        <is>
          <t xml:space="preserve">CONCLUIDO	</t>
        </is>
      </c>
      <c r="D147" t="n">
        <v>1.7868</v>
      </c>
      <c r="E147" t="n">
        <v>55.97</v>
      </c>
      <c r="F147" t="n">
        <v>51.74</v>
      </c>
      <c r="G147" t="n">
        <v>28.48</v>
      </c>
      <c r="H147" t="n">
        <v>0.52</v>
      </c>
      <c r="I147" t="n">
        <v>109</v>
      </c>
      <c r="J147" t="n">
        <v>101.2</v>
      </c>
      <c r="K147" t="n">
        <v>39.72</v>
      </c>
      <c r="L147" t="n">
        <v>3</v>
      </c>
      <c r="M147" t="n">
        <v>107</v>
      </c>
      <c r="N147" t="n">
        <v>13.49</v>
      </c>
      <c r="O147" t="n">
        <v>12715.54</v>
      </c>
      <c r="P147" t="n">
        <v>451.5</v>
      </c>
      <c r="Q147" t="n">
        <v>794.17</v>
      </c>
      <c r="R147" t="n">
        <v>225.77</v>
      </c>
      <c r="S147" t="n">
        <v>72.42</v>
      </c>
      <c r="T147" t="n">
        <v>67018.92</v>
      </c>
      <c r="U147" t="n">
        <v>0.32</v>
      </c>
      <c r="V147" t="n">
        <v>0.71</v>
      </c>
      <c r="W147" t="n">
        <v>4.86</v>
      </c>
      <c r="X147" t="n">
        <v>4.03</v>
      </c>
      <c r="Y147" t="n">
        <v>0.5</v>
      </c>
      <c r="Z147" t="n">
        <v>10</v>
      </c>
    </row>
    <row r="148">
      <c r="A148" t="n">
        <v>3</v>
      </c>
      <c r="B148" t="n">
        <v>45</v>
      </c>
      <c r="C148" t="inlineStr">
        <is>
          <t xml:space="preserve">CONCLUIDO	</t>
        </is>
      </c>
      <c r="D148" t="n">
        <v>1.8419</v>
      </c>
      <c r="E148" t="n">
        <v>54.29</v>
      </c>
      <c r="F148" t="n">
        <v>50.66</v>
      </c>
      <c r="G148" t="n">
        <v>38</v>
      </c>
      <c r="H148" t="n">
        <v>0.6899999999999999</v>
      </c>
      <c r="I148" t="n">
        <v>80</v>
      </c>
      <c r="J148" t="n">
        <v>102.45</v>
      </c>
      <c r="K148" t="n">
        <v>39.72</v>
      </c>
      <c r="L148" t="n">
        <v>4</v>
      </c>
      <c r="M148" t="n">
        <v>78</v>
      </c>
      <c r="N148" t="n">
        <v>13.74</v>
      </c>
      <c r="O148" t="n">
        <v>12870.03</v>
      </c>
      <c r="P148" t="n">
        <v>436.84</v>
      </c>
      <c r="Q148" t="n">
        <v>794.21</v>
      </c>
      <c r="R148" t="n">
        <v>189.93</v>
      </c>
      <c r="S148" t="n">
        <v>72.42</v>
      </c>
      <c r="T148" t="n">
        <v>49246.91</v>
      </c>
      <c r="U148" t="n">
        <v>0.38</v>
      </c>
      <c r="V148" t="n">
        <v>0.73</v>
      </c>
      <c r="W148" t="n">
        <v>4.81</v>
      </c>
      <c r="X148" t="n">
        <v>2.95</v>
      </c>
      <c r="Y148" t="n">
        <v>0.5</v>
      </c>
      <c r="Z148" t="n">
        <v>10</v>
      </c>
    </row>
    <row r="149">
      <c r="A149" t="n">
        <v>4</v>
      </c>
      <c r="B149" t="n">
        <v>45</v>
      </c>
      <c r="C149" t="inlineStr">
        <is>
          <t xml:space="preserve">CONCLUIDO	</t>
        </is>
      </c>
      <c r="D149" t="n">
        <v>1.8739</v>
      </c>
      <c r="E149" t="n">
        <v>53.36</v>
      </c>
      <c r="F149" t="n">
        <v>50.08</v>
      </c>
      <c r="G149" t="n">
        <v>47.7</v>
      </c>
      <c r="H149" t="n">
        <v>0.85</v>
      </c>
      <c r="I149" t="n">
        <v>63</v>
      </c>
      <c r="J149" t="n">
        <v>103.71</v>
      </c>
      <c r="K149" t="n">
        <v>39.72</v>
      </c>
      <c r="L149" t="n">
        <v>5</v>
      </c>
      <c r="M149" t="n">
        <v>61</v>
      </c>
      <c r="N149" t="n">
        <v>14</v>
      </c>
      <c r="O149" t="n">
        <v>13024.91</v>
      </c>
      <c r="P149" t="n">
        <v>426.75</v>
      </c>
      <c r="Q149" t="n">
        <v>794.1799999999999</v>
      </c>
      <c r="R149" t="n">
        <v>170.45</v>
      </c>
      <c r="S149" t="n">
        <v>72.42</v>
      </c>
      <c r="T149" t="n">
        <v>39589.05</v>
      </c>
      <c r="U149" t="n">
        <v>0.42</v>
      </c>
      <c r="V149" t="n">
        <v>0.74</v>
      </c>
      <c r="W149" t="n">
        <v>4.79</v>
      </c>
      <c r="X149" t="n">
        <v>2.37</v>
      </c>
      <c r="Y149" t="n">
        <v>0.5</v>
      </c>
      <c r="Z149" t="n">
        <v>10</v>
      </c>
    </row>
    <row r="150">
      <c r="A150" t="n">
        <v>5</v>
      </c>
      <c r="B150" t="n">
        <v>45</v>
      </c>
      <c r="C150" t="inlineStr">
        <is>
          <t xml:space="preserve">CONCLUIDO	</t>
        </is>
      </c>
      <c r="D150" t="n">
        <v>1.9012</v>
      </c>
      <c r="E150" t="n">
        <v>52.6</v>
      </c>
      <c r="F150" t="n">
        <v>49.56</v>
      </c>
      <c r="G150" t="n">
        <v>58.31</v>
      </c>
      <c r="H150" t="n">
        <v>1.01</v>
      </c>
      <c r="I150" t="n">
        <v>51</v>
      </c>
      <c r="J150" t="n">
        <v>104.97</v>
      </c>
      <c r="K150" t="n">
        <v>39.72</v>
      </c>
      <c r="L150" t="n">
        <v>6</v>
      </c>
      <c r="M150" t="n">
        <v>49</v>
      </c>
      <c r="N150" t="n">
        <v>14.25</v>
      </c>
      <c r="O150" t="n">
        <v>13180.19</v>
      </c>
      <c r="P150" t="n">
        <v>416.68</v>
      </c>
      <c r="Q150" t="n">
        <v>794.1900000000001</v>
      </c>
      <c r="R150" t="n">
        <v>153.08</v>
      </c>
      <c r="S150" t="n">
        <v>72.42</v>
      </c>
      <c r="T150" t="n">
        <v>30962.5</v>
      </c>
      <c r="U150" t="n">
        <v>0.47</v>
      </c>
      <c r="V150" t="n">
        <v>0.75</v>
      </c>
      <c r="W150" t="n">
        <v>4.77</v>
      </c>
      <c r="X150" t="n">
        <v>1.85</v>
      </c>
      <c r="Y150" t="n">
        <v>0.5</v>
      </c>
      <c r="Z150" t="n">
        <v>10</v>
      </c>
    </row>
    <row r="151">
      <c r="A151" t="n">
        <v>6</v>
      </c>
      <c r="B151" t="n">
        <v>45</v>
      </c>
      <c r="C151" t="inlineStr">
        <is>
          <t xml:space="preserve">CONCLUIDO	</t>
        </is>
      </c>
      <c r="D151" t="n">
        <v>1.9183</v>
      </c>
      <c r="E151" t="n">
        <v>52.13</v>
      </c>
      <c r="F151" t="n">
        <v>49.26</v>
      </c>
      <c r="G151" t="n">
        <v>68.73</v>
      </c>
      <c r="H151" t="n">
        <v>1.16</v>
      </c>
      <c r="I151" t="n">
        <v>43</v>
      </c>
      <c r="J151" t="n">
        <v>106.23</v>
      </c>
      <c r="K151" t="n">
        <v>39.72</v>
      </c>
      <c r="L151" t="n">
        <v>7</v>
      </c>
      <c r="M151" t="n">
        <v>41</v>
      </c>
      <c r="N151" t="n">
        <v>14.52</v>
      </c>
      <c r="O151" t="n">
        <v>13335.87</v>
      </c>
      <c r="P151" t="n">
        <v>408.22</v>
      </c>
      <c r="Q151" t="n">
        <v>794.1799999999999</v>
      </c>
      <c r="R151" t="n">
        <v>143.21</v>
      </c>
      <c r="S151" t="n">
        <v>72.42</v>
      </c>
      <c r="T151" t="n">
        <v>26068.42</v>
      </c>
      <c r="U151" t="n">
        <v>0.51</v>
      </c>
      <c r="V151" t="n">
        <v>0.75</v>
      </c>
      <c r="W151" t="n">
        <v>4.75</v>
      </c>
      <c r="X151" t="n">
        <v>1.55</v>
      </c>
      <c r="Y151" t="n">
        <v>0.5</v>
      </c>
      <c r="Z151" t="n">
        <v>10</v>
      </c>
    </row>
    <row r="152">
      <c r="A152" t="n">
        <v>7</v>
      </c>
      <c r="B152" t="n">
        <v>45</v>
      </c>
      <c r="C152" t="inlineStr">
        <is>
          <t xml:space="preserve">CONCLUIDO	</t>
        </is>
      </c>
      <c r="D152" t="n">
        <v>1.9308</v>
      </c>
      <c r="E152" t="n">
        <v>51.79</v>
      </c>
      <c r="F152" t="n">
        <v>49.04</v>
      </c>
      <c r="G152" t="n">
        <v>79.53</v>
      </c>
      <c r="H152" t="n">
        <v>1.31</v>
      </c>
      <c r="I152" t="n">
        <v>37</v>
      </c>
      <c r="J152" t="n">
        <v>107.5</v>
      </c>
      <c r="K152" t="n">
        <v>39.72</v>
      </c>
      <c r="L152" t="n">
        <v>8</v>
      </c>
      <c r="M152" t="n">
        <v>35</v>
      </c>
      <c r="N152" t="n">
        <v>14.78</v>
      </c>
      <c r="O152" t="n">
        <v>13491.96</v>
      </c>
      <c r="P152" t="n">
        <v>400.72</v>
      </c>
      <c r="Q152" t="n">
        <v>794.17</v>
      </c>
      <c r="R152" t="n">
        <v>135.83</v>
      </c>
      <c r="S152" t="n">
        <v>72.42</v>
      </c>
      <c r="T152" t="n">
        <v>22411.11</v>
      </c>
      <c r="U152" t="n">
        <v>0.53</v>
      </c>
      <c r="V152" t="n">
        <v>0.75</v>
      </c>
      <c r="W152" t="n">
        <v>4.75</v>
      </c>
      <c r="X152" t="n">
        <v>1.34</v>
      </c>
      <c r="Y152" t="n">
        <v>0.5</v>
      </c>
      <c r="Z152" t="n">
        <v>10</v>
      </c>
    </row>
    <row r="153">
      <c r="A153" t="n">
        <v>8</v>
      </c>
      <c r="B153" t="n">
        <v>45</v>
      </c>
      <c r="C153" t="inlineStr">
        <is>
          <t xml:space="preserve">CONCLUIDO	</t>
        </is>
      </c>
      <c r="D153" t="n">
        <v>1.9394</v>
      </c>
      <c r="E153" t="n">
        <v>51.56</v>
      </c>
      <c r="F153" t="n">
        <v>48.9</v>
      </c>
      <c r="G153" t="n">
        <v>88.90000000000001</v>
      </c>
      <c r="H153" t="n">
        <v>1.46</v>
      </c>
      <c r="I153" t="n">
        <v>33</v>
      </c>
      <c r="J153" t="n">
        <v>108.77</v>
      </c>
      <c r="K153" t="n">
        <v>39.72</v>
      </c>
      <c r="L153" t="n">
        <v>9</v>
      </c>
      <c r="M153" t="n">
        <v>31</v>
      </c>
      <c r="N153" t="n">
        <v>15.05</v>
      </c>
      <c r="O153" t="n">
        <v>13648.58</v>
      </c>
      <c r="P153" t="n">
        <v>393.25</v>
      </c>
      <c r="Q153" t="n">
        <v>794.1799999999999</v>
      </c>
      <c r="R153" t="n">
        <v>130.85</v>
      </c>
      <c r="S153" t="n">
        <v>72.42</v>
      </c>
      <c r="T153" t="n">
        <v>19941.08</v>
      </c>
      <c r="U153" t="n">
        <v>0.55</v>
      </c>
      <c r="V153" t="n">
        <v>0.76</v>
      </c>
      <c r="W153" t="n">
        <v>4.74</v>
      </c>
      <c r="X153" t="n">
        <v>1.19</v>
      </c>
      <c r="Y153" t="n">
        <v>0.5</v>
      </c>
      <c r="Z153" t="n">
        <v>10</v>
      </c>
    </row>
    <row r="154">
      <c r="A154" t="n">
        <v>9</v>
      </c>
      <c r="B154" t="n">
        <v>45</v>
      </c>
      <c r="C154" t="inlineStr">
        <is>
          <t xml:space="preserve">CONCLUIDO	</t>
        </is>
      </c>
      <c r="D154" t="n">
        <v>1.9483</v>
      </c>
      <c r="E154" t="n">
        <v>51.33</v>
      </c>
      <c r="F154" t="n">
        <v>48.74</v>
      </c>
      <c r="G154" t="n">
        <v>100.85</v>
      </c>
      <c r="H154" t="n">
        <v>1.6</v>
      </c>
      <c r="I154" t="n">
        <v>29</v>
      </c>
      <c r="J154" t="n">
        <v>110.04</v>
      </c>
      <c r="K154" t="n">
        <v>39.72</v>
      </c>
      <c r="L154" t="n">
        <v>10</v>
      </c>
      <c r="M154" t="n">
        <v>27</v>
      </c>
      <c r="N154" t="n">
        <v>15.32</v>
      </c>
      <c r="O154" t="n">
        <v>13805.5</v>
      </c>
      <c r="P154" t="n">
        <v>386.44</v>
      </c>
      <c r="Q154" t="n">
        <v>794.1900000000001</v>
      </c>
      <c r="R154" t="n">
        <v>126.34</v>
      </c>
      <c r="S154" t="n">
        <v>72.42</v>
      </c>
      <c r="T154" t="n">
        <v>17705.43</v>
      </c>
      <c r="U154" t="n">
        <v>0.57</v>
      </c>
      <c r="V154" t="n">
        <v>0.76</v>
      </c>
      <c r="W154" t="n">
        <v>4.72</v>
      </c>
      <c r="X154" t="n">
        <v>1.04</v>
      </c>
      <c r="Y154" t="n">
        <v>0.5</v>
      </c>
      <c r="Z154" t="n">
        <v>10</v>
      </c>
    </row>
    <row r="155">
      <c r="A155" t="n">
        <v>10</v>
      </c>
      <c r="B155" t="n">
        <v>45</v>
      </c>
      <c r="C155" t="inlineStr">
        <is>
          <t xml:space="preserve">CONCLUIDO	</t>
        </is>
      </c>
      <c r="D155" t="n">
        <v>1.9554</v>
      </c>
      <c r="E155" t="n">
        <v>51.14</v>
      </c>
      <c r="F155" t="n">
        <v>48.62</v>
      </c>
      <c r="G155" t="n">
        <v>112.19</v>
      </c>
      <c r="H155" t="n">
        <v>1.74</v>
      </c>
      <c r="I155" t="n">
        <v>26</v>
      </c>
      <c r="J155" t="n">
        <v>111.32</v>
      </c>
      <c r="K155" t="n">
        <v>39.72</v>
      </c>
      <c r="L155" t="n">
        <v>11</v>
      </c>
      <c r="M155" t="n">
        <v>24</v>
      </c>
      <c r="N155" t="n">
        <v>15.6</v>
      </c>
      <c r="O155" t="n">
        <v>13962.83</v>
      </c>
      <c r="P155" t="n">
        <v>378.47</v>
      </c>
      <c r="Q155" t="n">
        <v>794.1799999999999</v>
      </c>
      <c r="R155" t="n">
        <v>121.91</v>
      </c>
      <c r="S155" t="n">
        <v>72.42</v>
      </c>
      <c r="T155" t="n">
        <v>15504.07</v>
      </c>
      <c r="U155" t="n">
        <v>0.59</v>
      </c>
      <c r="V155" t="n">
        <v>0.76</v>
      </c>
      <c r="W155" t="n">
        <v>4.72</v>
      </c>
      <c r="X155" t="n">
        <v>0.91</v>
      </c>
      <c r="Y155" t="n">
        <v>0.5</v>
      </c>
      <c r="Z155" t="n">
        <v>10</v>
      </c>
    </row>
    <row r="156">
      <c r="A156" t="n">
        <v>11</v>
      </c>
      <c r="B156" t="n">
        <v>45</v>
      </c>
      <c r="C156" t="inlineStr">
        <is>
          <t xml:space="preserve">CONCLUIDO	</t>
        </is>
      </c>
      <c r="D156" t="n">
        <v>1.9586</v>
      </c>
      <c r="E156" t="n">
        <v>51.06</v>
      </c>
      <c r="F156" t="n">
        <v>48.58</v>
      </c>
      <c r="G156" t="n">
        <v>121.44</v>
      </c>
      <c r="H156" t="n">
        <v>1.88</v>
      </c>
      <c r="I156" t="n">
        <v>24</v>
      </c>
      <c r="J156" t="n">
        <v>112.59</v>
      </c>
      <c r="K156" t="n">
        <v>39.72</v>
      </c>
      <c r="L156" t="n">
        <v>12</v>
      </c>
      <c r="M156" t="n">
        <v>22</v>
      </c>
      <c r="N156" t="n">
        <v>15.88</v>
      </c>
      <c r="O156" t="n">
        <v>14120.58</v>
      </c>
      <c r="P156" t="n">
        <v>370.95</v>
      </c>
      <c r="Q156" t="n">
        <v>794.1900000000001</v>
      </c>
      <c r="R156" t="n">
        <v>120.33</v>
      </c>
      <c r="S156" t="n">
        <v>72.42</v>
      </c>
      <c r="T156" t="n">
        <v>14723.02</v>
      </c>
      <c r="U156" t="n">
        <v>0.6</v>
      </c>
      <c r="V156" t="n">
        <v>0.76</v>
      </c>
      <c r="W156" t="n">
        <v>4.73</v>
      </c>
      <c r="X156" t="n">
        <v>0.87</v>
      </c>
      <c r="Y156" t="n">
        <v>0.5</v>
      </c>
      <c r="Z156" t="n">
        <v>10</v>
      </c>
    </row>
    <row r="157">
      <c r="A157" t="n">
        <v>12</v>
      </c>
      <c r="B157" t="n">
        <v>45</v>
      </c>
      <c r="C157" t="inlineStr">
        <is>
          <t xml:space="preserve">CONCLUIDO	</t>
        </is>
      </c>
      <c r="D157" t="n">
        <v>1.9657</v>
      </c>
      <c r="E157" t="n">
        <v>50.87</v>
      </c>
      <c r="F157" t="n">
        <v>48.45</v>
      </c>
      <c r="G157" t="n">
        <v>138.44</v>
      </c>
      <c r="H157" t="n">
        <v>2.01</v>
      </c>
      <c r="I157" t="n">
        <v>21</v>
      </c>
      <c r="J157" t="n">
        <v>113.88</v>
      </c>
      <c r="K157" t="n">
        <v>39.72</v>
      </c>
      <c r="L157" t="n">
        <v>13</v>
      </c>
      <c r="M157" t="n">
        <v>17</v>
      </c>
      <c r="N157" t="n">
        <v>16.16</v>
      </c>
      <c r="O157" t="n">
        <v>14278.75</v>
      </c>
      <c r="P157" t="n">
        <v>362.42</v>
      </c>
      <c r="Q157" t="n">
        <v>794.17</v>
      </c>
      <c r="R157" t="n">
        <v>116.33</v>
      </c>
      <c r="S157" t="n">
        <v>72.42</v>
      </c>
      <c r="T157" t="n">
        <v>12741.63</v>
      </c>
      <c r="U157" t="n">
        <v>0.62</v>
      </c>
      <c r="V157" t="n">
        <v>0.76</v>
      </c>
      <c r="W157" t="n">
        <v>4.72</v>
      </c>
      <c r="X157" t="n">
        <v>0.75</v>
      </c>
      <c r="Y157" t="n">
        <v>0.5</v>
      </c>
      <c r="Z157" t="n">
        <v>10</v>
      </c>
    </row>
    <row r="158">
      <c r="A158" t="n">
        <v>13</v>
      </c>
      <c r="B158" t="n">
        <v>45</v>
      </c>
      <c r="C158" t="inlineStr">
        <is>
          <t xml:space="preserve">CONCLUIDO	</t>
        </is>
      </c>
      <c r="D158" t="n">
        <v>1.9675</v>
      </c>
      <c r="E158" t="n">
        <v>50.83</v>
      </c>
      <c r="F158" t="n">
        <v>48.43</v>
      </c>
      <c r="G158" t="n">
        <v>145.28</v>
      </c>
      <c r="H158" t="n">
        <v>2.14</v>
      </c>
      <c r="I158" t="n">
        <v>20</v>
      </c>
      <c r="J158" t="n">
        <v>115.16</v>
      </c>
      <c r="K158" t="n">
        <v>39.72</v>
      </c>
      <c r="L158" t="n">
        <v>14</v>
      </c>
      <c r="M158" t="n">
        <v>10</v>
      </c>
      <c r="N158" t="n">
        <v>16.45</v>
      </c>
      <c r="O158" t="n">
        <v>14437.35</v>
      </c>
      <c r="P158" t="n">
        <v>359.99</v>
      </c>
      <c r="Q158" t="n">
        <v>794.17</v>
      </c>
      <c r="R158" t="n">
        <v>115.28</v>
      </c>
      <c r="S158" t="n">
        <v>72.42</v>
      </c>
      <c r="T158" t="n">
        <v>12217.21</v>
      </c>
      <c r="U158" t="n">
        <v>0.63</v>
      </c>
      <c r="V158" t="n">
        <v>0.76</v>
      </c>
      <c r="W158" t="n">
        <v>4.72</v>
      </c>
      <c r="X158" t="n">
        <v>0.72</v>
      </c>
      <c r="Y158" t="n">
        <v>0.5</v>
      </c>
      <c r="Z158" t="n">
        <v>10</v>
      </c>
    </row>
    <row r="159">
      <c r="A159" t="n">
        <v>14</v>
      </c>
      <c r="B159" t="n">
        <v>45</v>
      </c>
      <c r="C159" t="inlineStr">
        <is>
          <t xml:space="preserve">CONCLUIDO	</t>
        </is>
      </c>
      <c r="D159" t="n">
        <v>1.9697</v>
      </c>
      <c r="E159" t="n">
        <v>50.77</v>
      </c>
      <c r="F159" t="n">
        <v>48.39</v>
      </c>
      <c r="G159" t="n">
        <v>152.81</v>
      </c>
      <c r="H159" t="n">
        <v>2.27</v>
      </c>
      <c r="I159" t="n">
        <v>19</v>
      </c>
      <c r="J159" t="n">
        <v>116.45</v>
      </c>
      <c r="K159" t="n">
        <v>39.72</v>
      </c>
      <c r="L159" t="n">
        <v>15</v>
      </c>
      <c r="M159" t="n">
        <v>4</v>
      </c>
      <c r="N159" t="n">
        <v>16.74</v>
      </c>
      <c r="O159" t="n">
        <v>14596.38</v>
      </c>
      <c r="P159" t="n">
        <v>360.07</v>
      </c>
      <c r="Q159" t="n">
        <v>794.17</v>
      </c>
      <c r="R159" t="n">
        <v>113.61</v>
      </c>
      <c r="S159" t="n">
        <v>72.42</v>
      </c>
      <c r="T159" t="n">
        <v>11391.74</v>
      </c>
      <c r="U159" t="n">
        <v>0.64</v>
      </c>
      <c r="V159" t="n">
        <v>0.76</v>
      </c>
      <c r="W159" t="n">
        <v>4.73</v>
      </c>
      <c r="X159" t="n">
        <v>0.68</v>
      </c>
      <c r="Y159" t="n">
        <v>0.5</v>
      </c>
      <c r="Z159" t="n">
        <v>10</v>
      </c>
    </row>
    <row r="160">
      <c r="A160" t="n">
        <v>15</v>
      </c>
      <c r="B160" t="n">
        <v>45</v>
      </c>
      <c r="C160" t="inlineStr">
        <is>
          <t xml:space="preserve">CONCLUIDO	</t>
        </is>
      </c>
      <c r="D160" t="n">
        <v>1.9695</v>
      </c>
      <c r="E160" t="n">
        <v>50.78</v>
      </c>
      <c r="F160" t="n">
        <v>48.4</v>
      </c>
      <c r="G160" t="n">
        <v>152.83</v>
      </c>
      <c r="H160" t="n">
        <v>2.4</v>
      </c>
      <c r="I160" t="n">
        <v>19</v>
      </c>
      <c r="J160" t="n">
        <v>117.75</v>
      </c>
      <c r="K160" t="n">
        <v>39.72</v>
      </c>
      <c r="L160" t="n">
        <v>16</v>
      </c>
      <c r="M160" t="n">
        <v>1</v>
      </c>
      <c r="N160" t="n">
        <v>17.03</v>
      </c>
      <c r="O160" t="n">
        <v>14755.84</v>
      </c>
      <c r="P160" t="n">
        <v>362.11</v>
      </c>
      <c r="Q160" t="n">
        <v>794.17</v>
      </c>
      <c r="R160" t="n">
        <v>113.98</v>
      </c>
      <c r="S160" t="n">
        <v>72.42</v>
      </c>
      <c r="T160" t="n">
        <v>11572.91</v>
      </c>
      <c r="U160" t="n">
        <v>0.64</v>
      </c>
      <c r="V160" t="n">
        <v>0.76</v>
      </c>
      <c r="W160" t="n">
        <v>4.73</v>
      </c>
      <c r="X160" t="n">
        <v>0.6899999999999999</v>
      </c>
      <c r="Y160" t="n">
        <v>0.5</v>
      </c>
      <c r="Z160" t="n">
        <v>10</v>
      </c>
    </row>
    <row r="161">
      <c r="A161" t="n">
        <v>16</v>
      </c>
      <c r="B161" t="n">
        <v>45</v>
      </c>
      <c r="C161" t="inlineStr">
        <is>
          <t xml:space="preserve">CONCLUIDO	</t>
        </is>
      </c>
      <c r="D161" t="n">
        <v>1.9696</v>
      </c>
      <c r="E161" t="n">
        <v>50.77</v>
      </c>
      <c r="F161" t="n">
        <v>48.39</v>
      </c>
      <c r="G161" t="n">
        <v>152.82</v>
      </c>
      <c r="H161" t="n">
        <v>2.52</v>
      </c>
      <c r="I161" t="n">
        <v>19</v>
      </c>
      <c r="J161" t="n">
        <v>119.04</v>
      </c>
      <c r="K161" t="n">
        <v>39.72</v>
      </c>
      <c r="L161" t="n">
        <v>17</v>
      </c>
      <c r="M161" t="n">
        <v>0</v>
      </c>
      <c r="N161" t="n">
        <v>17.33</v>
      </c>
      <c r="O161" t="n">
        <v>14915.73</v>
      </c>
      <c r="P161" t="n">
        <v>365.69</v>
      </c>
      <c r="Q161" t="n">
        <v>794.17</v>
      </c>
      <c r="R161" t="n">
        <v>113.89</v>
      </c>
      <c r="S161" t="n">
        <v>72.42</v>
      </c>
      <c r="T161" t="n">
        <v>11530.44</v>
      </c>
      <c r="U161" t="n">
        <v>0.64</v>
      </c>
      <c r="V161" t="n">
        <v>0.76</v>
      </c>
      <c r="W161" t="n">
        <v>4.73</v>
      </c>
      <c r="X161" t="n">
        <v>0.6899999999999999</v>
      </c>
      <c r="Y161" t="n">
        <v>0.5</v>
      </c>
      <c r="Z161" t="n">
        <v>10</v>
      </c>
    </row>
    <row r="162">
      <c r="A162" t="n">
        <v>0</v>
      </c>
      <c r="B162" t="n">
        <v>60</v>
      </c>
      <c r="C162" t="inlineStr">
        <is>
          <t xml:space="preserve">CONCLUIDO	</t>
        </is>
      </c>
      <c r="D162" t="n">
        <v>1.2045</v>
      </c>
      <c r="E162" t="n">
        <v>83.02</v>
      </c>
      <c r="F162" t="n">
        <v>67.73</v>
      </c>
      <c r="G162" t="n">
        <v>7.89</v>
      </c>
      <c r="H162" t="n">
        <v>0.14</v>
      </c>
      <c r="I162" t="n">
        <v>515</v>
      </c>
      <c r="J162" t="n">
        <v>124.63</v>
      </c>
      <c r="K162" t="n">
        <v>45</v>
      </c>
      <c r="L162" t="n">
        <v>1</v>
      </c>
      <c r="M162" t="n">
        <v>513</v>
      </c>
      <c r="N162" t="n">
        <v>18.64</v>
      </c>
      <c r="O162" t="n">
        <v>15605.44</v>
      </c>
      <c r="P162" t="n">
        <v>708.04</v>
      </c>
      <c r="Q162" t="n">
        <v>794.37</v>
      </c>
      <c r="R162" t="n">
        <v>759.7</v>
      </c>
      <c r="S162" t="n">
        <v>72.42</v>
      </c>
      <c r="T162" t="n">
        <v>331955.56</v>
      </c>
      <c r="U162" t="n">
        <v>0.1</v>
      </c>
      <c r="V162" t="n">
        <v>0.55</v>
      </c>
      <c r="W162" t="n">
        <v>5.56</v>
      </c>
      <c r="X162" t="n">
        <v>20.01</v>
      </c>
      <c r="Y162" t="n">
        <v>0.5</v>
      </c>
      <c r="Z162" t="n">
        <v>10</v>
      </c>
    </row>
    <row r="163">
      <c r="A163" t="n">
        <v>1</v>
      </c>
      <c r="B163" t="n">
        <v>60</v>
      </c>
      <c r="C163" t="inlineStr">
        <is>
          <t xml:space="preserve">CONCLUIDO	</t>
        </is>
      </c>
      <c r="D163" t="n">
        <v>1.5857</v>
      </c>
      <c r="E163" t="n">
        <v>63.06</v>
      </c>
      <c r="F163" t="n">
        <v>55.59</v>
      </c>
      <c r="G163" t="n">
        <v>15.96</v>
      </c>
      <c r="H163" t="n">
        <v>0.28</v>
      </c>
      <c r="I163" t="n">
        <v>209</v>
      </c>
      <c r="J163" t="n">
        <v>125.95</v>
      </c>
      <c r="K163" t="n">
        <v>45</v>
      </c>
      <c r="L163" t="n">
        <v>2</v>
      </c>
      <c r="M163" t="n">
        <v>207</v>
      </c>
      <c r="N163" t="n">
        <v>18.95</v>
      </c>
      <c r="O163" t="n">
        <v>15767.7</v>
      </c>
      <c r="P163" t="n">
        <v>576.86</v>
      </c>
      <c r="Q163" t="n">
        <v>794.25</v>
      </c>
      <c r="R163" t="n">
        <v>354.43</v>
      </c>
      <c r="S163" t="n">
        <v>72.42</v>
      </c>
      <c r="T163" t="n">
        <v>130848.53</v>
      </c>
      <c r="U163" t="n">
        <v>0.2</v>
      </c>
      <c r="V163" t="n">
        <v>0.66</v>
      </c>
      <c r="W163" t="n">
        <v>5.03</v>
      </c>
      <c r="X163" t="n">
        <v>7.88</v>
      </c>
      <c r="Y163" t="n">
        <v>0.5</v>
      </c>
      <c r="Z163" t="n">
        <v>10</v>
      </c>
    </row>
    <row r="164">
      <c r="A164" t="n">
        <v>2</v>
      </c>
      <c r="B164" t="n">
        <v>60</v>
      </c>
      <c r="C164" t="inlineStr">
        <is>
          <t xml:space="preserve">CONCLUIDO	</t>
        </is>
      </c>
      <c r="D164" t="n">
        <v>1.7222</v>
      </c>
      <c r="E164" t="n">
        <v>58.07</v>
      </c>
      <c r="F164" t="n">
        <v>52.59</v>
      </c>
      <c r="G164" t="n">
        <v>24.09</v>
      </c>
      <c r="H164" t="n">
        <v>0.42</v>
      </c>
      <c r="I164" t="n">
        <v>131</v>
      </c>
      <c r="J164" t="n">
        <v>127.27</v>
      </c>
      <c r="K164" t="n">
        <v>45</v>
      </c>
      <c r="L164" t="n">
        <v>3</v>
      </c>
      <c r="M164" t="n">
        <v>129</v>
      </c>
      <c r="N164" t="n">
        <v>19.27</v>
      </c>
      <c r="O164" t="n">
        <v>15930.42</v>
      </c>
      <c r="P164" t="n">
        <v>541.59</v>
      </c>
      <c r="Q164" t="n">
        <v>794.21</v>
      </c>
      <c r="R164" t="n">
        <v>253.82</v>
      </c>
      <c r="S164" t="n">
        <v>72.42</v>
      </c>
      <c r="T164" t="n">
        <v>80933.52</v>
      </c>
      <c r="U164" t="n">
        <v>0.29</v>
      </c>
      <c r="V164" t="n">
        <v>0.7</v>
      </c>
      <c r="W164" t="n">
        <v>4.91</v>
      </c>
      <c r="X164" t="n">
        <v>4.88</v>
      </c>
      <c r="Y164" t="n">
        <v>0.5</v>
      </c>
      <c r="Z164" t="n">
        <v>10</v>
      </c>
    </row>
    <row r="165">
      <c r="A165" t="n">
        <v>3</v>
      </c>
      <c r="B165" t="n">
        <v>60</v>
      </c>
      <c r="C165" t="inlineStr">
        <is>
          <t xml:space="preserve">CONCLUIDO	</t>
        </is>
      </c>
      <c r="D165" t="n">
        <v>1.7917</v>
      </c>
      <c r="E165" t="n">
        <v>55.81</v>
      </c>
      <c r="F165" t="n">
        <v>51.25</v>
      </c>
      <c r="G165" t="n">
        <v>32.37</v>
      </c>
      <c r="H165" t="n">
        <v>0.55</v>
      </c>
      <c r="I165" t="n">
        <v>95</v>
      </c>
      <c r="J165" t="n">
        <v>128.59</v>
      </c>
      <c r="K165" t="n">
        <v>45</v>
      </c>
      <c r="L165" t="n">
        <v>4</v>
      </c>
      <c r="M165" t="n">
        <v>93</v>
      </c>
      <c r="N165" t="n">
        <v>19.59</v>
      </c>
      <c r="O165" t="n">
        <v>16093.6</v>
      </c>
      <c r="P165" t="n">
        <v>523.99</v>
      </c>
      <c r="Q165" t="n">
        <v>794.25</v>
      </c>
      <c r="R165" t="n">
        <v>209.72</v>
      </c>
      <c r="S165" t="n">
        <v>72.42</v>
      </c>
      <c r="T165" t="n">
        <v>59066.44</v>
      </c>
      <c r="U165" t="n">
        <v>0.35</v>
      </c>
      <c r="V165" t="n">
        <v>0.72</v>
      </c>
      <c r="W165" t="n">
        <v>4.84</v>
      </c>
      <c r="X165" t="n">
        <v>3.54</v>
      </c>
      <c r="Y165" t="n">
        <v>0.5</v>
      </c>
      <c r="Z165" t="n">
        <v>10</v>
      </c>
    </row>
    <row r="166">
      <c r="A166" t="n">
        <v>4</v>
      </c>
      <c r="B166" t="n">
        <v>60</v>
      </c>
      <c r="C166" t="inlineStr">
        <is>
          <t xml:space="preserve">CONCLUIDO	</t>
        </is>
      </c>
      <c r="D166" t="n">
        <v>1.8338</v>
      </c>
      <c r="E166" t="n">
        <v>54.53</v>
      </c>
      <c r="F166" t="n">
        <v>50.48</v>
      </c>
      <c r="G166" t="n">
        <v>40.39</v>
      </c>
      <c r="H166" t="n">
        <v>0.68</v>
      </c>
      <c r="I166" t="n">
        <v>75</v>
      </c>
      <c r="J166" t="n">
        <v>129.92</v>
      </c>
      <c r="K166" t="n">
        <v>45</v>
      </c>
      <c r="L166" t="n">
        <v>5</v>
      </c>
      <c r="M166" t="n">
        <v>73</v>
      </c>
      <c r="N166" t="n">
        <v>19.92</v>
      </c>
      <c r="O166" t="n">
        <v>16257.24</v>
      </c>
      <c r="P166" t="n">
        <v>512.26</v>
      </c>
      <c r="Q166" t="n">
        <v>794.17</v>
      </c>
      <c r="R166" t="n">
        <v>183.98</v>
      </c>
      <c r="S166" t="n">
        <v>72.42</v>
      </c>
      <c r="T166" t="n">
        <v>46292.76</v>
      </c>
      <c r="U166" t="n">
        <v>0.39</v>
      </c>
      <c r="V166" t="n">
        <v>0.73</v>
      </c>
      <c r="W166" t="n">
        <v>4.81</v>
      </c>
      <c r="X166" t="n">
        <v>2.77</v>
      </c>
      <c r="Y166" t="n">
        <v>0.5</v>
      </c>
      <c r="Z166" t="n">
        <v>10</v>
      </c>
    </row>
    <row r="167">
      <c r="A167" t="n">
        <v>5</v>
      </c>
      <c r="B167" t="n">
        <v>60</v>
      </c>
      <c r="C167" t="inlineStr">
        <is>
          <t xml:space="preserve">CONCLUIDO	</t>
        </is>
      </c>
      <c r="D167" t="n">
        <v>1.8625</v>
      </c>
      <c r="E167" t="n">
        <v>53.69</v>
      </c>
      <c r="F167" t="n">
        <v>49.98</v>
      </c>
      <c r="G167" t="n">
        <v>48.36</v>
      </c>
      <c r="H167" t="n">
        <v>0.8100000000000001</v>
      </c>
      <c r="I167" t="n">
        <v>62</v>
      </c>
      <c r="J167" t="n">
        <v>131.25</v>
      </c>
      <c r="K167" t="n">
        <v>45</v>
      </c>
      <c r="L167" t="n">
        <v>6</v>
      </c>
      <c r="M167" t="n">
        <v>60</v>
      </c>
      <c r="N167" t="n">
        <v>20.25</v>
      </c>
      <c r="O167" t="n">
        <v>16421.36</v>
      </c>
      <c r="P167" t="n">
        <v>503.15</v>
      </c>
      <c r="Q167" t="n">
        <v>794.2</v>
      </c>
      <c r="R167" t="n">
        <v>166.97</v>
      </c>
      <c r="S167" t="n">
        <v>72.42</v>
      </c>
      <c r="T167" t="n">
        <v>37853.58</v>
      </c>
      <c r="U167" t="n">
        <v>0.43</v>
      </c>
      <c r="V167" t="n">
        <v>0.74</v>
      </c>
      <c r="W167" t="n">
        <v>4.79</v>
      </c>
      <c r="X167" t="n">
        <v>2.27</v>
      </c>
      <c r="Y167" t="n">
        <v>0.5</v>
      </c>
      <c r="Z167" t="n">
        <v>10</v>
      </c>
    </row>
    <row r="168">
      <c r="A168" t="n">
        <v>6</v>
      </c>
      <c r="B168" t="n">
        <v>60</v>
      </c>
      <c r="C168" t="inlineStr">
        <is>
          <t xml:space="preserve">CONCLUIDO	</t>
        </is>
      </c>
      <c r="D168" t="n">
        <v>1.8844</v>
      </c>
      <c r="E168" t="n">
        <v>53.07</v>
      </c>
      <c r="F168" t="n">
        <v>49.61</v>
      </c>
      <c r="G168" t="n">
        <v>57.24</v>
      </c>
      <c r="H168" t="n">
        <v>0.93</v>
      </c>
      <c r="I168" t="n">
        <v>52</v>
      </c>
      <c r="J168" t="n">
        <v>132.58</v>
      </c>
      <c r="K168" t="n">
        <v>45</v>
      </c>
      <c r="L168" t="n">
        <v>7</v>
      </c>
      <c r="M168" t="n">
        <v>50</v>
      </c>
      <c r="N168" t="n">
        <v>20.59</v>
      </c>
      <c r="O168" t="n">
        <v>16585.95</v>
      </c>
      <c r="P168" t="n">
        <v>496.12</v>
      </c>
      <c r="Q168" t="n">
        <v>794.1799999999999</v>
      </c>
      <c r="R168" t="n">
        <v>154.68</v>
      </c>
      <c r="S168" t="n">
        <v>72.42</v>
      </c>
      <c r="T168" t="n">
        <v>31758.43</v>
      </c>
      <c r="U168" t="n">
        <v>0.47</v>
      </c>
      <c r="V168" t="n">
        <v>0.74</v>
      </c>
      <c r="W168" t="n">
        <v>4.77</v>
      </c>
      <c r="X168" t="n">
        <v>1.9</v>
      </c>
      <c r="Y168" t="n">
        <v>0.5</v>
      </c>
      <c r="Z168" t="n">
        <v>10</v>
      </c>
    </row>
    <row r="169">
      <c r="A169" t="n">
        <v>7</v>
      </c>
      <c r="B169" t="n">
        <v>60</v>
      </c>
      <c r="C169" t="inlineStr">
        <is>
          <t xml:space="preserve">CONCLUIDO	</t>
        </is>
      </c>
      <c r="D169" t="n">
        <v>1.8996</v>
      </c>
      <c r="E169" t="n">
        <v>52.64</v>
      </c>
      <c r="F169" t="n">
        <v>49.36</v>
      </c>
      <c r="G169" t="n">
        <v>65.81</v>
      </c>
      <c r="H169" t="n">
        <v>1.06</v>
      </c>
      <c r="I169" t="n">
        <v>45</v>
      </c>
      <c r="J169" t="n">
        <v>133.92</v>
      </c>
      <c r="K169" t="n">
        <v>45</v>
      </c>
      <c r="L169" t="n">
        <v>8</v>
      </c>
      <c r="M169" t="n">
        <v>43</v>
      </c>
      <c r="N169" t="n">
        <v>20.93</v>
      </c>
      <c r="O169" t="n">
        <v>16751.02</v>
      </c>
      <c r="P169" t="n">
        <v>489.16</v>
      </c>
      <c r="Q169" t="n">
        <v>794.2</v>
      </c>
      <c r="R169" t="n">
        <v>146.32</v>
      </c>
      <c r="S169" t="n">
        <v>72.42</v>
      </c>
      <c r="T169" t="n">
        <v>27613.53</v>
      </c>
      <c r="U169" t="n">
        <v>0.49</v>
      </c>
      <c r="V169" t="n">
        <v>0.75</v>
      </c>
      <c r="W169" t="n">
        <v>4.76</v>
      </c>
      <c r="X169" t="n">
        <v>1.65</v>
      </c>
      <c r="Y169" t="n">
        <v>0.5</v>
      </c>
      <c r="Z169" t="n">
        <v>10</v>
      </c>
    </row>
    <row r="170">
      <c r="A170" t="n">
        <v>8</v>
      </c>
      <c r="B170" t="n">
        <v>60</v>
      </c>
      <c r="C170" t="inlineStr">
        <is>
          <t xml:space="preserve">CONCLUIDO	</t>
        </is>
      </c>
      <c r="D170" t="n">
        <v>1.9107</v>
      </c>
      <c r="E170" t="n">
        <v>52.34</v>
      </c>
      <c r="F170" t="n">
        <v>49.18</v>
      </c>
      <c r="G170" t="n">
        <v>73.77</v>
      </c>
      <c r="H170" t="n">
        <v>1.18</v>
      </c>
      <c r="I170" t="n">
        <v>40</v>
      </c>
      <c r="J170" t="n">
        <v>135.27</v>
      </c>
      <c r="K170" t="n">
        <v>45</v>
      </c>
      <c r="L170" t="n">
        <v>9</v>
      </c>
      <c r="M170" t="n">
        <v>38</v>
      </c>
      <c r="N170" t="n">
        <v>21.27</v>
      </c>
      <c r="O170" t="n">
        <v>16916.71</v>
      </c>
      <c r="P170" t="n">
        <v>483.79</v>
      </c>
      <c r="Q170" t="n">
        <v>794.1900000000001</v>
      </c>
      <c r="R170" t="n">
        <v>140.64</v>
      </c>
      <c r="S170" t="n">
        <v>72.42</v>
      </c>
      <c r="T170" t="n">
        <v>24798.34</v>
      </c>
      <c r="U170" t="n">
        <v>0.51</v>
      </c>
      <c r="V170" t="n">
        <v>0.75</v>
      </c>
      <c r="W170" t="n">
        <v>4.75</v>
      </c>
      <c r="X170" t="n">
        <v>1.47</v>
      </c>
      <c r="Y170" t="n">
        <v>0.5</v>
      </c>
      <c r="Z170" t="n">
        <v>10</v>
      </c>
    </row>
    <row r="171">
      <c r="A171" t="n">
        <v>9</v>
      </c>
      <c r="B171" t="n">
        <v>60</v>
      </c>
      <c r="C171" t="inlineStr">
        <is>
          <t xml:space="preserve">CONCLUIDO	</t>
        </is>
      </c>
      <c r="D171" t="n">
        <v>1.9206</v>
      </c>
      <c r="E171" t="n">
        <v>52.07</v>
      </c>
      <c r="F171" t="n">
        <v>49.01</v>
      </c>
      <c r="G171" t="n">
        <v>81.69</v>
      </c>
      <c r="H171" t="n">
        <v>1.29</v>
      </c>
      <c r="I171" t="n">
        <v>36</v>
      </c>
      <c r="J171" t="n">
        <v>136.61</v>
      </c>
      <c r="K171" t="n">
        <v>45</v>
      </c>
      <c r="L171" t="n">
        <v>10</v>
      </c>
      <c r="M171" t="n">
        <v>34</v>
      </c>
      <c r="N171" t="n">
        <v>21.61</v>
      </c>
      <c r="O171" t="n">
        <v>17082.76</v>
      </c>
      <c r="P171" t="n">
        <v>477.63</v>
      </c>
      <c r="Q171" t="n">
        <v>794.17</v>
      </c>
      <c r="R171" t="n">
        <v>134.98</v>
      </c>
      <c r="S171" t="n">
        <v>72.42</v>
      </c>
      <c r="T171" t="n">
        <v>21990.46</v>
      </c>
      <c r="U171" t="n">
        <v>0.54</v>
      </c>
      <c r="V171" t="n">
        <v>0.75</v>
      </c>
      <c r="W171" t="n">
        <v>4.74</v>
      </c>
      <c r="X171" t="n">
        <v>1.31</v>
      </c>
      <c r="Y171" t="n">
        <v>0.5</v>
      </c>
      <c r="Z171" t="n">
        <v>10</v>
      </c>
    </row>
    <row r="172">
      <c r="A172" t="n">
        <v>10</v>
      </c>
      <c r="B172" t="n">
        <v>60</v>
      </c>
      <c r="C172" t="inlineStr">
        <is>
          <t xml:space="preserve">CONCLUIDO	</t>
        </is>
      </c>
      <c r="D172" t="n">
        <v>1.9298</v>
      </c>
      <c r="E172" t="n">
        <v>51.82</v>
      </c>
      <c r="F172" t="n">
        <v>48.87</v>
      </c>
      <c r="G172" t="n">
        <v>91.63</v>
      </c>
      <c r="H172" t="n">
        <v>1.41</v>
      </c>
      <c r="I172" t="n">
        <v>32</v>
      </c>
      <c r="J172" t="n">
        <v>137.96</v>
      </c>
      <c r="K172" t="n">
        <v>45</v>
      </c>
      <c r="L172" t="n">
        <v>11</v>
      </c>
      <c r="M172" t="n">
        <v>30</v>
      </c>
      <c r="N172" t="n">
        <v>21.96</v>
      </c>
      <c r="O172" t="n">
        <v>17249.3</v>
      </c>
      <c r="P172" t="n">
        <v>473.38</v>
      </c>
      <c r="Q172" t="n">
        <v>794.1799999999999</v>
      </c>
      <c r="R172" t="n">
        <v>130.01</v>
      </c>
      <c r="S172" t="n">
        <v>72.42</v>
      </c>
      <c r="T172" t="n">
        <v>19525.05</v>
      </c>
      <c r="U172" t="n">
        <v>0.5600000000000001</v>
      </c>
      <c r="V172" t="n">
        <v>0.76</v>
      </c>
      <c r="W172" t="n">
        <v>4.74</v>
      </c>
      <c r="X172" t="n">
        <v>1.16</v>
      </c>
      <c r="Y172" t="n">
        <v>0.5</v>
      </c>
      <c r="Z172" t="n">
        <v>10</v>
      </c>
    </row>
    <row r="173">
      <c r="A173" t="n">
        <v>11</v>
      </c>
      <c r="B173" t="n">
        <v>60</v>
      </c>
      <c r="C173" t="inlineStr">
        <is>
          <t xml:space="preserve">CONCLUIDO	</t>
        </is>
      </c>
      <c r="D173" t="n">
        <v>1.937</v>
      </c>
      <c r="E173" t="n">
        <v>51.63</v>
      </c>
      <c r="F173" t="n">
        <v>48.75</v>
      </c>
      <c r="G173" t="n">
        <v>100.87</v>
      </c>
      <c r="H173" t="n">
        <v>1.52</v>
      </c>
      <c r="I173" t="n">
        <v>29</v>
      </c>
      <c r="J173" t="n">
        <v>139.32</v>
      </c>
      <c r="K173" t="n">
        <v>45</v>
      </c>
      <c r="L173" t="n">
        <v>12</v>
      </c>
      <c r="M173" t="n">
        <v>27</v>
      </c>
      <c r="N173" t="n">
        <v>22.32</v>
      </c>
      <c r="O173" t="n">
        <v>17416.34</v>
      </c>
      <c r="P173" t="n">
        <v>467.43</v>
      </c>
      <c r="Q173" t="n">
        <v>794.17</v>
      </c>
      <c r="R173" t="n">
        <v>126.37</v>
      </c>
      <c r="S173" t="n">
        <v>72.42</v>
      </c>
      <c r="T173" t="n">
        <v>17721.4</v>
      </c>
      <c r="U173" t="n">
        <v>0.57</v>
      </c>
      <c r="V173" t="n">
        <v>0.76</v>
      </c>
      <c r="W173" t="n">
        <v>4.73</v>
      </c>
      <c r="X173" t="n">
        <v>1.05</v>
      </c>
      <c r="Y173" t="n">
        <v>0.5</v>
      </c>
      <c r="Z173" t="n">
        <v>10</v>
      </c>
    </row>
    <row r="174">
      <c r="A174" t="n">
        <v>12</v>
      </c>
      <c r="B174" t="n">
        <v>60</v>
      </c>
      <c r="C174" t="inlineStr">
        <is>
          <t xml:space="preserve">CONCLUIDO	</t>
        </is>
      </c>
      <c r="D174" t="n">
        <v>1.9424</v>
      </c>
      <c r="E174" t="n">
        <v>51.48</v>
      </c>
      <c r="F174" t="n">
        <v>48.66</v>
      </c>
      <c r="G174" t="n">
        <v>108.14</v>
      </c>
      <c r="H174" t="n">
        <v>1.63</v>
      </c>
      <c r="I174" t="n">
        <v>27</v>
      </c>
      <c r="J174" t="n">
        <v>140.67</v>
      </c>
      <c r="K174" t="n">
        <v>45</v>
      </c>
      <c r="L174" t="n">
        <v>13</v>
      </c>
      <c r="M174" t="n">
        <v>25</v>
      </c>
      <c r="N174" t="n">
        <v>22.68</v>
      </c>
      <c r="O174" t="n">
        <v>17583.88</v>
      </c>
      <c r="P174" t="n">
        <v>463.48</v>
      </c>
      <c r="Q174" t="n">
        <v>794.17</v>
      </c>
      <c r="R174" t="n">
        <v>123.19</v>
      </c>
      <c r="S174" t="n">
        <v>72.42</v>
      </c>
      <c r="T174" t="n">
        <v>16140.29</v>
      </c>
      <c r="U174" t="n">
        <v>0.59</v>
      </c>
      <c r="V174" t="n">
        <v>0.76</v>
      </c>
      <c r="W174" t="n">
        <v>4.73</v>
      </c>
      <c r="X174" t="n">
        <v>0.95</v>
      </c>
      <c r="Y174" t="n">
        <v>0.5</v>
      </c>
      <c r="Z174" t="n">
        <v>10</v>
      </c>
    </row>
    <row r="175">
      <c r="A175" t="n">
        <v>13</v>
      </c>
      <c r="B175" t="n">
        <v>60</v>
      </c>
      <c r="C175" t="inlineStr">
        <is>
          <t xml:space="preserve">CONCLUIDO	</t>
        </is>
      </c>
      <c r="D175" t="n">
        <v>1.9463</v>
      </c>
      <c r="E175" t="n">
        <v>51.38</v>
      </c>
      <c r="F175" t="n">
        <v>48.61</v>
      </c>
      <c r="G175" t="n">
        <v>116.66</v>
      </c>
      <c r="H175" t="n">
        <v>1.74</v>
      </c>
      <c r="I175" t="n">
        <v>25</v>
      </c>
      <c r="J175" t="n">
        <v>142.04</v>
      </c>
      <c r="K175" t="n">
        <v>45</v>
      </c>
      <c r="L175" t="n">
        <v>14</v>
      </c>
      <c r="M175" t="n">
        <v>23</v>
      </c>
      <c r="N175" t="n">
        <v>23.04</v>
      </c>
      <c r="O175" t="n">
        <v>17751.93</v>
      </c>
      <c r="P175" t="n">
        <v>458.98</v>
      </c>
      <c r="Q175" t="n">
        <v>794.17</v>
      </c>
      <c r="R175" t="n">
        <v>121.55</v>
      </c>
      <c r="S175" t="n">
        <v>72.42</v>
      </c>
      <c r="T175" t="n">
        <v>15328.27</v>
      </c>
      <c r="U175" t="n">
        <v>0.6</v>
      </c>
      <c r="V175" t="n">
        <v>0.76</v>
      </c>
      <c r="W175" t="n">
        <v>4.72</v>
      </c>
      <c r="X175" t="n">
        <v>0.9</v>
      </c>
      <c r="Y175" t="n">
        <v>0.5</v>
      </c>
      <c r="Z175" t="n">
        <v>10</v>
      </c>
    </row>
    <row r="176">
      <c r="A176" t="n">
        <v>14</v>
      </c>
      <c r="B176" t="n">
        <v>60</v>
      </c>
      <c r="C176" t="inlineStr">
        <is>
          <t xml:space="preserve">CONCLUIDO	</t>
        </is>
      </c>
      <c r="D176" t="n">
        <v>1.9517</v>
      </c>
      <c r="E176" t="n">
        <v>51.24</v>
      </c>
      <c r="F176" t="n">
        <v>48.52</v>
      </c>
      <c r="G176" t="n">
        <v>126.57</v>
      </c>
      <c r="H176" t="n">
        <v>1.85</v>
      </c>
      <c r="I176" t="n">
        <v>23</v>
      </c>
      <c r="J176" t="n">
        <v>143.4</v>
      </c>
      <c r="K176" t="n">
        <v>45</v>
      </c>
      <c r="L176" t="n">
        <v>15</v>
      </c>
      <c r="M176" t="n">
        <v>21</v>
      </c>
      <c r="N176" t="n">
        <v>23.41</v>
      </c>
      <c r="O176" t="n">
        <v>17920.49</v>
      </c>
      <c r="P176" t="n">
        <v>453.31</v>
      </c>
      <c r="Q176" t="n">
        <v>794.2</v>
      </c>
      <c r="R176" t="n">
        <v>118.5</v>
      </c>
      <c r="S176" t="n">
        <v>72.42</v>
      </c>
      <c r="T176" t="n">
        <v>13814.77</v>
      </c>
      <c r="U176" t="n">
        <v>0.61</v>
      </c>
      <c r="V176" t="n">
        <v>0.76</v>
      </c>
      <c r="W176" t="n">
        <v>4.72</v>
      </c>
      <c r="X176" t="n">
        <v>0.8100000000000001</v>
      </c>
      <c r="Y176" t="n">
        <v>0.5</v>
      </c>
      <c r="Z176" t="n">
        <v>10</v>
      </c>
    </row>
    <row r="177">
      <c r="A177" t="n">
        <v>15</v>
      </c>
      <c r="B177" t="n">
        <v>60</v>
      </c>
      <c r="C177" t="inlineStr">
        <is>
          <t xml:space="preserve">CONCLUIDO	</t>
        </is>
      </c>
      <c r="D177" t="n">
        <v>1.9563</v>
      </c>
      <c r="E177" t="n">
        <v>51.12</v>
      </c>
      <c r="F177" t="n">
        <v>48.45</v>
      </c>
      <c r="G177" t="n">
        <v>138.43</v>
      </c>
      <c r="H177" t="n">
        <v>1.96</v>
      </c>
      <c r="I177" t="n">
        <v>21</v>
      </c>
      <c r="J177" t="n">
        <v>144.77</v>
      </c>
      <c r="K177" t="n">
        <v>45</v>
      </c>
      <c r="L177" t="n">
        <v>16</v>
      </c>
      <c r="M177" t="n">
        <v>19</v>
      </c>
      <c r="N177" t="n">
        <v>23.78</v>
      </c>
      <c r="O177" t="n">
        <v>18089.56</v>
      </c>
      <c r="P177" t="n">
        <v>446.05</v>
      </c>
      <c r="Q177" t="n">
        <v>794.17</v>
      </c>
      <c r="R177" t="n">
        <v>116.12</v>
      </c>
      <c r="S177" t="n">
        <v>72.42</v>
      </c>
      <c r="T177" t="n">
        <v>12636.92</v>
      </c>
      <c r="U177" t="n">
        <v>0.62</v>
      </c>
      <c r="V177" t="n">
        <v>0.76</v>
      </c>
      <c r="W177" t="n">
        <v>4.72</v>
      </c>
      <c r="X177" t="n">
        <v>0.74</v>
      </c>
      <c r="Y177" t="n">
        <v>0.5</v>
      </c>
      <c r="Z177" t="n">
        <v>10</v>
      </c>
    </row>
    <row r="178">
      <c r="A178" t="n">
        <v>16</v>
      </c>
      <c r="B178" t="n">
        <v>60</v>
      </c>
      <c r="C178" t="inlineStr">
        <is>
          <t xml:space="preserve">CONCLUIDO	</t>
        </is>
      </c>
      <c r="D178" t="n">
        <v>1.9581</v>
      </c>
      <c r="E178" t="n">
        <v>51.07</v>
      </c>
      <c r="F178" t="n">
        <v>48.43</v>
      </c>
      <c r="G178" t="n">
        <v>145.28</v>
      </c>
      <c r="H178" t="n">
        <v>2.06</v>
      </c>
      <c r="I178" t="n">
        <v>20</v>
      </c>
      <c r="J178" t="n">
        <v>146.15</v>
      </c>
      <c r="K178" t="n">
        <v>45</v>
      </c>
      <c r="L178" t="n">
        <v>17</v>
      </c>
      <c r="M178" t="n">
        <v>18</v>
      </c>
      <c r="N178" t="n">
        <v>24.15</v>
      </c>
      <c r="O178" t="n">
        <v>18259.16</v>
      </c>
      <c r="P178" t="n">
        <v>443.37</v>
      </c>
      <c r="Q178" t="n">
        <v>794.17</v>
      </c>
      <c r="R178" t="n">
        <v>115.48</v>
      </c>
      <c r="S178" t="n">
        <v>72.42</v>
      </c>
      <c r="T178" t="n">
        <v>12317.94</v>
      </c>
      <c r="U178" t="n">
        <v>0.63</v>
      </c>
      <c r="V178" t="n">
        <v>0.76</v>
      </c>
      <c r="W178" t="n">
        <v>4.72</v>
      </c>
      <c r="X178" t="n">
        <v>0.72</v>
      </c>
      <c r="Y178" t="n">
        <v>0.5</v>
      </c>
      <c r="Z178" t="n">
        <v>10</v>
      </c>
    </row>
    <row r="179">
      <c r="A179" t="n">
        <v>17</v>
      </c>
      <c r="B179" t="n">
        <v>60</v>
      </c>
      <c r="C179" t="inlineStr">
        <is>
          <t xml:space="preserve">CONCLUIDO	</t>
        </is>
      </c>
      <c r="D179" t="n">
        <v>1.9608</v>
      </c>
      <c r="E179" t="n">
        <v>51</v>
      </c>
      <c r="F179" t="n">
        <v>48.38</v>
      </c>
      <c r="G179" t="n">
        <v>152.78</v>
      </c>
      <c r="H179" t="n">
        <v>2.16</v>
      </c>
      <c r="I179" t="n">
        <v>19</v>
      </c>
      <c r="J179" t="n">
        <v>147.53</v>
      </c>
      <c r="K179" t="n">
        <v>45</v>
      </c>
      <c r="L179" t="n">
        <v>18</v>
      </c>
      <c r="M179" t="n">
        <v>17</v>
      </c>
      <c r="N179" t="n">
        <v>24.53</v>
      </c>
      <c r="O179" t="n">
        <v>18429.27</v>
      </c>
      <c r="P179" t="n">
        <v>438.55</v>
      </c>
      <c r="Q179" t="n">
        <v>794.17</v>
      </c>
      <c r="R179" t="n">
        <v>113.91</v>
      </c>
      <c r="S179" t="n">
        <v>72.42</v>
      </c>
      <c r="T179" t="n">
        <v>11539.34</v>
      </c>
      <c r="U179" t="n">
        <v>0.64</v>
      </c>
      <c r="V179" t="n">
        <v>0.76</v>
      </c>
      <c r="W179" t="n">
        <v>4.72</v>
      </c>
      <c r="X179" t="n">
        <v>0.67</v>
      </c>
      <c r="Y179" t="n">
        <v>0.5</v>
      </c>
      <c r="Z179" t="n">
        <v>10</v>
      </c>
    </row>
    <row r="180">
      <c r="A180" t="n">
        <v>18</v>
      </c>
      <c r="B180" t="n">
        <v>60</v>
      </c>
      <c r="C180" t="inlineStr">
        <is>
          <t xml:space="preserve">CONCLUIDO	</t>
        </is>
      </c>
      <c r="D180" t="n">
        <v>1.9635</v>
      </c>
      <c r="E180" t="n">
        <v>50.93</v>
      </c>
      <c r="F180" t="n">
        <v>48.34</v>
      </c>
      <c r="G180" t="n">
        <v>161.12</v>
      </c>
      <c r="H180" t="n">
        <v>2.26</v>
      </c>
      <c r="I180" t="n">
        <v>18</v>
      </c>
      <c r="J180" t="n">
        <v>148.91</v>
      </c>
      <c r="K180" t="n">
        <v>45</v>
      </c>
      <c r="L180" t="n">
        <v>19</v>
      </c>
      <c r="M180" t="n">
        <v>16</v>
      </c>
      <c r="N180" t="n">
        <v>24.92</v>
      </c>
      <c r="O180" t="n">
        <v>18599.92</v>
      </c>
      <c r="P180" t="n">
        <v>433.29</v>
      </c>
      <c r="Q180" t="n">
        <v>794.17</v>
      </c>
      <c r="R180" t="n">
        <v>112.57</v>
      </c>
      <c r="S180" t="n">
        <v>72.42</v>
      </c>
      <c r="T180" t="n">
        <v>10873.06</v>
      </c>
      <c r="U180" t="n">
        <v>0.64</v>
      </c>
      <c r="V180" t="n">
        <v>0.76</v>
      </c>
      <c r="W180" t="n">
        <v>4.71</v>
      </c>
      <c r="X180" t="n">
        <v>0.63</v>
      </c>
      <c r="Y180" t="n">
        <v>0.5</v>
      </c>
      <c r="Z180" t="n">
        <v>10</v>
      </c>
    </row>
    <row r="181">
      <c r="A181" t="n">
        <v>19</v>
      </c>
      <c r="B181" t="n">
        <v>60</v>
      </c>
      <c r="C181" t="inlineStr">
        <is>
          <t xml:space="preserve">CONCLUIDO	</t>
        </is>
      </c>
      <c r="D181" t="n">
        <v>1.9662</v>
      </c>
      <c r="E181" t="n">
        <v>50.86</v>
      </c>
      <c r="F181" t="n">
        <v>48.29</v>
      </c>
      <c r="G181" t="n">
        <v>170.45</v>
      </c>
      <c r="H181" t="n">
        <v>2.36</v>
      </c>
      <c r="I181" t="n">
        <v>17</v>
      </c>
      <c r="J181" t="n">
        <v>150.3</v>
      </c>
      <c r="K181" t="n">
        <v>45</v>
      </c>
      <c r="L181" t="n">
        <v>20</v>
      </c>
      <c r="M181" t="n">
        <v>15</v>
      </c>
      <c r="N181" t="n">
        <v>25.3</v>
      </c>
      <c r="O181" t="n">
        <v>18771.1</v>
      </c>
      <c r="P181" t="n">
        <v>428.98</v>
      </c>
      <c r="Q181" t="n">
        <v>794.1900000000001</v>
      </c>
      <c r="R181" t="n">
        <v>111.23</v>
      </c>
      <c r="S181" t="n">
        <v>72.42</v>
      </c>
      <c r="T181" t="n">
        <v>10210.34</v>
      </c>
      <c r="U181" t="n">
        <v>0.65</v>
      </c>
      <c r="V181" t="n">
        <v>0.76</v>
      </c>
      <c r="W181" t="n">
        <v>4.7</v>
      </c>
      <c r="X181" t="n">
        <v>0.59</v>
      </c>
      <c r="Y181" t="n">
        <v>0.5</v>
      </c>
      <c r="Z181" t="n">
        <v>10</v>
      </c>
    </row>
    <row r="182">
      <c r="A182" t="n">
        <v>20</v>
      </c>
      <c r="B182" t="n">
        <v>60</v>
      </c>
      <c r="C182" t="inlineStr">
        <is>
          <t xml:space="preserve">CONCLUIDO	</t>
        </is>
      </c>
      <c r="D182" t="n">
        <v>1.9683</v>
      </c>
      <c r="E182" t="n">
        <v>50.8</v>
      </c>
      <c r="F182" t="n">
        <v>48.26</v>
      </c>
      <c r="G182" t="n">
        <v>180.99</v>
      </c>
      <c r="H182" t="n">
        <v>2.45</v>
      </c>
      <c r="I182" t="n">
        <v>16</v>
      </c>
      <c r="J182" t="n">
        <v>151.69</v>
      </c>
      <c r="K182" t="n">
        <v>45</v>
      </c>
      <c r="L182" t="n">
        <v>21</v>
      </c>
      <c r="M182" t="n">
        <v>11</v>
      </c>
      <c r="N182" t="n">
        <v>25.7</v>
      </c>
      <c r="O182" t="n">
        <v>18942.82</v>
      </c>
      <c r="P182" t="n">
        <v>424.42</v>
      </c>
      <c r="Q182" t="n">
        <v>794.17</v>
      </c>
      <c r="R182" t="n">
        <v>109.88</v>
      </c>
      <c r="S182" t="n">
        <v>72.42</v>
      </c>
      <c r="T182" t="n">
        <v>9540.209999999999</v>
      </c>
      <c r="U182" t="n">
        <v>0.66</v>
      </c>
      <c r="V182" t="n">
        <v>0.77</v>
      </c>
      <c r="W182" t="n">
        <v>4.71</v>
      </c>
      <c r="X182" t="n">
        <v>0.5600000000000001</v>
      </c>
      <c r="Y182" t="n">
        <v>0.5</v>
      </c>
      <c r="Z182" t="n">
        <v>10</v>
      </c>
    </row>
    <row r="183">
      <c r="A183" t="n">
        <v>21</v>
      </c>
      <c r="B183" t="n">
        <v>60</v>
      </c>
      <c r="C183" t="inlineStr">
        <is>
          <t xml:space="preserve">CONCLUIDO	</t>
        </is>
      </c>
      <c r="D183" t="n">
        <v>1.9701</v>
      </c>
      <c r="E183" t="n">
        <v>50.76</v>
      </c>
      <c r="F183" t="n">
        <v>48.24</v>
      </c>
      <c r="G183" t="n">
        <v>192.97</v>
      </c>
      <c r="H183" t="n">
        <v>2.54</v>
      </c>
      <c r="I183" t="n">
        <v>15</v>
      </c>
      <c r="J183" t="n">
        <v>153.09</v>
      </c>
      <c r="K183" t="n">
        <v>45</v>
      </c>
      <c r="L183" t="n">
        <v>22</v>
      </c>
      <c r="M183" t="n">
        <v>7</v>
      </c>
      <c r="N183" t="n">
        <v>26.09</v>
      </c>
      <c r="O183" t="n">
        <v>19115.09</v>
      </c>
      <c r="P183" t="n">
        <v>420.77</v>
      </c>
      <c r="Q183" t="n">
        <v>794.17</v>
      </c>
      <c r="R183" t="n">
        <v>109.02</v>
      </c>
      <c r="S183" t="n">
        <v>72.42</v>
      </c>
      <c r="T183" t="n">
        <v>9112.15</v>
      </c>
      <c r="U183" t="n">
        <v>0.66</v>
      </c>
      <c r="V183" t="n">
        <v>0.77</v>
      </c>
      <c r="W183" t="n">
        <v>4.72</v>
      </c>
      <c r="X183" t="n">
        <v>0.54</v>
      </c>
      <c r="Y183" t="n">
        <v>0.5</v>
      </c>
      <c r="Z183" t="n">
        <v>10</v>
      </c>
    </row>
    <row r="184">
      <c r="A184" t="n">
        <v>22</v>
      </c>
      <c r="B184" t="n">
        <v>60</v>
      </c>
      <c r="C184" t="inlineStr">
        <is>
          <t xml:space="preserve">CONCLUIDO	</t>
        </is>
      </c>
      <c r="D184" t="n">
        <v>1.9701</v>
      </c>
      <c r="E184" t="n">
        <v>50.76</v>
      </c>
      <c r="F184" t="n">
        <v>48.24</v>
      </c>
      <c r="G184" t="n">
        <v>192.98</v>
      </c>
      <c r="H184" t="n">
        <v>2.64</v>
      </c>
      <c r="I184" t="n">
        <v>15</v>
      </c>
      <c r="J184" t="n">
        <v>154.49</v>
      </c>
      <c r="K184" t="n">
        <v>45</v>
      </c>
      <c r="L184" t="n">
        <v>23</v>
      </c>
      <c r="M184" t="n">
        <v>4</v>
      </c>
      <c r="N184" t="n">
        <v>26.49</v>
      </c>
      <c r="O184" t="n">
        <v>19287.9</v>
      </c>
      <c r="P184" t="n">
        <v>422.64</v>
      </c>
      <c r="Q184" t="n">
        <v>794.1900000000001</v>
      </c>
      <c r="R184" t="n">
        <v>108.85</v>
      </c>
      <c r="S184" t="n">
        <v>72.42</v>
      </c>
      <c r="T184" t="n">
        <v>9028.809999999999</v>
      </c>
      <c r="U184" t="n">
        <v>0.67</v>
      </c>
      <c r="V184" t="n">
        <v>0.77</v>
      </c>
      <c r="W184" t="n">
        <v>4.72</v>
      </c>
      <c r="X184" t="n">
        <v>0.54</v>
      </c>
      <c r="Y184" t="n">
        <v>0.5</v>
      </c>
      <c r="Z184" t="n">
        <v>10</v>
      </c>
    </row>
    <row r="185">
      <c r="A185" t="n">
        <v>23</v>
      </c>
      <c r="B185" t="n">
        <v>60</v>
      </c>
      <c r="C185" t="inlineStr">
        <is>
          <t xml:space="preserve">CONCLUIDO	</t>
        </is>
      </c>
      <c r="D185" t="n">
        <v>1.9702</v>
      </c>
      <c r="E185" t="n">
        <v>50.76</v>
      </c>
      <c r="F185" t="n">
        <v>48.24</v>
      </c>
      <c r="G185" t="n">
        <v>192.96</v>
      </c>
      <c r="H185" t="n">
        <v>2.73</v>
      </c>
      <c r="I185" t="n">
        <v>15</v>
      </c>
      <c r="J185" t="n">
        <v>155.9</v>
      </c>
      <c r="K185" t="n">
        <v>45</v>
      </c>
      <c r="L185" t="n">
        <v>24</v>
      </c>
      <c r="M185" t="n">
        <v>3</v>
      </c>
      <c r="N185" t="n">
        <v>26.9</v>
      </c>
      <c r="O185" t="n">
        <v>19461.27</v>
      </c>
      <c r="P185" t="n">
        <v>425.5</v>
      </c>
      <c r="Q185" t="n">
        <v>794.17</v>
      </c>
      <c r="R185" t="n">
        <v>108.97</v>
      </c>
      <c r="S185" t="n">
        <v>72.42</v>
      </c>
      <c r="T185" t="n">
        <v>9089.540000000001</v>
      </c>
      <c r="U185" t="n">
        <v>0.66</v>
      </c>
      <c r="V185" t="n">
        <v>0.77</v>
      </c>
      <c r="W185" t="n">
        <v>4.72</v>
      </c>
      <c r="X185" t="n">
        <v>0.53</v>
      </c>
      <c r="Y185" t="n">
        <v>0.5</v>
      </c>
      <c r="Z185" t="n">
        <v>10</v>
      </c>
    </row>
    <row r="186">
      <c r="A186" t="n">
        <v>24</v>
      </c>
      <c r="B186" t="n">
        <v>60</v>
      </c>
      <c r="C186" t="inlineStr">
        <is>
          <t xml:space="preserve">CONCLUIDO	</t>
        </is>
      </c>
      <c r="D186" t="n">
        <v>1.9696</v>
      </c>
      <c r="E186" t="n">
        <v>50.77</v>
      </c>
      <c r="F186" t="n">
        <v>48.26</v>
      </c>
      <c r="G186" t="n">
        <v>193.02</v>
      </c>
      <c r="H186" t="n">
        <v>2.81</v>
      </c>
      <c r="I186" t="n">
        <v>15</v>
      </c>
      <c r="J186" t="n">
        <v>157.31</v>
      </c>
      <c r="K186" t="n">
        <v>45</v>
      </c>
      <c r="L186" t="n">
        <v>25</v>
      </c>
      <c r="M186" t="n">
        <v>0</v>
      </c>
      <c r="N186" t="n">
        <v>27.31</v>
      </c>
      <c r="O186" t="n">
        <v>19635.2</v>
      </c>
      <c r="P186" t="n">
        <v>426.21</v>
      </c>
      <c r="Q186" t="n">
        <v>794.17</v>
      </c>
      <c r="R186" t="n">
        <v>109.19</v>
      </c>
      <c r="S186" t="n">
        <v>72.42</v>
      </c>
      <c r="T186" t="n">
        <v>9201.93</v>
      </c>
      <c r="U186" t="n">
        <v>0.66</v>
      </c>
      <c r="V186" t="n">
        <v>0.77</v>
      </c>
      <c r="W186" t="n">
        <v>4.73</v>
      </c>
      <c r="X186" t="n">
        <v>0.55</v>
      </c>
      <c r="Y186" t="n">
        <v>0.5</v>
      </c>
      <c r="Z186" t="n">
        <v>10</v>
      </c>
    </row>
    <row r="187">
      <c r="A187" t="n">
        <v>0</v>
      </c>
      <c r="B187" t="n">
        <v>80</v>
      </c>
      <c r="C187" t="inlineStr">
        <is>
          <t xml:space="preserve">CONCLUIDO	</t>
        </is>
      </c>
      <c r="D187" t="n">
        <v>1.0298</v>
      </c>
      <c r="E187" t="n">
        <v>97.09999999999999</v>
      </c>
      <c r="F187" t="n">
        <v>73.58</v>
      </c>
      <c r="G187" t="n">
        <v>6.71</v>
      </c>
      <c r="H187" t="n">
        <v>0.11</v>
      </c>
      <c r="I187" t="n">
        <v>658</v>
      </c>
      <c r="J187" t="n">
        <v>159.12</v>
      </c>
      <c r="K187" t="n">
        <v>50.28</v>
      </c>
      <c r="L187" t="n">
        <v>1</v>
      </c>
      <c r="M187" t="n">
        <v>656</v>
      </c>
      <c r="N187" t="n">
        <v>27.84</v>
      </c>
      <c r="O187" t="n">
        <v>19859.16</v>
      </c>
      <c r="P187" t="n">
        <v>903.04</v>
      </c>
      <c r="Q187" t="n">
        <v>794.4400000000001</v>
      </c>
      <c r="R187" t="n">
        <v>956.47</v>
      </c>
      <c r="S187" t="n">
        <v>72.42</v>
      </c>
      <c r="T187" t="n">
        <v>429623.01</v>
      </c>
      <c r="U187" t="n">
        <v>0.08</v>
      </c>
      <c r="V187" t="n">
        <v>0.5</v>
      </c>
      <c r="W187" t="n">
        <v>5.78</v>
      </c>
      <c r="X187" t="n">
        <v>25.85</v>
      </c>
      <c r="Y187" t="n">
        <v>0.5</v>
      </c>
      <c r="Z187" t="n">
        <v>10</v>
      </c>
    </row>
    <row r="188">
      <c r="A188" t="n">
        <v>1</v>
      </c>
      <c r="B188" t="n">
        <v>80</v>
      </c>
      <c r="C188" t="inlineStr">
        <is>
          <t xml:space="preserve">CONCLUIDO	</t>
        </is>
      </c>
      <c r="D188" t="n">
        <v>1.4736</v>
      </c>
      <c r="E188" t="n">
        <v>67.86</v>
      </c>
      <c r="F188" t="n">
        <v>57.35</v>
      </c>
      <c r="G188" t="n">
        <v>13.55</v>
      </c>
      <c r="H188" t="n">
        <v>0.22</v>
      </c>
      <c r="I188" t="n">
        <v>254</v>
      </c>
      <c r="J188" t="n">
        <v>160.54</v>
      </c>
      <c r="K188" t="n">
        <v>50.28</v>
      </c>
      <c r="L188" t="n">
        <v>2</v>
      </c>
      <c r="M188" t="n">
        <v>252</v>
      </c>
      <c r="N188" t="n">
        <v>28.26</v>
      </c>
      <c r="O188" t="n">
        <v>20034.4</v>
      </c>
      <c r="P188" t="n">
        <v>700.73</v>
      </c>
      <c r="Q188" t="n">
        <v>794.21</v>
      </c>
      <c r="R188" t="n">
        <v>413.29</v>
      </c>
      <c r="S188" t="n">
        <v>72.42</v>
      </c>
      <c r="T188" t="n">
        <v>160055.84</v>
      </c>
      <c r="U188" t="n">
        <v>0.18</v>
      </c>
      <c r="V188" t="n">
        <v>0.64</v>
      </c>
      <c r="W188" t="n">
        <v>5.11</v>
      </c>
      <c r="X188" t="n">
        <v>9.640000000000001</v>
      </c>
      <c r="Y188" t="n">
        <v>0.5</v>
      </c>
      <c r="Z188" t="n">
        <v>10</v>
      </c>
    </row>
    <row r="189">
      <c r="A189" t="n">
        <v>2</v>
      </c>
      <c r="B189" t="n">
        <v>80</v>
      </c>
      <c r="C189" t="inlineStr">
        <is>
          <t xml:space="preserve">CONCLUIDO	</t>
        </is>
      </c>
      <c r="D189" t="n">
        <v>1.6385</v>
      </c>
      <c r="E189" t="n">
        <v>61.03</v>
      </c>
      <c r="F189" t="n">
        <v>53.62</v>
      </c>
      <c r="G189" t="n">
        <v>20.36</v>
      </c>
      <c r="H189" t="n">
        <v>0.33</v>
      </c>
      <c r="I189" t="n">
        <v>158</v>
      </c>
      <c r="J189" t="n">
        <v>161.97</v>
      </c>
      <c r="K189" t="n">
        <v>50.28</v>
      </c>
      <c r="L189" t="n">
        <v>3</v>
      </c>
      <c r="M189" t="n">
        <v>156</v>
      </c>
      <c r="N189" t="n">
        <v>28.69</v>
      </c>
      <c r="O189" t="n">
        <v>20210.21</v>
      </c>
      <c r="P189" t="n">
        <v>652.15</v>
      </c>
      <c r="Q189" t="n">
        <v>794.21</v>
      </c>
      <c r="R189" t="n">
        <v>288.33</v>
      </c>
      <c r="S189" t="n">
        <v>72.42</v>
      </c>
      <c r="T189" t="n">
        <v>98056.03</v>
      </c>
      <c r="U189" t="n">
        <v>0.25</v>
      </c>
      <c r="V189" t="n">
        <v>0.6899999999999999</v>
      </c>
      <c r="W189" t="n">
        <v>4.95</v>
      </c>
      <c r="X189" t="n">
        <v>5.91</v>
      </c>
      <c r="Y189" t="n">
        <v>0.5</v>
      </c>
      <c r="Z189" t="n">
        <v>10</v>
      </c>
    </row>
    <row r="190">
      <c r="A190" t="n">
        <v>3</v>
      </c>
      <c r="B190" t="n">
        <v>80</v>
      </c>
      <c r="C190" t="inlineStr">
        <is>
          <t xml:space="preserve">CONCLUIDO	</t>
        </is>
      </c>
      <c r="D190" t="n">
        <v>1.7255</v>
      </c>
      <c r="E190" t="n">
        <v>57.95</v>
      </c>
      <c r="F190" t="n">
        <v>51.96</v>
      </c>
      <c r="G190" t="n">
        <v>27.35</v>
      </c>
      <c r="H190" t="n">
        <v>0.43</v>
      </c>
      <c r="I190" t="n">
        <v>114</v>
      </c>
      <c r="J190" t="n">
        <v>163.4</v>
      </c>
      <c r="K190" t="n">
        <v>50.28</v>
      </c>
      <c r="L190" t="n">
        <v>4</v>
      </c>
      <c r="M190" t="n">
        <v>112</v>
      </c>
      <c r="N190" t="n">
        <v>29.12</v>
      </c>
      <c r="O190" t="n">
        <v>20386.62</v>
      </c>
      <c r="P190" t="n">
        <v>629.42</v>
      </c>
      <c r="Q190" t="n">
        <v>794.23</v>
      </c>
      <c r="R190" t="n">
        <v>232.85</v>
      </c>
      <c r="S190" t="n">
        <v>72.42</v>
      </c>
      <c r="T190" t="n">
        <v>70533.91</v>
      </c>
      <c r="U190" t="n">
        <v>0.31</v>
      </c>
      <c r="V190" t="n">
        <v>0.71</v>
      </c>
      <c r="W190" t="n">
        <v>4.88</v>
      </c>
      <c r="X190" t="n">
        <v>4.25</v>
      </c>
      <c r="Y190" t="n">
        <v>0.5</v>
      </c>
      <c r="Z190" t="n">
        <v>10</v>
      </c>
    </row>
    <row r="191">
      <c r="A191" t="n">
        <v>4</v>
      </c>
      <c r="B191" t="n">
        <v>80</v>
      </c>
      <c r="C191" t="inlineStr">
        <is>
          <t xml:space="preserve">CONCLUIDO	</t>
        </is>
      </c>
      <c r="D191" t="n">
        <v>1.7774</v>
      </c>
      <c r="E191" t="n">
        <v>56.26</v>
      </c>
      <c r="F191" t="n">
        <v>51.04</v>
      </c>
      <c r="G191" t="n">
        <v>34.02</v>
      </c>
      <c r="H191" t="n">
        <v>0.54</v>
      </c>
      <c r="I191" t="n">
        <v>90</v>
      </c>
      <c r="J191" t="n">
        <v>164.83</v>
      </c>
      <c r="K191" t="n">
        <v>50.28</v>
      </c>
      <c r="L191" t="n">
        <v>5</v>
      </c>
      <c r="M191" t="n">
        <v>88</v>
      </c>
      <c r="N191" t="n">
        <v>29.55</v>
      </c>
      <c r="O191" t="n">
        <v>20563.61</v>
      </c>
      <c r="P191" t="n">
        <v>615.62</v>
      </c>
      <c r="Q191" t="n">
        <v>794.1799999999999</v>
      </c>
      <c r="R191" t="n">
        <v>202</v>
      </c>
      <c r="S191" t="n">
        <v>72.42</v>
      </c>
      <c r="T191" t="n">
        <v>55229.86</v>
      </c>
      <c r="U191" t="n">
        <v>0.36</v>
      </c>
      <c r="V191" t="n">
        <v>0.72</v>
      </c>
      <c r="W191" t="n">
        <v>4.84</v>
      </c>
      <c r="X191" t="n">
        <v>3.33</v>
      </c>
      <c r="Y191" t="n">
        <v>0.5</v>
      </c>
      <c r="Z191" t="n">
        <v>10</v>
      </c>
    </row>
    <row r="192">
      <c r="A192" t="n">
        <v>5</v>
      </c>
      <c r="B192" t="n">
        <v>80</v>
      </c>
      <c r="C192" t="inlineStr">
        <is>
          <t xml:space="preserve">CONCLUIDO	</t>
        </is>
      </c>
      <c r="D192" t="n">
        <v>1.8134</v>
      </c>
      <c r="E192" t="n">
        <v>55.14</v>
      </c>
      <c r="F192" t="n">
        <v>50.44</v>
      </c>
      <c r="G192" t="n">
        <v>40.89</v>
      </c>
      <c r="H192" t="n">
        <v>0.64</v>
      </c>
      <c r="I192" t="n">
        <v>74</v>
      </c>
      <c r="J192" t="n">
        <v>166.27</v>
      </c>
      <c r="K192" t="n">
        <v>50.28</v>
      </c>
      <c r="L192" t="n">
        <v>6</v>
      </c>
      <c r="M192" t="n">
        <v>72</v>
      </c>
      <c r="N192" t="n">
        <v>29.99</v>
      </c>
      <c r="O192" t="n">
        <v>20741.2</v>
      </c>
      <c r="P192" t="n">
        <v>605.87</v>
      </c>
      <c r="Q192" t="n">
        <v>794.21</v>
      </c>
      <c r="R192" t="n">
        <v>182.82</v>
      </c>
      <c r="S192" t="n">
        <v>72.42</v>
      </c>
      <c r="T192" t="n">
        <v>45719.78</v>
      </c>
      <c r="U192" t="n">
        <v>0.4</v>
      </c>
      <c r="V192" t="n">
        <v>0.73</v>
      </c>
      <c r="W192" t="n">
        <v>4.79</v>
      </c>
      <c r="X192" t="n">
        <v>2.73</v>
      </c>
      <c r="Y192" t="n">
        <v>0.5</v>
      </c>
      <c r="Z192" t="n">
        <v>10</v>
      </c>
    </row>
    <row r="193">
      <c r="A193" t="n">
        <v>6</v>
      </c>
      <c r="B193" t="n">
        <v>80</v>
      </c>
      <c r="C193" t="inlineStr">
        <is>
          <t xml:space="preserve">CONCLUIDO	</t>
        </is>
      </c>
      <c r="D193" t="n">
        <v>1.8378</v>
      </c>
      <c r="E193" t="n">
        <v>54.41</v>
      </c>
      <c r="F193" t="n">
        <v>50.06</v>
      </c>
      <c r="G193" t="n">
        <v>47.67</v>
      </c>
      <c r="H193" t="n">
        <v>0.74</v>
      </c>
      <c r="I193" t="n">
        <v>63</v>
      </c>
      <c r="J193" t="n">
        <v>167.72</v>
      </c>
      <c r="K193" t="n">
        <v>50.28</v>
      </c>
      <c r="L193" t="n">
        <v>7</v>
      </c>
      <c r="M193" t="n">
        <v>61</v>
      </c>
      <c r="N193" t="n">
        <v>30.44</v>
      </c>
      <c r="O193" t="n">
        <v>20919.39</v>
      </c>
      <c r="P193" t="n">
        <v>599.22</v>
      </c>
      <c r="Q193" t="n">
        <v>794.17</v>
      </c>
      <c r="R193" t="n">
        <v>170.26</v>
      </c>
      <c r="S193" t="n">
        <v>72.42</v>
      </c>
      <c r="T193" t="n">
        <v>39496.64</v>
      </c>
      <c r="U193" t="n">
        <v>0.43</v>
      </c>
      <c r="V193" t="n">
        <v>0.74</v>
      </c>
      <c r="W193" t="n">
        <v>4.78</v>
      </c>
      <c r="X193" t="n">
        <v>2.35</v>
      </c>
      <c r="Y193" t="n">
        <v>0.5</v>
      </c>
      <c r="Z193" t="n">
        <v>10</v>
      </c>
    </row>
    <row r="194">
      <c r="A194" t="n">
        <v>7</v>
      </c>
      <c r="B194" t="n">
        <v>80</v>
      </c>
      <c r="C194" t="inlineStr">
        <is>
          <t xml:space="preserve">CONCLUIDO	</t>
        </is>
      </c>
      <c r="D194" t="n">
        <v>1.8605</v>
      </c>
      <c r="E194" t="n">
        <v>53.75</v>
      </c>
      <c r="F194" t="n">
        <v>49.68</v>
      </c>
      <c r="G194" t="n">
        <v>55.2</v>
      </c>
      <c r="H194" t="n">
        <v>0.84</v>
      </c>
      <c r="I194" t="n">
        <v>54</v>
      </c>
      <c r="J194" t="n">
        <v>169.17</v>
      </c>
      <c r="K194" t="n">
        <v>50.28</v>
      </c>
      <c r="L194" t="n">
        <v>8</v>
      </c>
      <c r="M194" t="n">
        <v>52</v>
      </c>
      <c r="N194" t="n">
        <v>30.89</v>
      </c>
      <c r="O194" t="n">
        <v>21098.19</v>
      </c>
      <c r="P194" t="n">
        <v>591.89</v>
      </c>
      <c r="Q194" t="n">
        <v>794.1900000000001</v>
      </c>
      <c r="R194" t="n">
        <v>157.17</v>
      </c>
      <c r="S194" t="n">
        <v>72.42</v>
      </c>
      <c r="T194" t="n">
        <v>32996.77</v>
      </c>
      <c r="U194" t="n">
        <v>0.46</v>
      </c>
      <c r="V194" t="n">
        <v>0.74</v>
      </c>
      <c r="W194" t="n">
        <v>4.78</v>
      </c>
      <c r="X194" t="n">
        <v>1.98</v>
      </c>
      <c r="Y194" t="n">
        <v>0.5</v>
      </c>
      <c r="Z194" t="n">
        <v>10</v>
      </c>
    </row>
    <row r="195">
      <c r="A195" t="n">
        <v>8</v>
      </c>
      <c r="B195" t="n">
        <v>80</v>
      </c>
      <c r="C195" t="inlineStr">
        <is>
          <t xml:space="preserve">CONCLUIDO	</t>
        </is>
      </c>
      <c r="D195" t="n">
        <v>1.8748</v>
      </c>
      <c r="E195" t="n">
        <v>53.34</v>
      </c>
      <c r="F195" t="n">
        <v>49.47</v>
      </c>
      <c r="G195" t="n">
        <v>61.83</v>
      </c>
      <c r="H195" t="n">
        <v>0.9399999999999999</v>
      </c>
      <c r="I195" t="n">
        <v>48</v>
      </c>
      <c r="J195" t="n">
        <v>170.62</v>
      </c>
      <c r="K195" t="n">
        <v>50.28</v>
      </c>
      <c r="L195" t="n">
        <v>9</v>
      </c>
      <c r="M195" t="n">
        <v>46</v>
      </c>
      <c r="N195" t="n">
        <v>31.34</v>
      </c>
      <c r="O195" t="n">
        <v>21277.6</v>
      </c>
      <c r="P195" t="n">
        <v>587.04</v>
      </c>
      <c r="Q195" t="n">
        <v>794.1799999999999</v>
      </c>
      <c r="R195" t="n">
        <v>150.45</v>
      </c>
      <c r="S195" t="n">
        <v>72.42</v>
      </c>
      <c r="T195" t="n">
        <v>29662.77</v>
      </c>
      <c r="U195" t="n">
        <v>0.48</v>
      </c>
      <c r="V195" t="n">
        <v>0.75</v>
      </c>
      <c r="W195" t="n">
        <v>4.75</v>
      </c>
      <c r="X195" t="n">
        <v>1.76</v>
      </c>
      <c r="Y195" t="n">
        <v>0.5</v>
      </c>
      <c r="Z195" t="n">
        <v>10</v>
      </c>
    </row>
    <row r="196">
      <c r="A196" t="n">
        <v>9</v>
      </c>
      <c r="B196" t="n">
        <v>80</v>
      </c>
      <c r="C196" t="inlineStr">
        <is>
          <t xml:space="preserve">CONCLUIDO	</t>
        </is>
      </c>
      <c r="D196" t="n">
        <v>1.8879</v>
      </c>
      <c r="E196" t="n">
        <v>52.97</v>
      </c>
      <c r="F196" t="n">
        <v>49.26</v>
      </c>
      <c r="G196" t="n">
        <v>68.73</v>
      </c>
      <c r="H196" t="n">
        <v>1.03</v>
      </c>
      <c r="I196" t="n">
        <v>43</v>
      </c>
      <c r="J196" t="n">
        <v>172.08</v>
      </c>
      <c r="K196" t="n">
        <v>50.28</v>
      </c>
      <c r="L196" t="n">
        <v>10</v>
      </c>
      <c r="M196" t="n">
        <v>41</v>
      </c>
      <c r="N196" t="n">
        <v>31.8</v>
      </c>
      <c r="O196" t="n">
        <v>21457.64</v>
      </c>
      <c r="P196" t="n">
        <v>581.9299999999999</v>
      </c>
      <c r="Q196" t="n">
        <v>794.1799999999999</v>
      </c>
      <c r="R196" t="n">
        <v>143.12</v>
      </c>
      <c r="S196" t="n">
        <v>72.42</v>
      </c>
      <c r="T196" t="n">
        <v>26022.98</v>
      </c>
      <c r="U196" t="n">
        <v>0.51</v>
      </c>
      <c r="V196" t="n">
        <v>0.75</v>
      </c>
      <c r="W196" t="n">
        <v>4.75</v>
      </c>
      <c r="X196" t="n">
        <v>1.55</v>
      </c>
      <c r="Y196" t="n">
        <v>0.5</v>
      </c>
      <c r="Z196" t="n">
        <v>10</v>
      </c>
    </row>
    <row r="197">
      <c r="A197" t="n">
        <v>10</v>
      </c>
      <c r="B197" t="n">
        <v>80</v>
      </c>
      <c r="C197" t="inlineStr">
        <is>
          <t xml:space="preserve">CONCLUIDO	</t>
        </is>
      </c>
      <c r="D197" t="n">
        <v>1.8979</v>
      </c>
      <c r="E197" t="n">
        <v>52.69</v>
      </c>
      <c r="F197" t="n">
        <v>49.11</v>
      </c>
      <c r="G197" t="n">
        <v>75.55</v>
      </c>
      <c r="H197" t="n">
        <v>1.12</v>
      </c>
      <c r="I197" t="n">
        <v>39</v>
      </c>
      <c r="J197" t="n">
        <v>173.55</v>
      </c>
      <c r="K197" t="n">
        <v>50.28</v>
      </c>
      <c r="L197" t="n">
        <v>11</v>
      </c>
      <c r="M197" t="n">
        <v>37</v>
      </c>
      <c r="N197" t="n">
        <v>32.27</v>
      </c>
      <c r="O197" t="n">
        <v>21638.31</v>
      </c>
      <c r="P197" t="n">
        <v>577.17</v>
      </c>
      <c r="Q197" t="n">
        <v>794.1799999999999</v>
      </c>
      <c r="R197" t="n">
        <v>138.06</v>
      </c>
      <c r="S197" t="n">
        <v>72.42</v>
      </c>
      <c r="T197" t="n">
        <v>23515.34</v>
      </c>
      <c r="U197" t="n">
        <v>0.52</v>
      </c>
      <c r="V197" t="n">
        <v>0.75</v>
      </c>
      <c r="W197" t="n">
        <v>4.75</v>
      </c>
      <c r="X197" t="n">
        <v>1.4</v>
      </c>
      <c r="Y197" t="n">
        <v>0.5</v>
      </c>
      <c r="Z197" t="n">
        <v>10</v>
      </c>
    </row>
    <row r="198">
      <c r="A198" t="n">
        <v>11</v>
      </c>
      <c r="B198" t="n">
        <v>80</v>
      </c>
      <c r="C198" t="inlineStr">
        <is>
          <t xml:space="preserve">CONCLUIDO	</t>
        </is>
      </c>
      <c r="D198" t="n">
        <v>1.9049</v>
      </c>
      <c r="E198" t="n">
        <v>52.5</v>
      </c>
      <c r="F198" t="n">
        <v>49.01</v>
      </c>
      <c r="G198" t="n">
        <v>81.69</v>
      </c>
      <c r="H198" t="n">
        <v>1.22</v>
      </c>
      <c r="I198" t="n">
        <v>36</v>
      </c>
      <c r="J198" t="n">
        <v>175.02</v>
      </c>
      <c r="K198" t="n">
        <v>50.28</v>
      </c>
      <c r="L198" t="n">
        <v>12</v>
      </c>
      <c r="M198" t="n">
        <v>34</v>
      </c>
      <c r="N198" t="n">
        <v>32.74</v>
      </c>
      <c r="O198" t="n">
        <v>21819.6</v>
      </c>
      <c r="P198" t="n">
        <v>573.99</v>
      </c>
      <c r="Q198" t="n">
        <v>794.17</v>
      </c>
      <c r="R198" t="n">
        <v>135.01</v>
      </c>
      <c r="S198" t="n">
        <v>72.42</v>
      </c>
      <c r="T198" t="n">
        <v>22004.27</v>
      </c>
      <c r="U198" t="n">
        <v>0.54</v>
      </c>
      <c r="V198" t="n">
        <v>0.75</v>
      </c>
      <c r="W198" t="n">
        <v>4.74</v>
      </c>
      <c r="X198" t="n">
        <v>1.31</v>
      </c>
      <c r="Y198" t="n">
        <v>0.5</v>
      </c>
      <c r="Z198" t="n">
        <v>10</v>
      </c>
    </row>
    <row r="199">
      <c r="A199" t="n">
        <v>12</v>
      </c>
      <c r="B199" t="n">
        <v>80</v>
      </c>
      <c r="C199" t="inlineStr">
        <is>
          <t xml:space="preserve">CONCLUIDO	</t>
        </is>
      </c>
      <c r="D199" t="n">
        <v>1.9127</v>
      </c>
      <c r="E199" t="n">
        <v>52.28</v>
      </c>
      <c r="F199" t="n">
        <v>48.9</v>
      </c>
      <c r="G199" t="n">
        <v>88.90000000000001</v>
      </c>
      <c r="H199" t="n">
        <v>1.31</v>
      </c>
      <c r="I199" t="n">
        <v>33</v>
      </c>
      <c r="J199" t="n">
        <v>176.49</v>
      </c>
      <c r="K199" t="n">
        <v>50.28</v>
      </c>
      <c r="L199" t="n">
        <v>13</v>
      </c>
      <c r="M199" t="n">
        <v>31</v>
      </c>
      <c r="N199" t="n">
        <v>33.21</v>
      </c>
      <c r="O199" t="n">
        <v>22001.54</v>
      </c>
      <c r="P199" t="n">
        <v>570.72</v>
      </c>
      <c r="Q199" t="n">
        <v>794.2</v>
      </c>
      <c r="R199" t="n">
        <v>131.27</v>
      </c>
      <c r="S199" t="n">
        <v>72.42</v>
      </c>
      <c r="T199" t="n">
        <v>20147.79</v>
      </c>
      <c r="U199" t="n">
        <v>0.55</v>
      </c>
      <c r="V199" t="n">
        <v>0.76</v>
      </c>
      <c r="W199" t="n">
        <v>4.73</v>
      </c>
      <c r="X199" t="n">
        <v>1.19</v>
      </c>
      <c r="Y199" t="n">
        <v>0.5</v>
      </c>
      <c r="Z199" t="n">
        <v>10</v>
      </c>
    </row>
    <row r="200">
      <c r="A200" t="n">
        <v>13</v>
      </c>
      <c r="B200" t="n">
        <v>80</v>
      </c>
      <c r="C200" t="inlineStr">
        <is>
          <t xml:space="preserve">CONCLUIDO	</t>
        </is>
      </c>
      <c r="D200" t="n">
        <v>1.9209</v>
      </c>
      <c r="E200" t="n">
        <v>52.06</v>
      </c>
      <c r="F200" t="n">
        <v>48.77</v>
      </c>
      <c r="G200" t="n">
        <v>97.54000000000001</v>
      </c>
      <c r="H200" t="n">
        <v>1.4</v>
      </c>
      <c r="I200" t="n">
        <v>30</v>
      </c>
      <c r="J200" t="n">
        <v>177.97</v>
      </c>
      <c r="K200" t="n">
        <v>50.28</v>
      </c>
      <c r="L200" t="n">
        <v>14</v>
      </c>
      <c r="M200" t="n">
        <v>28</v>
      </c>
      <c r="N200" t="n">
        <v>33.69</v>
      </c>
      <c r="O200" t="n">
        <v>22184.13</v>
      </c>
      <c r="P200" t="n">
        <v>565.49</v>
      </c>
      <c r="Q200" t="n">
        <v>794.1900000000001</v>
      </c>
      <c r="R200" t="n">
        <v>126.97</v>
      </c>
      <c r="S200" t="n">
        <v>72.42</v>
      </c>
      <c r="T200" t="n">
        <v>18015.16</v>
      </c>
      <c r="U200" t="n">
        <v>0.57</v>
      </c>
      <c r="V200" t="n">
        <v>0.76</v>
      </c>
      <c r="W200" t="n">
        <v>4.73</v>
      </c>
      <c r="X200" t="n">
        <v>1.06</v>
      </c>
      <c r="Y200" t="n">
        <v>0.5</v>
      </c>
      <c r="Z200" t="n">
        <v>10</v>
      </c>
    </row>
    <row r="201">
      <c r="A201" t="n">
        <v>14</v>
      </c>
      <c r="B201" t="n">
        <v>80</v>
      </c>
      <c r="C201" t="inlineStr">
        <is>
          <t xml:space="preserve">CONCLUIDO	</t>
        </is>
      </c>
      <c r="D201" t="n">
        <v>1.9257</v>
      </c>
      <c r="E201" t="n">
        <v>51.93</v>
      </c>
      <c r="F201" t="n">
        <v>48.7</v>
      </c>
      <c r="G201" t="n">
        <v>104.36</v>
      </c>
      <c r="H201" t="n">
        <v>1.48</v>
      </c>
      <c r="I201" t="n">
        <v>28</v>
      </c>
      <c r="J201" t="n">
        <v>179.46</v>
      </c>
      <c r="K201" t="n">
        <v>50.28</v>
      </c>
      <c r="L201" t="n">
        <v>15</v>
      </c>
      <c r="M201" t="n">
        <v>26</v>
      </c>
      <c r="N201" t="n">
        <v>34.18</v>
      </c>
      <c r="O201" t="n">
        <v>22367.38</v>
      </c>
      <c r="P201" t="n">
        <v>563.78</v>
      </c>
      <c r="Q201" t="n">
        <v>794.1799999999999</v>
      </c>
      <c r="R201" t="n">
        <v>124.59</v>
      </c>
      <c r="S201" t="n">
        <v>72.42</v>
      </c>
      <c r="T201" t="n">
        <v>16834.74</v>
      </c>
      <c r="U201" t="n">
        <v>0.58</v>
      </c>
      <c r="V201" t="n">
        <v>0.76</v>
      </c>
      <c r="W201" t="n">
        <v>4.73</v>
      </c>
      <c r="X201" t="n">
        <v>0.99</v>
      </c>
      <c r="Y201" t="n">
        <v>0.5</v>
      </c>
      <c r="Z201" t="n">
        <v>10</v>
      </c>
    </row>
    <row r="202">
      <c r="A202" t="n">
        <v>15</v>
      </c>
      <c r="B202" t="n">
        <v>80</v>
      </c>
      <c r="C202" t="inlineStr">
        <is>
          <t xml:space="preserve">CONCLUIDO	</t>
        </is>
      </c>
      <c r="D202" t="n">
        <v>1.9312</v>
      </c>
      <c r="E202" t="n">
        <v>51.78</v>
      </c>
      <c r="F202" t="n">
        <v>48.62</v>
      </c>
      <c r="G202" t="n">
        <v>112.2</v>
      </c>
      <c r="H202" t="n">
        <v>1.57</v>
      </c>
      <c r="I202" t="n">
        <v>26</v>
      </c>
      <c r="J202" t="n">
        <v>180.95</v>
      </c>
      <c r="K202" t="n">
        <v>50.28</v>
      </c>
      <c r="L202" t="n">
        <v>16</v>
      </c>
      <c r="M202" t="n">
        <v>24</v>
      </c>
      <c r="N202" t="n">
        <v>34.67</v>
      </c>
      <c r="O202" t="n">
        <v>22551.28</v>
      </c>
      <c r="P202" t="n">
        <v>558.51</v>
      </c>
      <c r="Q202" t="n">
        <v>794.17</v>
      </c>
      <c r="R202" t="n">
        <v>121.92</v>
      </c>
      <c r="S202" t="n">
        <v>72.42</v>
      </c>
      <c r="T202" t="n">
        <v>15507.07</v>
      </c>
      <c r="U202" t="n">
        <v>0.59</v>
      </c>
      <c r="V202" t="n">
        <v>0.76</v>
      </c>
      <c r="W202" t="n">
        <v>4.72</v>
      </c>
      <c r="X202" t="n">
        <v>0.91</v>
      </c>
      <c r="Y202" t="n">
        <v>0.5</v>
      </c>
      <c r="Z202" t="n">
        <v>10</v>
      </c>
    </row>
    <row r="203">
      <c r="A203" t="n">
        <v>16</v>
      </c>
      <c r="B203" t="n">
        <v>80</v>
      </c>
      <c r="C203" t="inlineStr">
        <is>
          <t xml:space="preserve">CONCLUIDO	</t>
        </is>
      </c>
      <c r="D203" t="n">
        <v>1.9332</v>
      </c>
      <c r="E203" t="n">
        <v>51.73</v>
      </c>
      <c r="F203" t="n">
        <v>48.6</v>
      </c>
      <c r="G203" t="n">
        <v>116.63</v>
      </c>
      <c r="H203" t="n">
        <v>1.65</v>
      </c>
      <c r="I203" t="n">
        <v>25</v>
      </c>
      <c r="J203" t="n">
        <v>182.45</v>
      </c>
      <c r="K203" t="n">
        <v>50.28</v>
      </c>
      <c r="L203" t="n">
        <v>17</v>
      </c>
      <c r="M203" t="n">
        <v>23</v>
      </c>
      <c r="N203" t="n">
        <v>35.17</v>
      </c>
      <c r="O203" t="n">
        <v>22735.98</v>
      </c>
      <c r="P203" t="n">
        <v>557.78</v>
      </c>
      <c r="Q203" t="n">
        <v>794.1799999999999</v>
      </c>
      <c r="R203" t="n">
        <v>121.2</v>
      </c>
      <c r="S203" t="n">
        <v>72.42</v>
      </c>
      <c r="T203" t="n">
        <v>15156.18</v>
      </c>
      <c r="U203" t="n">
        <v>0.6</v>
      </c>
      <c r="V203" t="n">
        <v>0.76</v>
      </c>
      <c r="W203" t="n">
        <v>4.72</v>
      </c>
      <c r="X203" t="n">
        <v>0.89</v>
      </c>
      <c r="Y203" t="n">
        <v>0.5</v>
      </c>
      <c r="Z203" t="n">
        <v>10</v>
      </c>
    </row>
    <row r="204">
      <c r="A204" t="n">
        <v>17</v>
      </c>
      <c r="B204" t="n">
        <v>80</v>
      </c>
      <c r="C204" t="inlineStr">
        <is>
          <t xml:space="preserve">CONCLUIDO	</t>
        </is>
      </c>
      <c r="D204" t="n">
        <v>1.9384</v>
      </c>
      <c r="E204" t="n">
        <v>51.59</v>
      </c>
      <c r="F204" t="n">
        <v>48.52</v>
      </c>
      <c r="G204" t="n">
        <v>126.58</v>
      </c>
      <c r="H204" t="n">
        <v>1.74</v>
      </c>
      <c r="I204" t="n">
        <v>23</v>
      </c>
      <c r="J204" t="n">
        <v>183.95</v>
      </c>
      <c r="K204" t="n">
        <v>50.28</v>
      </c>
      <c r="L204" t="n">
        <v>18</v>
      </c>
      <c r="M204" t="n">
        <v>21</v>
      </c>
      <c r="N204" t="n">
        <v>35.67</v>
      </c>
      <c r="O204" t="n">
        <v>22921.24</v>
      </c>
      <c r="P204" t="n">
        <v>551.85</v>
      </c>
      <c r="Q204" t="n">
        <v>794.17</v>
      </c>
      <c r="R204" t="n">
        <v>118.77</v>
      </c>
      <c r="S204" t="n">
        <v>72.42</v>
      </c>
      <c r="T204" t="n">
        <v>13950.19</v>
      </c>
      <c r="U204" t="n">
        <v>0.61</v>
      </c>
      <c r="V204" t="n">
        <v>0.76</v>
      </c>
      <c r="W204" t="n">
        <v>4.72</v>
      </c>
      <c r="X204" t="n">
        <v>0.82</v>
      </c>
      <c r="Y204" t="n">
        <v>0.5</v>
      </c>
      <c r="Z204" t="n">
        <v>10</v>
      </c>
    </row>
    <row r="205">
      <c r="A205" t="n">
        <v>18</v>
      </c>
      <c r="B205" t="n">
        <v>80</v>
      </c>
      <c r="C205" t="inlineStr">
        <is>
          <t xml:space="preserve">CONCLUIDO	</t>
        </is>
      </c>
      <c r="D205" t="n">
        <v>1.941</v>
      </c>
      <c r="E205" t="n">
        <v>51.52</v>
      </c>
      <c r="F205" t="n">
        <v>48.49</v>
      </c>
      <c r="G205" t="n">
        <v>132.24</v>
      </c>
      <c r="H205" t="n">
        <v>1.82</v>
      </c>
      <c r="I205" t="n">
        <v>22</v>
      </c>
      <c r="J205" t="n">
        <v>185.46</v>
      </c>
      <c r="K205" t="n">
        <v>50.28</v>
      </c>
      <c r="L205" t="n">
        <v>19</v>
      </c>
      <c r="M205" t="n">
        <v>20</v>
      </c>
      <c r="N205" t="n">
        <v>36.18</v>
      </c>
      <c r="O205" t="n">
        <v>23107.19</v>
      </c>
      <c r="P205" t="n">
        <v>550.87</v>
      </c>
      <c r="Q205" t="n">
        <v>794.17</v>
      </c>
      <c r="R205" t="n">
        <v>117.38</v>
      </c>
      <c r="S205" t="n">
        <v>72.42</v>
      </c>
      <c r="T205" t="n">
        <v>13257.27</v>
      </c>
      <c r="U205" t="n">
        <v>0.62</v>
      </c>
      <c r="V205" t="n">
        <v>0.76</v>
      </c>
      <c r="W205" t="n">
        <v>4.72</v>
      </c>
      <c r="X205" t="n">
        <v>0.78</v>
      </c>
      <c r="Y205" t="n">
        <v>0.5</v>
      </c>
      <c r="Z205" t="n">
        <v>10</v>
      </c>
    </row>
    <row r="206">
      <c r="A206" t="n">
        <v>19</v>
      </c>
      <c r="B206" t="n">
        <v>80</v>
      </c>
      <c r="C206" t="inlineStr">
        <is>
          <t xml:space="preserve">CONCLUIDO	</t>
        </is>
      </c>
      <c r="D206" t="n">
        <v>1.9438</v>
      </c>
      <c r="E206" t="n">
        <v>51.45</v>
      </c>
      <c r="F206" t="n">
        <v>48.45</v>
      </c>
      <c r="G206" t="n">
        <v>138.42</v>
      </c>
      <c r="H206" t="n">
        <v>1.9</v>
      </c>
      <c r="I206" t="n">
        <v>21</v>
      </c>
      <c r="J206" t="n">
        <v>186.97</v>
      </c>
      <c r="K206" t="n">
        <v>50.28</v>
      </c>
      <c r="L206" t="n">
        <v>20</v>
      </c>
      <c r="M206" t="n">
        <v>19</v>
      </c>
      <c r="N206" t="n">
        <v>36.69</v>
      </c>
      <c r="O206" t="n">
        <v>23293.82</v>
      </c>
      <c r="P206" t="n">
        <v>549.49</v>
      </c>
      <c r="Q206" t="n">
        <v>794.17</v>
      </c>
      <c r="R206" t="n">
        <v>116</v>
      </c>
      <c r="S206" t="n">
        <v>72.42</v>
      </c>
      <c r="T206" t="n">
        <v>12573.44</v>
      </c>
      <c r="U206" t="n">
        <v>0.62</v>
      </c>
      <c r="V206" t="n">
        <v>0.76</v>
      </c>
      <c r="W206" t="n">
        <v>4.72</v>
      </c>
      <c r="X206" t="n">
        <v>0.74</v>
      </c>
      <c r="Y206" t="n">
        <v>0.5</v>
      </c>
      <c r="Z206" t="n">
        <v>10</v>
      </c>
    </row>
    <row r="207">
      <c r="A207" t="n">
        <v>20</v>
      </c>
      <c r="B207" t="n">
        <v>80</v>
      </c>
      <c r="C207" t="inlineStr">
        <is>
          <t xml:space="preserve">CONCLUIDO	</t>
        </is>
      </c>
      <c r="D207" t="n">
        <v>1.9455</v>
      </c>
      <c r="E207" t="n">
        <v>51.4</v>
      </c>
      <c r="F207" t="n">
        <v>48.43</v>
      </c>
      <c r="G207" t="n">
        <v>145.3</v>
      </c>
      <c r="H207" t="n">
        <v>1.98</v>
      </c>
      <c r="I207" t="n">
        <v>20</v>
      </c>
      <c r="J207" t="n">
        <v>188.49</v>
      </c>
      <c r="K207" t="n">
        <v>50.28</v>
      </c>
      <c r="L207" t="n">
        <v>21</v>
      </c>
      <c r="M207" t="n">
        <v>18</v>
      </c>
      <c r="N207" t="n">
        <v>37.21</v>
      </c>
      <c r="O207" t="n">
        <v>23481.16</v>
      </c>
      <c r="P207" t="n">
        <v>545.34</v>
      </c>
      <c r="Q207" t="n">
        <v>794.17</v>
      </c>
      <c r="R207" t="n">
        <v>115.68</v>
      </c>
      <c r="S207" t="n">
        <v>72.42</v>
      </c>
      <c r="T207" t="n">
        <v>12419.8</v>
      </c>
      <c r="U207" t="n">
        <v>0.63</v>
      </c>
      <c r="V207" t="n">
        <v>0.76</v>
      </c>
      <c r="W207" t="n">
        <v>4.72</v>
      </c>
      <c r="X207" t="n">
        <v>0.73</v>
      </c>
      <c r="Y207" t="n">
        <v>0.5</v>
      </c>
      <c r="Z207" t="n">
        <v>10</v>
      </c>
    </row>
    <row r="208">
      <c r="A208" t="n">
        <v>21</v>
      </c>
      <c r="B208" t="n">
        <v>80</v>
      </c>
      <c r="C208" t="inlineStr">
        <is>
          <t xml:space="preserve">CONCLUIDO	</t>
        </is>
      </c>
      <c r="D208" t="n">
        <v>1.949</v>
      </c>
      <c r="E208" t="n">
        <v>51.31</v>
      </c>
      <c r="F208" t="n">
        <v>48.37</v>
      </c>
      <c r="G208" t="n">
        <v>152.75</v>
      </c>
      <c r="H208" t="n">
        <v>2.05</v>
      </c>
      <c r="I208" t="n">
        <v>19</v>
      </c>
      <c r="J208" t="n">
        <v>190.01</v>
      </c>
      <c r="K208" t="n">
        <v>50.28</v>
      </c>
      <c r="L208" t="n">
        <v>22</v>
      </c>
      <c r="M208" t="n">
        <v>17</v>
      </c>
      <c r="N208" t="n">
        <v>37.74</v>
      </c>
      <c r="O208" t="n">
        <v>23669.2</v>
      </c>
      <c r="P208" t="n">
        <v>543.54</v>
      </c>
      <c r="Q208" t="n">
        <v>794.17</v>
      </c>
      <c r="R208" t="n">
        <v>113.72</v>
      </c>
      <c r="S208" t="n">
        <v>72.42</v>
      </c>
      <c r="T208" t="n">
        <v>11443.68</v>
      </c>
      <c r="U208" t="n">
        <v>0.64</v>
      </c>
      <c r="V208" t="n">
        <v>0.76</v>
      </c>
      <c r="W208" t="n">
        <v>4.71</v>
      </c>
      <c r="X208" t="n">
        <v>0.66</v>
      </c>
      <c r="Y208" t="n">
        <v>0.5</v>
      </c>
      <c r="Z208" t="n">
        <v>10</v>
      </c>
    </row>
    <row r="209">
      <c r="A209" t="n">
        <v>22</v>
      </c>
      <c r="B209" t="n">
        <v>80</v>
      </c>
      <c r="C209" t="inlineStr">
        <is>
          <t xml:space="preserve">CONCLUIDO	</t>
        </is>
      </c>
      <c r="D209" t="n">
        <v>1.9513</v>
      </c>
      <c r="E209" t="n">
        <v>51.25</v>
      </c>
      <c r="F209" t="n">
        <v>48.34</v>
      </c>
      <c r="G209" t="n">
        <v>161.15</v>
      </c>
      <c r="H209" t="n">
        <v>2.13</v>
      </c>
      <c r="I209" t="n">
        <v>18</v>
      </c>
      <c r="J209" t="n">
        <v>191.55</v>
      </c>
      <c r="K209" t="n">
        <v>50.28</v>
      </c>
      <c r="L209" t="n">
        <v>23</v>
      </c>
      <c r="M209" t="n">
        <v>16</v>
      </c>
      <c r="N209" t="n">
        <v>38.27</v>
      </c>
      <c r="O209" t="n">
        <v>23857.96</v>
      </c>
      <c r="P209" t="n">
        <v>538.51</v>
      </c>
      <c r="Q209" t="n">
        <v>794.1799999999999</v>
      </c>
      <c r="R209" t="n">
        <v>112.64</v>
      </c>
      <c r="S209" t="n">
        <v>72.42</v>
      </c>
      <c r="T209" t="n">
        <v>10908.89</v>
      </c>
      <c r="U209" t="n">
        <v>0.64</v>
      </c>
      <c r="V209" t="n">
        <v>0.76</v>
      </c>
      <c r="W209" t="n">
        <v>4.71</v>
      </c>
      <c r="X209" t="n">
        <v>0.64</v>
      </c>
      <c r="Y209" t="n">
        <v>0.5</v>
      </c>
      <c r="Z209" t="n">
        <v>10</v>
      </c>
    </row>
    <row r="210">
      <c r="A210" t="n">
        <v>23</v>
      </c>
      <c r="B210" t="n">
        <v>80</v>
      </c>
      <c r="C210" t="inlineStr">
        <is>
          <t xml:space="preserve">CONCLUIDO	</t>
        </is>
      </c>
      <c r="D210" t="n">
        <v>1.9534</v>
      </c>
      <c r="E210" t="n">
        <v>51.19</v>
      </c>
      <c r="F210" t="n">
        <v>48.32</v>
      </c>
      <c r="G210" t="n">
        <v>170.55</v>
      </c>
      <c r="H210" t="n">
        <v>2.21</v>
      </c>
      <c r="I210" t="n">
        <v>17</v>
      </c>
      <c r="J210" t="n">
        <v>193.08</v>
      </c>
      <c r="K210" t="n">
        <v>50.28</v>
      </c>
      <c r="L210" t="n">
        <v>24</v>
      </c>
      <c r="M210" t="n">
        <v>15</v>
      </c>
      <c r="N210" t="n">
        <v>38.8</v>
      </c>
      <c r="O210" t="n">
        <v>24047.45</v>
      </c>
      <c r="P210" t="n">
        <v>534.88</v>
      </c>
      <c r="Q210" t="n">
        <v>794.1799999999999</v>
      </c>
      <c r="R210" t="n">
        <v>111.95</v>
      </c>
      <c r="S210" t="n">
        <v>72.42</v>
      </c>
      <c r="T210" t="n">
        <v>10572.05</v>
      </c>
      <c r="U210" t="n">
        <v>0.65</v>
      </c>
      <c r="V210" t="n">
        <v>0.76</v>
      </c>
      <c r="W210" t="n">
        <v>4.71</v>
      </c>
      <c r="X210" t="n">
        <v>0.61</v>
      </c>
      <c r="Y210" t="n">
        <v>0.5</v>
      </c>
      <c r="Z210" t="n">
        <v>10</v>
      </c>
    </row>
    <row r="211">
      <c r="A211" t="n">
        <v>24</v>
      </c>
      <c r="B211" t="n">
        <v>80</v>
      </c>
      <c r="C211" t="inlineStr">
        <is>
          <t xml:space="preserve">CONCLUIDO	</t>
        </is>
      </c>
      <c r="D211" t="n">
        <v>1.9542</v>
      </c>
      <c r="E211" t="n">
        <v>51.17</v>
      </c>
      <c r="F211" t="n">
        <v>48.3</v>
      </c>
      <c r="G211" t="n">
        <v>170.47</v>
      </c>
      <c r="H211" t="n">
        <v>2.28</v>
      </c>
      <c r="I211" t="n">
        <v>17</v>
      </c>
      <c r="J211" t="n">
        <v>194.62</v>
      </c>
      <c r="K211" t="n">
        <v>50.28</v>
      </c>
      <c r="L211" t="n">
        <v>25</v>
      </c>
      <c r="M211" t="n">
        <v>15</v>
      </c>
      <c r="N211" t="n">
        <v>39.34</v>
      </c>
      <c r="O211" t="n">
        <v>24237.67</v>
      </c>
      <c r="P211" t="n">
        <v>533.97</v>
      </c>
      <c r="Q211" t="n">
        <v>794.1900000000001</v>
      </c>
      <c r="R211" t="n">
        <v>111.32</v>
      </c>
      <c r="S211" t="n">
        <v>72.42</v>
      </c>
      <c r="T211" t="n">
        <v>10252.12</v>
      </c>
      <c r="U211" t="n">
        <v>0.65</v>
      </c>
      <c r="V211" t="n">
        <v>0.76</v>
      </c>
      <c r="W211" t="n">
        <v>4.71</v>
      </c>
      <c r="X211" t="n">
        <v>0.59</v>
      </c>
      <c r="Y211" t="n">
        <v>0.5</v>
      </c>
      <c r="Z211" t="n">
        <v>10</v>
      </c>
    </row>
    <row r="212">
      <c r="A212" t="n">
        <v>25</v>
      </c>
      <c r="B212" t="n">
        <v>80</v>
      </c>
      <c r="C212" t="inlineStr">
        <is>
          <t xml:space="preserve">CONCLUIDO	</t>
        </is>
      </c>
      <c r="D212" t="n">
        <v>1.9574</v>
      </c>
      <c r="E212" t="n">
        <v>51.09</v>
      </c>
      <c r="F212" t="n">
        <v>48.25</v>
      </c>
      <c r="G212" t="n">
        <v>180.93</v>
      </c>
      <c r="H212" t="n">
        <v>2.35</v>
      </c>
      <c r="I212" t="n">
        <v>16</v>
      </c>
      <c r="J212" t="n">
        <v>196.17</v>
      </c>
      <c r="K212" t="n">
        <v>50.28</v>
      </c>
      <c r="L212" t="n">
        <v>26</v>
      </c>
      <c r="M212" t="n">
        <v>14</v>
      </c>
      <c r="N212" t="n">
        <v>39.89</v>
      </c>
      <c r="O212" t="n">
        <v>24428.62</v>
      </c>
      <c r="P212" t="n">
        <v>529.15</v>
      </c>
      <c r="Q212" t="n">
        <v>794.17</v>
      </c>
      <c r="R212" t="n">
        <v>109.6</v>
      </c>
      <c r="S212" t="n">
        <v>72.42</v>
      </c>
      <c r="T212" t="n">
        <v>9397.83</v>
      </c>
      <c r="U212" t="n">
        <v>0.66</v>
      </c>
      <c r="V212" t="n">
        <v>0.77</v>
      </c>
      <c r="W212" t="n">
        <v>4.71</v>
      </c>
      <c r="X212" t="n">
        <v>0.54</v>
      </c>
      <c r="Y212" t="n">
        <v>0.5</v>
      </c>
      <c r="Z212" t="n">
        <v>10</v>
      </c>
    </row>
    <row r="213">
      <c r="A213" t="n">
        <v>26</v>
      </c>
      <c r="B213" t="n">
        <v>80</v>
      </c>
      <c r="C213" t="inlineStr">
        <is>
          <t xml:space="preserve">CONCLUIDO	</t>
        </is>
      </c>
      <c r="D213" t="n">
        <v>1.9594</v>
      </c>
      <c r="E213" t="n">
        <v>51.04</v>
      </c>
      <c r="F213" t="n">
        <v>48.23</v>
      </c>
      <c r="G213" t="n">
        <v>192.92</v>
      </c>
      <c r="H213" t="n">
        <v>2.42</v>
      </c>
      <c r="I213" t="n">
        <v>15</v>
      </c>
      <c r="J213" t="n">
        <v>197.73</v>
      </c>
      <c r="K213" t="n">
        <v>50.28</v>
      </c>
      <c r="L213" t="n">
        <v>27</v>
      </c>
      <c r="M213" t="n">
        <v>13</v>
      </c>
      <c r="N213" t="n">
        <v>40.45</v>
      </c>
      <c r="O213" t="n">
        <v>24620.33</v>
      </c>
      <c r="P213" t="n">
        <v>526.63</v>
      </c>
      <c r="Q213" t="n">
        <v>794.17</v>
      </c>
      <c r="R213" t="n">
        <v>108.87</v>
      </c>
      <c r="S213" t="n">
        <v>72.42</v>
      </c>
      <c r="T213" t="n">
        <v>9041.18</v>
      </c>
      <c r="U213" t="n">
        <v>0.67</v>
      </c>
      <c r="V213" t="n">
        <v>0.77</v>
      </c>
      <c r="W213" t="n">
        <v>4.71</v>
      </c>
      <c r="X213" t="n">
        <v>0.52</v>
      </c>
      <c r="Y213" t="n">
        <v>0.5</v>
      </c>
      <c r="Z213" t="n">
        <v>10</v>
      </c>
    </row>
    <row r="214">
      <c r="A214" t="n">
        <v>27</v>
      </c>
      <c r="B214" t="n">
        <v>80</v>
      </c>
      <c r="C214" t="inlineStr">
        <is>
          <t xml:space="preserve">CONCLUIDO	</t>
        </is>
      </c>
      <c r="D214" t="n">
        <v>1.9597</v>
      </c>
      <c r="E214" t="n">
        <v>51.03</v>
      </c>
      <c r="F214" t="n">
        <v>48.22</v>
      </c>
      <c r="G214" t="n">
        <v>192.88</v>
      </c>
      <c r="H214" t="n">
        <v>2.49</v>
      </c>
      <c r="I214" t="n">
        <v>15</v>
      </c>
      <c r="J214" t="n">
        <v>199.29</v>
      </c>
      <c r="K214" t="n">
        <v>50.28</v>
      </c>
      <c r="L214" t="n">
        <v>28</v>
      </c>
      <c r="M214" t="n">
        <v>13</v>
      </c>
      <c r="N214" t="n">
        <v>41.01</v>
      </c>
      <c r="O214" t="n">
        <v>24812.8</v>
      </c>
      <c r="P214" t="n">
        <v>525.1</v>
      </c>
      <c r="Q214" t="n">
        <v>794.17</v>
      </c>
      <c r="R214" t="n">
        <v>108.53</v>
      </c>
      <c r="S214" t="n">
        <v>72.42</v>
      </c>
      <c r="T214" t="n">
        <v>8870.129999999999</v>
      </c>
      <c r="U214" t="n">
        <v>0.67</v>
      </c>
      <c r="V214" t="n">
        <v>0.77</v>
      </c>
      <c r="W214" t="n">
        <v>4.71</v>
      </c>
      <c r="X214" t="n">
        <v>0.51</v>
      </c>
      <c r="Y214" t="n">
        <v>0.5</v>
      </c>
      <c r="Z214" t="n">
        <v>10</v>
      </c>
    </row>
    <row r="215">
      <c r="A215" t="n">
        <v>28</v>
      </c>
      <c r="B215" t="n">
        <v>80</v>
      </c>
      <c r="C215" t="inlineStr">
        <is>
          <t xml:space="preserve">CONCLUIDO	</t>
        </is>
      </c>
      <c r="D215" t="n">
        <v>1.9622</v>
      </c>
      <c r="E215" t="n">
        <v>50.96</v>
      </c>
      <c r="F215" t="n">
        <v>48.19</v>
      </c>
      <c r="G215" t="n">
        <v>206.51</v>
      </c>
      <c r="H215" t="n">
        <v>2.56</v>
      </c>
      <c r="I215" t="n">
        <v>14</v>
      </c>
      <c r="J215" t="n">
        <v>200.85</v>
      </c>
      <c r="K215" t="n">
        <v>50.28</v>
      </c>
      <c r="L215" t="n">
        <v>29</v>
      </c>
      <c r="M215" t="n">
        <v>12</v>
      </c>
      <c r="N215" t="n">
        <v>41.57</v>
      </c>
      <c r="O215" t="n">
        <v>25006.03</v>
      </c>
      <c r="P215" t="n">
        <v>522.6799999999999</v>
      </c>
      <c r="Q215" t="n">
        <v>794.17</v>
      </c>
      <c r="R215" t="n">
        <v>107.49</v>
      </c>
      <c r="S215" t="n">
        <v>72.42</v>
      </c>
      <c r="T215" t="n">
        <v>8355.01</v>
      </c>
      <c r="U215" t="n">
        <v>0.67</v>
      </c>
      <c r="V215" t="n">
        <v>0.77</v>
      </c>
      <c r="W215" t="n">
        <v>4.71</v>
      </c>
      <c r="X215" t="n">
        <v>0.48</v>
      </c>
      <c r="Y215" t="n">
        <v>0.5</v>
      </c>
      <c r="Z215" t="n">
        <v>10</v>
      </c>
    </row>
    <row r="216">
      <c r="A216" t="n">
        <v>29</v>
      </c>
      <c r="B216" t="n">
        <v>80</v>
      </c>
      <c r="C216" t="inlineStr">
        <is>
          <t xml:space="preserve">CONCLUIDO	</t>
        </is>
      </c>
      <c r="D216" t="n">
        <v>1.9625</v>
      </c>
      <c r="E216" t="n">
        <v>50.96</v>
      </c>
      <c r="F216" t="n">
        <v>48.18</v>
      </c>
      <c r="G216" t="n">
        <v>206.48</v>
      </c>
      <c r="H216" t="n">
        <v>2.63</v>
      </c>
      <c r="I216" t="n">
        <v>14</v>
      </c>
      <c r="J216" t="n">
        <v>202.43</v>
      </c>
      <c r="K216" t="n">
        <v>50.28</v>
      </c>
      <c r="L216" t="n">
        <v>30</v>
      </c>
      <c r="M216" t="n">
        <v>12</v>
      </c>
      <c r="N216" t="n">
        <v>42.15</v>
      </c>
      <c r="O216" t="n">
        <v>25200.04</v>
      </c>
      <c r="P216" t="n">
        <v>519.5599999999999</v>
      </c>
      <c r="Q216" t="n">
        <v>794.17</v>
      </c>
      <c r="R216" t="n">
        <v>107.29</v>
      </c>
      <c r="S216" t="n">
        <v>72.42</v>
      </c>
      <c r="T216" t="n">
        <v>8254.139999999999</v>
      </c>
      <c r="U216" t="n">
        <v>0.67</v>
      </c>
      <c r="V216" t="n">
        <v>0.77</v>
      </c>
      <c r="W216" t="n">
        <v>4.7</v>
      </c>
      <c r="X216" t="n">
        <v>0.47</v>
      </c>
      <c r="Y216" t="n">
        <v>0.5</v>
      </c>
      <c r="Z216" t="n">
        <v>10</v>
      </c>
    </row>
    <row r="217">
      <c r="A217" t="n">
        <v>30</v>
      </c>
      <c r="B217" t="n">
        <v>80</v>
      </c>
      <c r="C217" t="inlineStr">
        <is>
          <t xml:space="preserve">CONCLUIDO	</t>
        </is>
      </c>
      <c r="D217" t="n">
        <v>1.9657</v>
      </c>
      <c r="E217" t="n">
        <v>50.87</v>
      </c>
      <c r="F217" t="n">
        <v>48.13</v>
      </c>
      <c r="G217" t="n">
        <v>222.14</v>
      </c>
      <c r="H217" t="n">
        <v>2.7</v>
      </c>
      <c r="I217" t="n">
        <v>13</v>
      </c>
      <c r="J217" t="n">
        <v>204.01</v>
      </c>
      <c r="K217" t="n">
        <v>50.28</v>
      </c>
      <c r="L217" t="n">
        <v>31</v>
      </c>
      <c r="M217" t="n">
        <v>11</v>
      </c>
      <c r="N217" t="n">
        <v>42.73</v>
      </c>
      <c r="O217" t="n">
        <v>25394.96</v>
      </c>
      <c r="P217" t="n">
        <v>513.6</v>
      </c>
      <c r="Q217" t="n">
        <v>794.1799999999999</v>
      </c>
      <c r="R217" t="n">
        <v>105.6</v>
      </c>
      <c r="S217" t="n">
        <v>72.42</v>
      </c>
      <c r="T217" t="n">
        <v>7416.38</v>
      </c>
      <c r="U217" t="n">
        <v>0.6899999999999999</v>
      </c>
      <c r="V217" t="n">
        <v>0.77</v>
      </c>
      <c r="W217" t="n">
        <v>4.7</v>
      </c>
      <c r="X217" t="n">
        <v>0.42</v>
      </c>
      <c r="Y217" t="n">
        <v>0.5</v>
      </c>
      <c r="Z217" t="n">
        <v>10</v>
      </c>
    </row>
    <row r="218">
      <c r="A218" t="n">
        <v>31</v>
      </c>
      <c r="B218" t="n">
        <v>80</v>
      </c>
      <c r="C218" t="inlineStr">
        <is>
          <t xml:space="preserve">CONCLUIDO	</t>
        </is>
      </c>
      <c r="D218" t="n">
        <v>1.9649</v>
      </c>
      <c r="E218" t="n">
        <v>50.89</v>
      </c>
      <c r="F218" t="n">
        <v>48.15</v>
      </c>
      <c r="G218" t="n">
        <v>222.23</v>
      </c>
      <c r="H218" t="n">
        <v>2.76</v>
      </c>
      <c r="I218" t="n">
        <v>13</v>
      </c>
      <c r="J218" t="n">
        <v>205.59</v>
      </c>
      <c r="K218" t="n">
        <v>50.28</v>
      </c>
      <c r="L218" t="n">
        <v>32</v>
      </c>
      <c r="M218" t="n">
        <v>11</v>
      </c>
      <c r="N218" t="n">
        <v>43.31</v>
      </c>
      <c r="O218" t="n">
        <v>25590.57</v>
      </c>
      <c r="P218" t="n">
        <v>518.8</v>
      </c>
      <c r="Q218" t="n">
        <v>794.1900000000001</v>
      </c>
      <c r="R218" t="n">
        <v>106.17</v>
      </c>
      <c r="S218" t="n">
        <v>72.42</v>
      </c>
      <c r="T218" t="n">
        <v>7697.26</v>
      </c>
      <c r="U218" t="n">
        <v>0.68</v>
      </c>
      <c r="V218" t="n">
        <v>0.77</v>
      </c>
      <c r="W218" t="n">
        <v>4.71</v>
      </c>
      <c r="X218" t="n">
        <v>0.44</v>
      </c>
      <c r="Y218" t="n">
        <v>0.5</v>
      </c>
      <c r="Z218" t="n">
        <v>10</v>
      </c>
    </row>
    <row r="219">
      <c r="A219" t="n">
        <v>32</v>
      </c>
      <c r="B219" t="n">
        <v>80</v>
      </c>
      <c r="C219" t="inlineStr">
        <is>
          <t xml:space="preserve">CONCLUIDO	</t>
        </is>
      </c>
      <c r="D219" t="n">
        <v>1.9643</v>
      </c>
      <c r="E219" t="n">
        <v>50.91</v>
      </c>
      <c r="F219" t="n">
        <v>48.16</v>
      </c>
      <c r="G219" t="n">
        <v>222.3</v>
      </c>
      <c r="H219" t="n">
        <v>2.83</v>
      </c>
      <c r="I219" t="n">
        <v>13</v>
      </c>
      <c r="J219" t="n">
        <v>207.19</v>
      </c>
      <c r="K219" t="n">
        <v>50.28</v>
      </c>
      <c r="L219" t="n">
        <v>33</v>
      </c>
      <c r="M219" t="n">
        <v>10</v>
      </c>
      <c r="N219" t="n">
        <v>43.91</v>
      </c>
      <c r="O219" t="n">
        <v>25786.97</v>
      </c>
      <c r="P219" t="n">
        <v>510.38</v>
      </c>
      <c r="Q219" t="n">
        <v>794.17</v>
      </c>
      <c r="R219" t="n">
        <v>106.68</v>
      </c>
      <c r="S219" t="n">
        <v>72.42</v>
      </c>
      <c r="T219" t="n">
        <v>7954.33</v>
      </c>
      <c r="U219" t="n">
        <v>0.68</v>
      </c>
      <c r="V219" t="n">
        <v>0.77</v>
      </c>
      <c r="W219" t="n">
        <v>4.71</v>
      </c>
      <c r="X219" t="n">
        <v>0.46</v>
      </c>
      <c r="Y219" t="n">
        <v>0.5</v>
      </c>
      <c r="Z219" t="n">
        <v>10</v>
      </c>
    </row>
    <row r="220">
      <c r="A220" t="n">
        <v>33</v>
      </c>
      <c r="B220" t="n">
        <v>80</v>
      </c>
      <c r="C220" t="inlineStr">
        <is>
          <t xml:space="preserve">CONCLUIDO	</t>
        </is>
      </c>
      <c r="D220" t="n">
        <v>1.9681</v>
      </c>
      <c r="E220" t="n">
        <v>50.81</v>
      </c>
      <c r="F220" t="n">
        <v>48.1</v>
      </c>
      <c r="G220" t="n">
        <v>240.5</v>
      </c>
      <c r="H220" t="n">
        <v>2.89</v>
      </c>
      <c r="I220" t="n">
        <v>12</v>
      </c>
      <c r="J220" t="n">
        <v>208.78</v>
      </c>
      <c r="K220" t="n">
        <v>50.28</v>
      </c>
      <c r="L220" t="n">
        <v>34</v>
      </c>
      <c r="M220" t="n">
        <v>8</v>
      </c>
      <c r="N220" t="n">
        <v>44.5</v>
      </c>
      <c r="O220" t="n">
        <v>25984.2</v>
      </c>
      <c r="P220" t="n">
        <v>509.3</v>
      </c>
      <c r="Q220" t="n">
        <v>794.17</v>
      </c>
      <c r="R220" t="n">
        <v>104.45</v>
      </c>
      <c r="S220" t="n">
        <v>72.42</v>
      </c>
      <c r="T220" t="n">
        <v>6846.88</v>
      </c>
      <c r="U220" t="n">
        <v>0.6899999999999999</v>
      </c>
      <c r="V220" t="n">
        <v>0.77</v>
      </c>
      <c r="W220" t="n">
        <v>4.7</v>
      </c>
      <c r="X220" t="n">
        <v>0.39</v>
      </c>
      <c r="Y220" t="n">
        <v>0.5</v>
      </c>
      <c r="Z220" t="n">
        <v>10</v>
      </c>
    </row>
    <row r="221">
      <c r="A221" t="n">
        <v>34</v>
      </c>
      <c r="B221" t="n">
        <v>80</v>
      </c>
      <c r="C221" t="inlineStr">
        <is>
          <t xml:space="preserve">CONCLUIDO	</t>
        </is>
      </c>
      <c r="D221" t="n">
        <v>1.9675</v>
      </c>
      <c r="E221" t="n">
        <v>50.82</v>
      </c>
      <c r="F221" t="n">
        <v>48.11</v>
      </c>
      <c r="G221" t="n">
        <v>240.57</v>
      </c>
      <c r="H221" t="n">
        <v>2.96</v>
      </c>
      <c r="I221" t="n">
        <v>12</v>
      </c>
      <c r="J221" t="n">
        <v>210.39</v>
      </c>
      <c r="K221" t="n">
        <v>50.28</v>
      </c>
      <c r="L221" t="n">
        <v>35</v>
      </c>
      <c r="M221" t="n">
        <v>7</v>
      </c>
      <c r="N221" t="n">
        <v>45.11</v>
      </c>
      <c r="O221" t="n">
        <v>26182.25</v>
      </c>
      <c r="P221" t="n">
        <v>512.29</v>
      </c>
      <c r="Q221" t="n">
        <v>794.17</v>
      </c>
      <c r="R221" t="n">
        <v>105.04</v>
      </c>
      <c r="S221" t="n">
        <v>72.42</v>
      </c>
      <c r="T221" t="n">
        <v>7140.94</v>
      </c>
      <c r="U221" t="n">
        <v>0.6899999999999999</v>
      </c>
      <c r="V221" t="n">
        <v>0.77</v>
      </c>
      <c r="W221" t="n">
        <v>4.7</v>
      </c>
      <c r="X221" t="n">
        <v>0.41</v>
      </c>
      <c r="Y221" t="n">
        <v>0.5</v>
      </c>
      <c r="Z221" t="n">
        <v>10</v>
      </c>
    </row>
    <row r="222">
      <c r="A222" t="n">
        <v>35</v>
      </c>
      <c r="B222" t="n">
        <v>80</v>
      </c>
      <c r="C222" t="inlineStr">
        <is>
          <t xml:space="preserve">CONCLUIDO	</t>
        </is>
      </c>
      <c r="D222" t="n">
        <v>1.967</v>
      </c>
      <c r="E222" t="n">
        <v>50.84</v>
      </c>
      <c r="F222" t="n">
        <v>48.13</v>
      </c>
      <c r="G222" t="n">
        <v>240.63</v>
      </c>
      <c r="H222" t="n">
        <v>3.02</v>
      </c>
      <c r="I222" t="n">
        <v>12</v>
      </c>
      <c r="J222" t="n">
        <v>212</v>
      </c>
      <c r="K222" t="n">
        <v>50.28</v>
      </c>
      <c r="L222" t="n">
        <v>36</v>
      </c>
      <c r="M222" t="n">
        <v>5</v>
      </c>
      <c r="N222" t="n">
        <v>45.72</v>
      </c>
      <c r="O222" t="n">
        <v>26381.14</v>
      </c>
      <c r="P222" t="n">
        <v>509.64</v>
      </c>
      <c r="Q222" t="n">
        <v>794.17</v>
      </c>
      <c r="R222" t="n">
        <v>105.2</v>
      </c>
      <c r="S222" t="n">
        <v>72.42</v>
      </c>
      <c r="T222" t="n">
        <v>7220.34</v>
      </c>
      <c r="U222" t="n">
        <v>0.6899999999999999</v>
      </c>
      <c r="V222" t="n">
        <v>0.77</v>
      </c>
      <c r="W222" t="n">
        <v>4.71</v>
      </c>
      <c r="X222" t="n">
        <v>0.42</v>
      </c>
      <c r="Y222" t="n">
        <v>0.5</v>
      </c>
      <c r="Z222" t="n">
        <v>10</v>
      </c>
    </row>
    <row r="223">
      <c r="A223" t="n">
        <v>36</v>
      </c>
      <c r="B223" t="n">
        <v>80</v>
      </c>
      <c r="C223" t="inlineStr">
        <is>
          <t xml:space="preserve">CONCLUIDO	</t>
        </is>
      </c>
      <c r="D223" t="n">
        <v>1.9668</v>
      </c>
      <c r="E223" t="n">
        <v>50.84</v>
      </c>
      <c r="F223" t="n">
        <v>48.13</v>
      </c>
      <c r="G223" t="n">
        <v>240.67</v>
      </c>
      <c r="H223" t="n">
        <v>3.08</v>
      </c>
      <c r="I223" t="n">
        <v>12</v>
      </c>
      <c r="J223" t="n">
        <v>213.62</v>
      </c>
      <c r="K223" t="n">
        <v>50.28</v>
      </c>
      <c r="L223" t="n">
        <v>37</v>
      </c>
      <c r="M223" t="n">
        <v>3</v>
      </c>
      <c r="N223" t="n">
        <v>46.34</v>
      </c>
      <c r="O223" t="n">
        <v>26580.87</v>
      </c>
      <c r="P223" t="n">
        <v>509.89</v>
      </c>
      <c r="Q223" t="n">
        <v>794.17</v>
      </c>
      <c r="R223" t="n">
        <v>105.36</v>
      </c>
      <c r="S223" t="n">
        <v>72.42</v>
      </c>
      <c r="T223" t="n">
        <v>7300.84</v>
      </c>
      <c r="U223" t="n">
        <v>0.6899999999999999</v>
      </c>
      <c r="V223" t="n">
        <v>0.77</v>
      </c>
      <c r="W223" t="n">
        <v>4.71</v>
      </c>
      <c r="X223" t="n">
        <v>0.43</v>
      </c>
      <c r="Y223" t="n">
        <v>0.5</v>
      </c>
      <c r="Z223" t="n">
        <v>10</v>
      </c>
    </row>
    <row r="224">
      <c r="A224" t="n">
        <v>37</v>
      </c>
      <c r="B224" t="n">
        <v>80</v>
      </c>
      <c r="C224" t="inlineStr">
        <is>
          <t xml:space="preserve">CONCLUIDO	</t>
        </is>
      </c>
      <c r="D224" t="n">
        <v>1.9667</v>
      </c>
      <c r="E224" t="n">
        <v>50.85</v>
      </c>
      <c r="F224" t="n">
        <v>48.14</v>
      </c>
      <c r="G224" t="n">
        <v>240.68</v>
      </c>
      <c r="H224" t="n">
        <v>3.14</v>
      </c>
      <c r="I224" t="n">
        <v>12</v>
      </c>
      <c r="J224" t="n">
        <v>215.25</v>
      </c>
      <c r="K224" t="n">
        <v>50.28</v>
      </c>
      <c r="L224" t="n">
        <v>38</v>
      </c>
      <c r="M224" t="n">
        <v>2</v>
      </c>
      <c r="N224" t="n">
        <v>46.97</v>
      </c>
      <c r="O224" t="n">
        <v>26781.46</v>
      </c>
      <c r="P224" t="n">
        <v>510.47</v>
      </c>
      <c r="Q224" t="n">
        <v>794.23</v>
      </c>
      <c r="R224" t="n">
        <v>105.55</v>
      </c>
      <c r="S224" t="n">
        <v>72.42</v>
      </c>
      <c r="T224" t="n">
        <v>7396.32</v>
      </c>
      <c r="U224" t="n">
        <v>0.6899999999999999</v>
      </c>
      <c r="V224" t="n">
        <v>0.77</v>
      </c>
      <c r="W224" t="n">
        <v>4.71</v>
      </c>
      <c r="X224" t="n">
        <v>0.43</v>
      </c>
      <c r="Y224" t="n">
        <v>0.5</v>
      </c>
      <c r="Z224" t="n">
        <v>10</v>
      </c>
    </row>
    <row r="225">
      <c r="A225" t="n">
        <v>38</v>
      </c>
      <c r="B225" t="n">
        <v>80</v>
      </c>
      <c r="C225" t="inlineStr">
        <is>
          <t xml:space="preserve">CONCLUIDO	</t>
        </is>
      </c>
      <c r="D225" t="n">
        <v>1.9699</v>
      </c>
      <c r="E225" t="n">
        <v>50.76</v>
      </c>
      <c r="F225" t="n">
        <v>48.08</v>
      </c>
      <c r="G225" t="n">
        <v>262.28</v>
      </c>
      <c r="H225" t="n">
        <v>3.2</v>
      </c>
      <c r="I225" t="n">
        <v>11</v>
      </c>
      <c r="J225" t="n">
        <v>216.88</v>
      </c>
      <c r="K225" t="n">
        <v>50.28</v>
      </c>
      <c r="L225" t="n">
        <v>39</v>
      </c>
      <c r="M225" t="n">
        <v>1</v>
      </c>
      <c r="N225" t="n">
        <v>47.6</v>
      </c>
      <c r="O225" t="n">
        <v>26982.93</v>
      </c>
      <c r="P225" t="n">
        <v>511</v>
      </c>
      <c r="Q225" t="n">
        <v>794.17</v>
      </c>
      <c r="R225" t="n">
        <v>103.62</v>
      </c>
      <c r="S225" t="n">
        <v>72.42</v>
      </c>
      <c r="T225" t="n">
        <v>6436.35</v>
      </c>
      <c r="U225" t="n">
        <v>0.7</v>
      </c>
      <c r="V225" t="n">
        <v>0.77</v>
      </c>
      <c r="W225" t="n">
        <v>4.71</v>
      </c>
      <c r="X225" t="n">
        <v>0.38</v>
      </c>
      <c r="Y225" t="n">
        <v>0.5</v>
      </c>
      <c r="Z225" t="n">
        <v>10</v>
      </c>
    </row>
    <row r="226">
      <c r="A226" t="n">
        <v>39</v>
      </c>
      <c r="B226" t="n">
        <v>80</v>
      </c>
      <c r="C226" t="inlineStr">
        <is>
          <t xml:space="preserve">CONCLUIDO	</t>
        </is>
      </c>
      <c r="D226" t="n">
        <v>1.9698</v>
      </c>
      <c r="E226" t="n">
        <v>50.77</v>
      </c>
      <c r="F226" t="n">
        <v>48.09</v>
      </c>
      <c r="G226" t="n">
        <v>262.3</v>
      </c>
      <c r="H226" t="n">
        <v>3.25</v>
      </c>
      <c r="I226" t="n">
        <v>11</v>
      </c>
      <c r="J226" t="n">
        <v>218.52</v>
      </c>
      <c r="K226" t="n">
        <v>50.28</v>
      </c>
      <c r="L226" t="n">
        <v>40</v>
      </c>
      <c r="M226" t="n">
        <v>0</v>
      </c>
      <c r="N226" t="n">
        <v>48.24</v>
      </c>
      <c r="O226" t="n">
        <v>27185.27</v>
      </c>
      <c r="P226" t="n">
        <v>514.89</v>
      </c>
      <c r="Q226" t="n">
        <v>794.17</v>
      </c>
      <c r="R226" t="n">
        <v>103.9</v>
      </c>
      <c r="S226" t="n">
        <v>72.42</v>
      </c>
      <c r="T226" t="n">
        <v>6576.28</v>
      </c>
      <c r="U226" t="n">
        <v>0.7</v>
      </c>
      <c r="V226" t="n">
        <v>0.77</v>
      </c>
      <c r="W226" t="n">
        <v>4.71</v>
      </c>
      <c r="X226" t="n">
        <v>0.38</v>
      </c>
      <c r="Y226" t="n">
        <v>0.5</v>
      </c>
      <c r="Z226" t="n">
        <v>10</v>
      </c>
    </row>
    <row r="227">
      <c r="A227" t="n">
        <v>0</v>
      </c>
      <c r="B227" t="n">
        <v>35</v>
      </c>
      <c r="C227" t="inlineStr">
        <is>
          <t xml:space="preserve">CONCLUIDO	</t>
        </is>
      </c>
      <c r="D227" t="n">
        <v>1.4572</v>
      </c>
      <c r="E227" t="n">
        <v>68.63</v>
      </c>
      <c r="F227" t="n">
        <v>60.83</v>
      </c>
      <c r="G227" t="n">
        <v>10.64</v>
      </c>
      <c r="H227" t="n">
        <v>0.22</v>
      </c>
      <c r="I227" t="n">
        <v>343</v>
      </c>
      <c r="J227" t="n">
        <v>80.84</v>
      </c>
      <c r="K227" t="n">
        <v>35.1</v>
      </c>
      <c r="L227" t="n">
        <v>1</v>
      </c>
      <c r="M227" t="n">
        <v>341</v>
      </c>
      <c r="N227" t="n">
        <v>9.74</v>
      </c>
      <c r="O227" t="n">
        <v>10204.21</v>
      </c>
      <c r="P227" t="n">
        <v>472.89</v>
      </c>
      <c r="Q227" t="n">
        <v>794.25</v>
      </c>
      <c r="R227" t="n">
        <v>528.63</v>
      </c>
      <c r="S227" t="n">
        <v>72.42</v>
      </c>
      <c r="T227" t="n">
        <v>217281.66</v>
      </c>
      <c r="U227" t="n">
        <v>0.14</v>
      </c>
      <c r="V227" t="n">
        <v>0.61</v>
      </c>
      <c r="W227" t="n">
        <v>5.28</v>
      </c>
      <c r="X227" t="n">
        <v>13.12</v>
      </c>
      <c r="Y227" t="n">
        <v>0.5</v>
      </c>
      <c r="Z227" t="n">
        <v>10</v>
      </c>
    </row>
    <row r="228">
      <c r="A228" t="n">
        <v>1</v>
      </c>
      <c r="B228" t="n">
        <v>35</v>
      </c>
      <c r="C228" t="inlineStr">
        <is>
          <t xml:space="preserve">CONCLUIDO	</t>
        </is>
      </c>
      <c r="D228" t="n">
        <v>1.7328</v>
      </c>
      <c r="E228" t="n">
        <v>57.71</v>
      </c>
      <c r="F228" t="n">
        <v>53.27</v>
      </c>
      <c r="G228" t="n">
        <v>21.6</v>
      </c>
      <c r="H228" t="n">
        <v>0.43</v>
      </c>
      <c r="I228" t="n">
        <v>148</v>
      </c>
      <c r="J228" t="n">
        <v>82.04000000000001</v>
      </c>
      <c r="K228" t="n">
        <v>35.1</v>
      </c>
      <c r="L228" t="n">
        <v>2</v>
      </c>
      <c r="M228" t="n">
        <v>146</v>
      </c>
      <c r="N228" t="n">
        <v>9.94</v>
      </c>
      <c r="O228" t="n">
        <v>10352.53</v>
      </c>
      <c r="P228" t="n">
        <v>407.28</v>
      </c>
      <c r="Q228" t="n">
        <v>794.23</v>
      </c>
      <c r="R228" t="n">
        <v>277.17</v>
      </c>
      <c r="S228" t="n">
        <v>72.42</v>
      </c>
      <c r="T228" t="n">
        <v>92522.61</v>
      </c>
      <c r="U228" t="n">
        <v>0.26</v>
      </c>
      <c r="V228" t="n">
        <v>0.6899999999999999</v>
      </c>
      <c r="W228" t="n">
        <v>4.92</v>
      </c>
      <c r="X228" t="n">
        <v>5.56</v>
      </c>
      <c r="Y228" t="n">
        <v>0.5</v>
      </c>
      <c r="Z228" t="n">
        <v>10</v>
      </c>
    </row>
    <row r="229">
      <c r="A229" t="n">
        <v>2</v>
      </c>
      <c r="B229" t="n">
        <v>35</v>
      </c>
      <c r="C229" t="inlineStr">
        <is>
          <t xml:space="preserve">CONCLUIDO	</t>
        </is>
      </c>
      <c r="D229" t="n">
        <v>1.8304</v>
      </c>
      <c r="E229" t="n">
        <v>54.63</v>
      </c>
      <c r="F229" t="n">
        <v>51.14</v>
      </c>
      <c r="G229" t="n">
        <v>32.99</v>
      </c>
      <c r="H229" t="n">
        <v>0.63</v>
      </c>
      <c r="I229" t="n">
        <v>93</v>
      </c>
      <c r="J229" t="n">
        <v>83.25</v>
      </c>
      <c r="K229" t="n">
        <v>35.1</v>
      </c>
      <c r="L229" t="n">
        <v>3</v>
      </c>
      <c r="M229" t="n">
        <v>91</v>
      </c>
      <c r="N229" t="n">
        <v>10.15</v>
      </c>
      <c r="O229" t="n">
        <v>10501.19</v>
      </c>
      <c r="P229" t="n">
        <v>383.83</v>
      </c>
      <c r="Q229" t="n">
        <v>794.2</v>
      </c>
      <c r="R229" t="n">
        <v>206.82</v>
      </c>
      <c r="S229" t="n">
        <v>72.42</v>
      </c>
      <c r="T229" t="n">
        <v>57624.25</v>
      </c>
      <c r="U229" t="n">
        <v>0.35</v>
      </c>
      <c r="V229" t="n">
        <v>0.72</v>
      </c>
      <c r="W229" t="n">
        <v>4.81</v>
      </c>
      <c r="X229" t="n">
        <v>3.43</v>
      </c>
      <c r="Y229" t="n">
        <v>0.5</v>
      </c>
      <c r="Z229" t="n">
        <v>10</v>
      </c>
    </row>
    <row r="230">
      <c r="A230" t="n">
        <v>3</v>
      </c>
      <c r="B230" t="n">
        <v>35</v>
      </c>
      <c r="C230" t="inlineStr">
        <is>
          <t xml:space="preserve">CONCLUIDO	</t>
        </is>
      </c>
      <c r="D230" t="n">
        <v>1.8771</v>
      </c>
      <c r="E230" t="n">
        <v>53.27</v>
      </c>
      <c r="F230" t="n">
        <v>50.21</v>
      </c>
      <c r="G230" t="n">
        <v>44.3</v>
      </c>
      <c r="H230" t="n">
        <v>0.83</v>
      </c>
      <c r="I230" t="n">
        <v>68</v>
      </c>
      <c r="J230" t="n">
        <v>84.45999999999999</v>
      </c>
      <c r="K230" t="n">
        <v>35.1</v>
      </c>
      <c r="L230" t="n">
        <v>4</v>
      </c>
      <c r="M230" t="n">
        <v>66</v>
      </c>
      <c r="N230" t="n">
        <v>10.36</v>
      </c>
      <c r="O230" t="n">
        <v>10650.22</v>
      </c>
      <c r="P230" t="n">
        <v>369.93</v>
      </c>
      <c r="Q230" t="n">
        <v>794.1900000000001</v>
      </c>
      <c r="R230" t="n">
        <v>174.76</v>
      </c>
      <c r="S230" t="n">
        <v>72.42</v>
      </c>
      <c r="T230" t="n">
        <v>41719.84</v>
      </c>
      <c r="U230" t="n">
        <v>0.41</v>
      </c>
      <c r="V230" t="n">
        <v>0.74</v>
      </c>
      <c r="W230" t="n">
        <v>4.8</v>
      </c>
      <c r="X230" t="n">
        <v>2.5</v>
      </c>
      <c r="Y230" t="n">
        <v>0.5</v>
      </c>
      <c r="Z230" t="n">
        <v>10</v>
      </c>
    </row>
    <row r="231">
      <c r="A231" t="n">
        <v>4</v>
      </c>
      <c r="B231" t="n">
        <v>35</v>
      </c>
      <c r="C231" t="inlineStr">
        <is>
          <t xml:space="preserve">CONCLUIDO	</t>
        </is>
      </c>
      <c r="D231" t="n">
        <v>1.9067</v>
      </c>
      <c r="E231" t="n">
        <v>52.45</v>
      </c>
      <c r="F231" t="n">
        <v>49.64</v>
      </c>
      <c r="G231" t="n">
        <v>56.2</v>
      </c>
      <c r="H231" t="n">
        <v>1.02</v>
      </c>
      <c r="I231" t="n">
        <v>53</v>
      </c>
      <c r="J231" t="n">
        <v>85.67</v>
      </c>
      <c r="K231" t="n">
        <v>35.1</v>
      </c>
      <c r="L231" t="n">
        <v>5</v>
      </c>
      <c r="M231" t="n">
        <v>51</v>
      </c>
      <c r="N231" t="n">
        <v>10.57</v>
      </c>
      <c r="O231" t="n">
        <v>10799.59</v>
      </c>
      <c r="P231" t="n">
        <v>358.67</v>
      </c>
      <c r="Q231" t="n">
        <v>794.1900000000001</v>
      </c>
      <c r="R231" t="n">
        <v>155.77</v>
      </c>
      <c r="S231" t="n">
        <v>72.42</v>
      </c>
      <c r="T231" t="n">
        <v>32301.26</v>
      </c>
      <c r="U231" t="n">
        <v>0.46</v>
      </c>
      <c r="V231" t="n">
        <v>0.74</v>
      </c>
      <c r="W231" t="n">
        <v>4.78</v>
      </c>
      <c r="X231" t="n">
        <v>1.93</v>
      </c>
      <c r="Y231" t="n">
        <v>0.5</v>
      </c>
      <c r="Z231" t="n">
        <v>10</v>
      </c>
    </row>
    <row r="232">
      <c r="A232" t="n">
        <v>5</v>
      </c>
      <c r="B232" t="n">
        <v>35</v>
      </c>
      <c r="C232" t="inlineStr">
        <is>
          <t xml:space="preserve">CONCLUIDO	</t>
        </is>
      </c>
      <c r="D232" t="n">
        <v>1.9261</v>
      </c>
      <c r="E232" t="n">
        <v>51.92</v>
      </c>
      <c r="F232" t="n">
        <v>49.29</v>
      </c>
      <c r="G232" t="n">
        <v>68.77</v>
      </c>
      <c r="H232" t="n">
        <v>1.21</v>
      </c>
      <c r="I232" t="n">
        <v>43</v>
      </c>
      <c r="J232" t="n">
        <v>86.88</v>
      </c>
      <c r="K232" t="n">
        <v>35.1</v>
      </c>
      <c r="L232" t="n">
        <v>6</v>
      </c>
      <c r="M232" t="n">
        <v>41</v>
      </c>
      <c r="N232" t="n">
        <v>10.78</v>
      </c>
      <c r="O232" t="n">
        <v>10949.33</v>
      </c>
      <c r="P232" t="n">
        <v>347.95</v>
      </c>
      <c r="Q232" t="n">
        <v>794.17</v>
      </c>
      <c r="R232" t="n">
        <v>144.12</v>
      </c>
      <c r="S232" t="n">
        <v>72.42</v>
      </c>
      <c r="T232" t="n">
        <v>26525.67</v>
      </c>
      <c r="U232" t="n">
        <v>0.5</v>
      </c>
      <c r="V232" t="n">
        <v>0.75</v>
      </c>
      <c r="W232" t="n">
        <v>4.75</v>
      </c>
      <c r="X232" t="n">
        <v>1.58</v>
      </c>
      <c r="Y232" t="n">
        <v>0.5</v>
      </c>
      <c r="Z232" t="n">
        <v>10</v>
      </c>
    </row>
    <row r="233">
      <c r="A233" t="n">
        <v>6</v>
      </c>
      <c r="B233" t="n">
        <v>35</v>
      </c>
      <c r="C233" t="inlineStr">
        <is>
          <t xml:space="preserve">CONCLUIDO	</t>
        </is>
      </c>
      <c r="D233" t="n">
        <v>1.941</v>
      </c>
      <c r="E233" t="n">
        <v>51.52</v>
      </c>
      <c r="F233" t="n">
        <v>49.01</v>
      </c>
      <c r="G233" t="n">
        <v>81.68000000000001</v>
      </c>
      <c r="H233" t="n">
        <v>1.39</v>
      </c>
      <c r="I233" t="n">
        <v>36</v>
      </c>
      <c r="J233" t="n">
        <v>88.09999999999999</v>
      </c>
      <c r="K233" t="n">
        <v>35.1</v>
      </c>
      <c r="L233" t="n">
        <v>7</v>
      </c>
      <c r="M233" t="n">
        <v>34</v>
      </c>
      <c r="N233" t="n">
        <v>11</v>
      </c>
      <c r="O233" t="n">
        <v>11099.43</v>
      </c>
      <c r="P233" t="n">
        <v>338.78</v>
      </c>
      <c r="Q233" t="n">
        <v>794.17</v>
      </c>
      <c r="R233" t="n">
        <v>134.85</v>
      </c>
      <c r="S233" t="n">
        <v>72.42</v>
      </c>
      <c r="T233" t="n">
        <v>21923.32</v>
      </c>
      <c r="U233" t="n">
        <v>0.54</v>
      </c>
      <c r="V233" t="n">
        <v>0.75</v>
      </c>
      <c r="W233" t="n">
        <v>4.74</v>
      </c>
      <c r="X233" t="n">
        <v>1.3</v>
      </c>
      <c r="Y233" t="n">
        <v>0.5</v>
      </c>
      <c r="Z233" t="n">
        <v>10</v>
      </c>
    </row>
    <row r="234">
      <c r="A234" t="n">
        <v>7</v>
      </c>
      <c r="B234" t="n">
        <v>35</v>
      </c>
      <c r="C234" t="inlineStr">
        <is>
          <t xml:space="preserve">CONCLUIDO	</t>
        </is>
      </c>
      <c r="D234" t="n">
        <v>1.9512</v>
      </c>
      <c r="E234" t="n">
        <v>51.25</v>
      </c>
      <c r="F234" t="n">
        <v>48.82</v>
      </c>
      <c r="G234" t="n">
        <v>94.5</v>
      </c>
      <c r="H234" t="n">
        <v>1.57</v>
      </c>
      <c r="I234" t="n">
        <v>31</v>
      </c>
      <c r="J234" t="n">
        <v>89.31999999999999</v>
      </c>
      <c r="K234" t="n">
        <v>35.1</v>
      </c>
      <c r="L234" t="n">
        <v>8</v>
      </c>
      <c r="M234" t="n">
        <v>29</v>
      </c>
      <c r="N234" t="n">
        <v>11.22</v>
      </c>
      <c r="O234" t="n">
        <v>11249.89</v>
      </c>
      <c r="P234" t="n">
        <v>328.43</v>
      </c>
      <c r="Q234" t="n">
        <v>794.2</v>
      </c>
      <c r="R234" t="n">
        <v>128.54</v>
      </c>
      <c r="S234" t="n">
        <v>72.42</v>
      </c>
      <c r="T234" t="n">
        <v>18795.5</v>
      </c>
      <c r="U234" t="n">
        <v>0.5600000000000001</v>
      </c>
      <c r="V234" t="n">
        <v>0.76</v>
      </c>
      <c r="W234" t="n">
        <v>4.74</v>
      </c>
      <c r="X234" t="n">
        <v>1.12</v>
      </c>
      <c r="Y234" t="n">
        <v>0.5</v>
      </c>
      <c r="Z234" t="n">
        <v>10</v>
      </c>
    </row>
    <row r="235">
      <c r="A235" t="n">
        <v>8</v>
      </c>
      <c r="B235" t="n">
        <v>35</v>
      </c>
      <c r="C235" t="inlineStr">
        <is>
          <t xml:space="preserve">CONCLUIDO	</t>
        </is>
      </c>
      <c r="D235" t="n">
        <v>1.9594</v>
      </c>
      <c r="E235" t="n">
        <v>51.04</v>
      </c>
      <c r="F235" t="n">
        <v>48.68</v>
      </c>
      <c r="G235" t="n">
        <v>108.17</v>
      </c>
      <c r="H235" t="n">
        <v>1.75</v>
      </c>
      <c r="I235" t="n">
        <v>27</v>
      </c>
      <c r="J235" t="n">
        <v>90.54000000000001</v>
      </c>
      <c r="K235" t="n">
        <v>35.1</v>
      </c>
      <c r="L235" t="n">
        <v>9</v>
      </c>
      <c r="M235" t="n">
        <v>23</v>
      </c>
      <c r="N235" t="n">
        <v>11.44</v>
      </c>
      <c r="O235" t="n">
        <v>11400.71</v>
      </c>
      <c r="P235" t="n">
        <v>320.25</v>
      </c>
      <c r="Q235" t="n">
        <v>794.17</v>
      </c>
      <c r="R235" t="n">
        <v>123.81</v>
      </c>
      <c r="S235" t="n">
        <v>72.42</v>
      </c>
      <c r="T235" t="n">
        <v>16448.85</v>
      </c>
      <c r="U235" t="n">
        <v>0.58</v>
      </c>
      <c r="V235" t="n">
        <v>0.76</v>
      </c>
      <c r="W235" t="n">
        <v>4.73</v>
      </c>
      <c r="X235" t="n">
        <v>0.97</v>
      </c>
      <c r="Y235" t="n">
        <v>0.5</v>
      </c>
      <c r="Z235" t="n">
        <v>10</v>
      </c>
    </row>
    <row r="236">
      <c r="A236" t="n">
        <v>9</v>
      </c>
      <c r="B236" t="n">
        <v>35</v>
      </c>
      <c r="C236" t="inlineStr">
        <is>
          <t xml:space="preserve">CONCLUIDO	</t>
        </is>
      </c>
      <c r="D236" t="n">
        <v>1.9628</v>
      </c>
      <c r="E236" t="n">
        <v>50.95</v>
      </c>
      <c r="F236" t="n">
        <v>48.62</v>
      </c>
      <c r="G236" t="n">
        <v>116.7</v>
      </c>
      <c r="H236" t="n">
        <v>1.91</v>
      </c>
      <c r="I236" t="n">
        <v>25</v>
      </c>
      <c r="J236" t="n">
        <v>91.77</v>
      </c>
      <c r="K236" t="n">
        <v>35.1</v>
      </c>
      <c r="L236" t="n">
        <v>10</v>
      </c>
      <c r="M236" t="n">
        <v>6</v>
      </c>
      <c r="N236" t="n">
        <v>11.67</v>
      </c>
      <c r="O236" t="n">
        <v>11551.91</v>
      </c>
      <c r="P236" t="n">
        <v>316.62</v>
      </c>
      <c r="Q236" t="n">
        <v>794.1799999999999</v>
      </c>
      <c r="R236" t="n">
        <v>121.21</v>
      </c>
      <c r="S236" t="n">
        <v>72.42</v>
      </c>
      <c r="T236" t="n">
        <v>15160.42</v>
      </c>
      <c r="U236" t="n">
        <v>0.6</v>
      </c>
      <c r="V236" t="n">
        <v>0.76</v>
      </c>
      <c r="W236" t="n">
        <v>4.75</v>
      </c>
      <c r="X236" t="n">
        <v>0.92</v>
      </c>
      <c r="Y236" t="n">
        <v>0.5</v>
      </c>
      <c r="Z236" t="n">
        <v>10</v>
      </c>
    </row>
    <row r="237">
      <c r="A237" t="n">
        <v>10</v>
      </c>
      <c r="B237" t="n">
        <v>35</v>
      </c>
      <c r="C237" t="inlineStr">
        <is>
          <t xml:space="preserve">CONCLUIDO	</t>
        </is>
      </c>
      <c r="D237" t="n">
        <v>1.9649</v>
      </c>
      <c r="E237" t="n">
        <v>50.89</v>
      </c>
      <c r="F237" t="n">
        <v>48.59</v>
      </c>
      <c r="G237" t="n">
        <v>121.47</v>
      </c>
      <c r="H237" t="n">
        <v>2.08</v>
      </c>
      <c r="I237" t="n">
        <v>24</v>
      </c>
      <c r="J237" t="n">
        <v>93</v>
      </c>
      <c r="K237" t="n">
        <v>35.1</v>
      </c>
      <c r="L237" t="n">
        <v>11</v>
      </c>
      <c r="M237" t="n">
        <v>1</v>
      </c>
      <c r="N237" t="n">
        <v>11.9</v>
      </c>
      <c r="O237" t="n">
        <v>11703.47</v>
      </c>
      <c r="P237" t="n">
        <v>317.23</v>
      </c>
      <c r="Q237" t="n">
        <v>794.1799999999999</v>
      </c>
      <c r="R237" t="n">
        <v>120.1</v>
      </c>
      <c r="S237" t="n">
        <v>72.42</v>
      </c>
      <c r="T237" t="n">
        <v>14608.79</v>
      </c>
      <c r="U237" t="n">
        <v>0.6</v>
      </c>
      <c r="V237" t="n">
        <v>0.76</v>
      </c>
      <c r="W237" t="n">
        <v>4.75</v>
      </c>
      <c r="X237" t="n">
        <v>0.88</v>
      </c>
      <c r="Y237" t="n">
        <v>0.5</v>
      </c>
      <c r="Z237" t="n">
        <v>10</v>
      </c>
    </row>
    <row r="238">
      <c r="A238" t="n">
        <v>11</v>
      </c>
      <c r="B238" t="n">
        <v>35</v>
      </c>
      <c r="C238" t="inlineStr">
        <is>
          <t xml:space="preserve">CONCLUIDO	</t>
        </is>
      </c>
      <c r="D238" t="n">
        <v>1.9649</v>
      </c>
      <c r="E238" t="n">
        <v>50.89</v>
      </c>
      <c r="F238" t="n">
        <v>48.59</v>
      </c>
      <c r="G238" t="n">
        <v>121.47</v>
      </c>
      <c r="H238" t="n">
        <v>2.24</v>
      </c>
      <c r="I238" t="n">
        <v>24</v>
      </c>
      <c r="J238" t="n">
        <v>94.23</v>
      </c>
      <c r="K238" t="n">
        <v>35.1</v>
      </c>
      <c r="L238" t="n">
        <v>12</v>
      </c>
      <c r="M238" t="n">
        <v>0</v>
      </c>
      <c r="N238" t="n">
        <v>12.13</v>
      </c>
      <c r="O238" t="n">
        <v>11855.41</v>
      </c>
      <c r="P238" t="n">
        <v>321.09</v>
      </c>
      <c r="Q238" t="n">
        <v>794.1799999999999</v>
      </c>
      <c r="R238" t="n">
        <v>120.08</v>
      </c>
      <c r="S238" t="n">
        <v>72.42</v>
      </c>
      <c r="T238" t="n">
        <v>14599.33</v>
      </c>
      <c r="U238" t="n">
        <v>0.6</v>
      </c>
      <c r="V238" t="n">
        <v>0.76</v>
      </c>
      <c r="W238" t="n">
        <v>4.75</v>
      </c>
      <c r="X238" t="n">
        <v>0.88</v>
      </c>
      <c r="Y238" t="n">
        <v>0.5</v>
      </c>
      <c r="Z238" t="n">
        <v>10</v>
      </c>
    </row>
    <row r="239">
      <c r="A239" t="n">
        <v>0</v>
      </c>
      <c r="B239" t="n">
        <v>50</v>
      </c>
      <c r="C239" t="inlineStr">
        <is>
          <t xml:space="preserve">CONCLUIDO	</t>
        </is>
      </c>
      <c r="D239" t="n">
        <v>1.3013</v>
      </c>
      <c r="E239" t="n">
        <v>76.84999999999999</v>
      </c>
      <c r="F239" t="n">
        <v>64.90000000000001</v>
      </c>
      <c r="G239" t="n">
        <v>8.73</v>
      </c>
      <c r="H239" t="n">
        <v>0.16</v>
      </c>
      <c r="I239" t="n">
        <v>446</v>
      </c>
      <c r="J239" t="n">
        <v>107.41</v>
      </c>
      <c r="K239" t="n">
        <v>41.65</v>
      </c>
      <c r="L239" t="n">
        <v>1</v>
      </c>
      <c r="M239" t="n">
        <v>444</v>
      </c>
      <c r="N239" t="n">
        <v>14.77</v>
      </c>
      <c r="O239" t="n">
        <v>13481.73</v>
      </c>
      <c r="P239" t="n">
        <v>614.0599999999999</v>
      </c>
      <c r="Q239" t="n">
        <v>794.3200000000001</v>
      </c>
      <c r="R239" t="n">
        <v>666.53</v>
      </c>
      <c r="S239" t="n">
        <v>72.42</v>
      </c>
      <c r="T239" t="n">
        <v>285712.74</v>
      </c>
      <c r="U239" t="n">
        <v>0.11</v>
      </c>
      <c r="V239" t="n">
        <v>0.57</v>
      </c>
      <c r="W239" t="n">
        <v>5.4</v>
      </c>
      <c r="X239" t="n">
        <v>17.19</v>
      </c>
      <c r="Y239" t="n">
        <v>0.5</v>
      </c>
      <c r="Z239" t="n">
        <v>10</v>
      </c>
    </row>
    <row r="240">
      <c r="A240" t="n">
        <v>1</v>
      </c>
      <c r="B240" t="n">
        <v>50</v>
      </c>
      <c r="C240" t="inlineStr">
        <is>
          <t xml:space="preserve">CONCLUIDO	</t>
        </is>
      </c>
      <c r="D240" t="n">
        <v>1.6434</v>
      </c>
      <c r="E240" t="n">
        <v>60.85</v>
      </c>
      <c r="F240" t="n">
        <v>54.68</v>
      </c>
      <c r="G240" t="n">
        <v>17.64</v>
      </c>
      <c r="H240" t="n">
        <v>0.32</v>
      </c>
      <c r="I240" t="n">
        <v>186</v>
      </c>
      <c r="J240" t="n">
        <v>108.68</v>
      </c>
      <c r="K240" t="n">
        <v>41.65</v>
      </c>
      <c r="L240" t="n">
        <v>2</v>
      </c>
      <c r="M240" t="n">
        <v>184</v>
      </c>
      <c r="N240" t="n">
        <v>15.03</v>
      </c>
      <c r="O240" t="n">
        <v>13638.32</v>
      </c>
      <c r="P240" t="n">
        <v>512.33</v>
      </c>
      <c r="Q240" t="n">
        <v>794.21</v>
      </c>
      <c r="R240" t="n">
        <v>324.21</v>
      </c>
      <c r="S240" t="n">
        <v>72.42</v>
      </c>
      <c r="T240" t="n">
        <v>115853.48</v>
      </c>
      <c r="U240" t="n">
        <v>0.22</v>
      </c>
      <c r="V240" t="n">
        <v>0.68</v>
      </c>
      <c r="W240" t="n">
        <v>4.99</v>
      </c>
      <c r="X240" t="n">
        <v>6.97</v>
      </c>
      <c r="Y240" t="n">
        <v>0.5</v>
      </c>
      <c r="Z240" t="n">
        <v>10</v>
      </c>
    </row>
    <row r="241">
      <c r="A241" t="n">
        <v>2</v>
      </c>
      <c r="B241" t="n">
        <v>50</v>
      </c>
      <c r="C241" t="inlineStr">
        <is>
          <t xml:space="preserve">CONCLUIDO	</t>
        </is>
      </c>
      <c r="D241" t="n">
        <v>1.7638</v>
      </c>
      <c r="E241" t="n">
        <v>56.69</v>
      </c>
      <c r="F241" t="n">
        <v>52.06</v>
      </c>
      <c r="G241" t="n">
        <v>26.7</v>
      </c>
      <c r="H241" t="n">
        <v>0.48</v>
      </c>
      <c r="I241" t="n">
        <v>117</v>
      </c>
      <c r="J241" t="n">
        <v>109.96</v>
      </c>
      <c r="K241" t="n">
        <v>41.65</v>
      </c>
      <c r="L241" t="n">
        <v>3</v>
      </c>
      <c r="M241" t="n">
        <v>115</v>
      </c>
      <c r="N241" t="n">
        <v>15.31</v>
      </c>
      <c r="O241" t="n">
        <v>13795.21</v>
      </c>
      <c r="P241" t="n">
        <v>482.86</v>
      </c>
      <c r="Q241" t="n">
        <v>794.21</v>
      </c>
      <c r="R241" t="n">
        <v>236.77</v>
      </c>
      <c r="S241" t="n">
        <v>72.42</v>
      </c>
      <c r="T241" t="n">
        <v>72479.96000000001</v>
      </c>
      <c r="U241" t="n">
        <v>0.31</v>
      </c>
      <c r="V241" t="n">
        <v>0.71</v>
      </c>
      <c r="W241" t="n">
        <v>4.87</v>
      </c>
      <c r="X241" t="n">
        <v>4.35</v>
      </c>
      <c r="Y241" t="n">
        <v>0.5</v>
      </c>
      <c r="Z241" t="n">
        <v>10</v>
      </c>
    </row>
    <row r="242">
      <c r="A242" t="n">
        <v>3</v>
      </c>
      <c r="B242" t="n">
        <v>50</v>
      </c>
      <c r="C242" t="inlineStr">
        <is>
          <t xml:space="preserve">CONCLUIDO	</t>
        </is>
      </c>
      <c r="D242" t="n">
        <v>1.826</v>
      </c>
      <c r="E242" t="n">
        <v>54.77</v>
      </c>
      <c r="F242" t="n">
        <v>50.84</v>
      </c>
      <c r="G242" t="n">
        <v>35.89</v>
      </c>
      <c r="H242" t="n">
        <v>0.63</v>
      </c>
      <c r="I242" t="n">
        <v>85</v>
      </c>
      <c r="J242" t="n">
        <v>111.23</v>
      </c>
      <c r="K242" t="n">
        <v>41.65</v>
      </c>
      <c r="L242" t="n">
        <v>4</v>
      </c>
      <c r="M242" t="n">
        <v>83</v>
      </c>
      <c r="N242" t="n">
        <v>15.58</v>
      </c>
      <c r="O242" t="n">
        <v>13952.52</v>
      </c>
      <c r="P242" t="n">
        <v>466.78</v>
      </c>
      <c r="Q242" t="n">
        <v>794.25</v>
      </c>
      <c r="R242" t="n">
        <v>196.23</v>
      </c>
      <c r="S242" t="n">
        <v>72.42</v>
      </c>
      <c r="T242" t="n">
        <v>52368.99</v>
      </c>
      <c r="U242" t="n">
        <v>0.37</v>
      </c>
      <c r="V242" t="n">
        <v>0.73</v>
      </c>
      <c r="W242" t="n">
        <v>4.81</v>
      </c>
      <c r="X242" t="n">
        <v>3.13</v>
      </c>
      <c r="Y242" t="n">
        <v>0.5</v>
      </c>
      <c r="Z242" t="n">
        <v>10</v>
      </c>
    </row>
    <row r="243">
      <c r="A243" t="n">
        <v>4</v>
      </c>
      <c r="B243" t="n">
        <v>50</v>
      </c>
      <c r="C243" t="inlineStr">
        <is>
          <t xml:space="preserve">CONCLUIDO	</t>
        </is>
      </c>
      <c r="D243" t="n">
        <v>1.862</v>
      </c>
      <c r="E243" t="n">
        <v>53.7</v>
      </c>
      <c r="F243" t="n">
        <v>50.18</v>
      </c>
      <c r="G243" t="n">
        <v>44.94</v>
      </c>
      <c r="H243" t="n">
        <v>0.78</v>
      </c>
      <c r="I243" t="n">
        <v>67</v>
      </c>
      <c r="J243" t="n">
        <v>112.51</v>
      </c>
      <c r="K243" t="n">
        <v>41.65</v>
      </c>
      <c r="L243" t="n">
        <v>5</v>
      </c>
      <c r="M243" t="n">
        <v>65</v>
      </c>
      <c r="N243" t="n">
        <v>15.86</v>
      </c>
      <c r="O243" t="n">
        <v>14110.24</v>
      </c>
      <c r="P243" t="n">
        <v>455.51</v>
      </c>
      <c r="Q243" t="n">
        <v>794.21</v>
      </c>
      <c r="R243" t="n">
        <v>173.58</v>
      </c>
      <c r="S243" t="n">
        <v>72.42</v>
      </c>
      <c r="T243" t="n">
        <v>41136.35</v>
      </c>
      <c r="U243" t="n">
        <v>0.42</v>
      </c>
      <c r="V243" t="n">
        <v>0.74</v>
      </c>
      <c r="W243" t="n">
        <v>4.8</v>
      </c>
      <c r="X243" t="n">
        <v>2.47</v>
      </c>
      <c r="Y243" t="n">
        <v>0.5</v>
      </c>
      <c r="Z243" t="n">
        <v>10</v>
      </c>
    </row>
    <row r="244">
      <c r="A244" t="n">
        <v>5</v>
      </c>
      <c r="B244" t="n">
        <v>50</v>
      </c>
      <c r="C244" t="inlineStr">
        <is>
          <t xml:space="preserve">CONCLUIDO	</t>
        </is>
      </c>
      <c r="D244" t="n">
        <v>1.8873</v>
      </c>
      <c r="E244" t="n">
        <v>52.99</v>
      </c>
      <c r="F244" t="n">
        <v>49.73</v>
      </c>
      <c r="G244" t="n">
        <v>54.25</v>
      </c>
      <c r="H244" t="n">
        <v>0.93</v>
      </c>
      <c r="I244" t="n">
        <v>55</v>
      </c>
      <c r="J244" t="n">
        <v>113.79</v>
      </c>
      <c r="K244" t="n">
        <v>41.65</v>
      </c>
      <c r="L244" t="n">
        <v>6</v>
      </c>
      <c r="M244" t="n">
        <v>53</v>
      </c>
      <c r="N244" t="n">
        <v>16.14</v>
      </c>
      <c r="O244" t="n">
        <v>14268.39</v>
      </c>
      <c r="P244" t="n">
        <v>446.67</v>
      </c>
      <c r="Q244" t="n">
        <v>794.17</v>
      </c>
      <c r="R244" t="n">
        <v>158.87</v>
      </c>
      <c r="S244" t="n">
        <v>72.42</v>
      </c>
      <c r="T244" t="n">
        <v>33838.03</v>
      </c>
      <c r="U244" t="n">
        <v>0.46</v>
      </c>
      <c r="V244" t="n">
        <v>0.74</v>
      </c>
      <c r="W244" t="n">
        <v>4.77</v>
      </c>
      <c r="X244" t="n">
        <v>2.02</v>
      </c>
      <c r="Y244" t="n">
        <v>0.5</v>
      </c>
      <c r="Z244" t="n">
        <v>10</v>
      </c>
    </row>
    <row r="245">
      <c r="A245" t="n">
        <v>6</v>
      </c>
      <c r="B245" t="n">
        <v>50</v>
      </c>
      <c r="C245" t="inlineStr">
        <is>
          <t xml:space="preserve">CONCLUIDO	</t>
        </is>
      </c>
      <c r="D245" t="n">
        <v>1.9071</v>
      </c>
      <c r="E245" t="n">
        <v>52.44</v>
      </c>
      <c r="F245" t="n">
        <v>49.38</v>
      </c>
      <c r="G245" t="n">
        <v>64.40000000000001</v>
      </c>
      <c r="H245" t="n">
        <v>1.07</v>
      </c>
      <c r="I245" t="n">
        <v>46</v>
      </c>
      <c r="J245" t="n">
        <v>115.08</v>
      </c>
      <c r="K245" t="n">
        <v>41.65</v>
      </c>
      <c r="L245" t="n">
        <v>7</v>
      </c>
      <c r="M245" t="n">
        <v>44</v>
      </c>
      <c r="N245" t="n">
        <v>16.43</v>
      </c>
      <c r="O245" t="n">
        <v>14426.96</v>
      </c>
      <c r="P245" t="n">
        <v>439.29</v>
      </c>
      <c r="Q245" t="n">
        <v>794.17</v>
      </c>
      <c r="R245" t="n">
        <v>147.05</v>
      </c>
      <c r="S245" t="n">
        <v>72.42</v>
      </c>
      <c r="T245" t="n">
        <v>27972.79</v>
      </c>
      <c r="U245" t="n">
        <v>0.49</v>
      </c>
      <c r="V245" t="n">
        <v>0.75</v>
      </c>
      <c r="W245" t="n">
        <v>4.76</v>
      </c>
      <c r="X245" t="n">
        <v>1.67</v>
      </c>
      <c r="Y245" t="n">
        <v>0.5</v>
      </c>
      <c r="Z245" t="n">
        <v>10</v>
      </c>
    </row>
    <row r="246">
      <c r="A246" t="n">
        <v>7</v>
      </c>
      <c r="B246" t="n">
        <v>50</v>
      </c>
      <c r="C246" t="inlineStr">
        <is>
          <t xml:space="preserve">CONCLUIDO	</t>
        </is>
      </c>
      <c r="D246" t="n">
        <v>1.9197</v>
      </c>
      <c r="E246" t="n">
        <v>52.09</v>
      </c>
      <c r="F246" t="n">
        <v>49.17</v>
      </c>
      <c r="G246" t="n">
        <v>73.75</v>
      </c>
      <c r="H246" t="n">
        <v>1.21</v>
      </c>
      <c r="I246" t="n">
        <v>40</v>
      </c>
      <c r="J246" t="n">
        <v>116.37</v>
      </c>
      <c r="K246" t="n">
        <v>41.65</v>
      </c>
      <c r="L246" t="n">
        <v>8</v>
      </c>
      <c r="M246" t="n">
        <v>38</v>
      </c>
      <c r="N246" t="n">
        <v>16.72</v>
      </c>
      <c r="O246" t="n">
        <v>14585.96</v>
      </c>
      <c r="P246" t="n">
        <v>431.64</v>
      </c>
      <c r="Q246" t="n">
        <v>794.2</v>
      </c>
      <c r="R246" t="n">
        <v>140.13</v>
      </c>
      <c r="S246" t="n">
        <v>72.42</v>
      </c>
      <c r="T246" t="n">
        <v>24546.32</v>
      </c>
      <c r="U246" t="n">
        <v>0.52</v>
      </c>
      <c r="V246" t="n">
        <v>0.75</v>
      </c>
      <c r="W246" t="n">
        <v>4.75</v>
      </c>
      <c r="X246" t="n">
        <v>1.46</v>
      </c>
      <c r="Y246" t="n">
        <v>0.5</v>
      </c>
      <c r="Z246" t="n">
        <v>10</v>
      </c>
    </row>
    <row r="247">
      <c r="A247" t="n">
        <v>8</v>
      </c>
      <c r="B247" t="n">
        <v>50</v>
      </c>
      <c r="C247" t="inlineStr">
        <is>
          <t xml:space="preserve">CONCLUIDO	</t>
        </is>
      </c>
      <c r="D247" t="n">
        <v>1.9309</v>
      </c>
      <c r="E247" t="n">
        <v>51.79</v>
      </c>
      <c r="F247" t="n">
        <v>48.98</v>
      </c>
      <c r="G247" t="n">
        <v>83.95999999999999</v>
      </c>
      <c r="H247" t="n">
        <v>1.35</v>
      </c>
      <c r="I247" t="n">
        <v>35</v>
      </c>
      <c r="J247" t="n">
        <v>117.66</v>
      </c>
      <c r="K247" t="n">
        <v>41.65</v>
      </c>
      <c r="L247" t="n">
        <v>9</v>
      </c>
      <c r="M247" t="n">
        <v>33</v>
      </c>
      <c r="N247" t="n">
        <v>17.01</v>
      </c>
      <c r="O247" t="n">
        <v>14745.39</v>
      </c>
      <c r="P247" t="n">
        <v>424.38</v>
      </c>
      <c r="Q247" t="n">
        <v>794.17</v>
      </c>
      <c r="R247" t="n">
        <v>133.72</v>
      </c>
      <c r="S247" t="n">
        <v>72.42</v>
      </c>
      <c r="T247" t="n">
        <v>21362.18</v>
      </c>
      <c r="U247" t="n">
        <v>0.54</v>
      </c>
      <c r="V247" t="n">
        <v>0.75</v>
      </c>
      <c r="W247" t="n">
        <v>4.74</v>
      </c>
      <c r="X247" t="n">
        <v>1.27</v>
      </c>
      <c r="Y247" t="n">
        <v>0.5</v>
      </c>
      <c r="Z247" t="n">
        <v>10</v>
      </c>
    </row>
    <row r="248">
      <c r="A248" t="n">
        <v>9</v>
      </c>
      <c r="B248" t="n">
        <v>50</v>
      </c>
      <c r="C248" t="inlineStr">
        <is>
          <t xml:space="preserve">CONCLUIDO	</t>
        </is>
      </c>
      <c r="D248" t="n">
        <v>1.9409</v>
      </c>
      <c r="E248" t="n">
        <v>51.52</v>
      </c>
      <c r="F248" t="n">
        <v>48.8</v>
      </c>
      <c r="G248" t="n">
        <v>94.45</v>
      </c>
      <c r="H248" t="n">
        <v>1.48</v>
      </c>
      <c r="I248" t="n">
        <v>31</v>
      </c>
      <c r="J248" t="n">
        <v>118.96</v>
      </c>
      <c r="K248" t="n">
        <v>41.65</v>
      </c>
      <c r="L248" t="n">
        <v>10</v>
      </c>
      <c r="M248" t="n">
        <v>29</v>
      </c>
      <c r="N248" t="n">
        <v>17.31</v>
      </c>
      <c r="O248" t="n">
        <v>14905.25</v>
      </c>
      <c r="P248" t="n">
        <v>417.36</v>
      </c>
      <c r="Q248" t="n">
        <v>794.1900000000001</v>
      </c>
      <c r="R248" t="n">
        <v>127.83</v>
      </c>
      <c r="S248" t="n">
        <v>72.42</v>
      </c>
      <c r="T248" t="n">
        <v>18437.43</v>
      </c>
      <c r="U248" t="n">
        <v>0.57</v>
      </c>
      <c r="V248" t="n">
        <v>0.76</v>
      </c>
      <c r="W248" t="n">
        <v>4.73</v>
      </c>
      <c r="X248" t="n">
        <v>1.09</v>
      </c>
      <c r="Y248" t="n">
        <v>0.5</v>
      </c>
      <c r="Z248" t="n">
        <v>10</v>
      </c>
    </row>
    <row r="249">
      <c r="A249" t="n">
        <v>10</v>
      </c>
      <c r="B249" t="n">
        <v>50</v>
      </c>
      <c r="C249" t="inlineStr">
        <is>
          <t xml:space="preserve">CONCLUIDO	</t>
        </is>
      </c>
      <c r="D249" t="n">
        <v>1.9468</v>
      </c>
      <c r="E249" t="n">
        <v>51.37</v>
      </c>
      <c r="F249" t="n">
        <v>48.71</v>
      </c>
      <c r="G249" t="n">
        <v>104.37</v>
      </c>
      <c r="H249" t="n">
        <v>1.61</v>
      </c>
      <c r="I249" t="n">
        <v>28</v>
      </c>
      <c r="J249" t="n">
        <v>120.26</v>
      </c>
      <c r="K249" t="n">
        <v>41.65</v>
      </c>
      <c r="L249" t="n">
        <v>11</v>
      </c>
      <c r="M249" t="n">
        <v>26</v>
      </c>
      <c r="N249" t="n">
        <v>17.61</v>
      </c>
      <c r="O249" t="n">
        <v>15065.56</v>
      </c>
      <c r="P249" t="n">
        <v>413.55</v>
      </c>
      <c r="Q249" t="n">
        <v>794.1900000000001</v>
      </c>
      <c r="R249" t="n">
        <v>124.66</v>
      </c>
      <c r="S249" t="n">
        <v>72.42</v>
      </c>
      <c r="T249" t="n">
        <v>16871.15</v>
      </c>
      <c r="U249" t="n">
        <v>0.58</v>
      </c>
      <c r="V249" t="n">
        <v>0.76</v>
      </c>
      <c r="W249" t="n">
        <v>4.73</v>
      </c>
      <c r="X249" t="n">
        <v>1</v>
      </c>
      <c r="Y249" t="n">
        <v>0.5</v>
      </c>
      <c r="Z249" t="n">
        <v>10</v>
      </c>
    </row>
    <row r="250">
      <c r="A250" t="n">
        <v>11</v>
      </c>
      <c r="B250" t="n">
        <v>50</v>
      </c>
      <c r="C250" t="inlineStr">
        <is>
          <t xml:space="preserve">CONCLUIDO	</t>
        </is>
      </c>
      <c r="D250" t="n">
        <v>1.9511</v>
      </c>
      <c r="E250" t="n">
        <v>51.25</v>
      </c>
      <c r="F250" t="n">
        <v>48.64</v>
      </c>
      <c r="G250" t="n">
        <v>112.24</v>
      </c>
      <c r="H250" t="n">
        <v>1.74</v>
      </c>
      <c r="I250" t="n">
        <v>26</v>
      </c>
      <c r="J250" t="n">
        <v>121.56</v>
      </c>
      <c r="K250" t="n">
        <v>41.65</v>
      </c>
      <c r="L250" t="n">
        <v>12</v>
      </c>
      <c r="M250" t="n">
        <v>24</v>
      </c>
      <c r="N250" t="n">
        <v>17.91</v>
      </c>
      <c r="O250" t="n">
        <v>15226.31</v>
      </c>
      <c r="P250" t="n">
        <v>406.18</v>
      </c>
      <c r="Q250" t="n">
        <v>794.24</v>
      </c>
      <c r="R250" t="n">
        <v>122.52</v>
      </c>
      <c r="S250" t="n">
        <v>72.42</v>
      </c>
      <c r="T250" t="n">
        <v>15809.78</v>
      </c>
      <c r="U250" t="n">
        <v>0.59</v>
      </c>
      <c r="V250" t="n">
        <v>0.76</v>
      </c>
      <c r="W250" t="n">
        <v>4.73</v>
      </c>
      <c r="X250" t="n">
        <v>0.93</v>
      </c>
      <c r="Y250" t="n">
        <v>0.5</v>
      </c>
      <c r="Z250" t="n">
        <v>10</v>
      </c>
    </row>
    <row r="251">
      <c r="A251" t="n">
        <v>12</v>
      </c>
      <c r="B251" t="n">
        <v>50</v>
      </c>
      <c r="C251" t="inlineStr">
        <is>
          <t xml:space="preserve">CONCLUIDO	</t>
        </is>
      </c>
      <c r="D251" t="n">
        <v>1.958</v>
      </c>
      <c r="E251" t="n">
        <v>51.07</v>
      </c>
      <c r="F251" t="n">
        <v>48.53</v>
      </c>
      <c r="G251" t="n">
        <v>126.59</v>
      </c>
      <c r="H251" t="n">
        <v>1.87</v>
      </c>
      <c r="I251" t="n">
        <v>23</v>
      </c>
      <c r="J251" t="n">
        <v>122.87</v>
      </c>
      <c r="K251" t="n">
        <v>41.65</v>
      </c>
      <c r="L251" t="n">
        <v>13</v>
      </c>
      <c r="M251" t="n">
        <v>21</v>
      </c>
      <c r="N251" t="n">
        <v>18.22</v>
      </c>
      <c r="O251" t="n">
        <v>15387.5</v>
      </c>
      <c r="P251" t="n">
        <v>398.29</v>
      </c>
      <c r="Q251" t="n">
        <v>794.1799999999999</v>
      </c>
      <c r="R251" t="n">
        <v>118.82</v>
      </c>
      <c r="S251" t="n">
        <v>72.42</v>
      </c>
      <c r="T251" t="n">
        <v>13972.4</v>
      </c>
      <c r="U251" t="n">
        <v>0.61</v>
      </c>
      <c r="V251" t="n">
        <v>0.76</v>
      </c>
      <c r="W251" t="n">
        <v>4.72</v>
      </c>
      <c r="X251" t="n">
        <v>0.82</v>
      </c>
      <c r="Y251" t="n">
        <v>0.5</v>
      </c>
      <c r="Z251" t="n">
        <v>10</v>
      </c>
    </row>
    <row r="252">
      <c r="A252" t="n">
        <v>13</v>
      </c>
      <c r="B252" t="n">
        <v>50</v>
      </c>
      <c r="C252" t="inlineStr">
        <is>
          <t xml:space="preserve">CONCLUIDO	</t>
        </is>
      </c>
      <c r="D252" t="n">
        <v>1.9599</v>
      </c>
      <c r="E252" t="n">
        <v>51.02</v>
      </c>
      <c r="F252" t="n">
        <v>48.5</v>
      </c>
      <c r="G252" t="n">
        <v>132.27</v>
      </c>
      <c r="H252" t="n">
        <v>1.99</v>
      </c>
      <c r="I252" t="n">
        <v>22</v>
      </c>
      <c r="J252" t="n">
        <v>124.18</v>
      </c>
      <c r="K252" t="n">
        <v>41.65</v>
      </c>
      <c r="L252" t="n">
        <v>14</v>
      </c>
      <c r="M252" t="n">
        <v>20</v>
      </c>
      <c r="N252" t="n">
        <v>18.53</v>
      </c>
      <c r="O252" t="n">
        <v>15549.15</v>
      </c>
      <c r="P252" t="n">
        <v>393.18</v>
      </c>
      <c r="Q252" t="n">
        <v>794.17</v>
      </c>
      <c r="R252" t="n">
        <v>117.88</v>
      </c>
      <c r="S252" t="n">
        <v>72.42</v>
      </c>
      <c r="T252" t="n">
        <v>13512.06</v>
      </c>
      <c r="U252" t="n">
        <v>0.61</v>
      </c>
      <c r="V252" t="n">
        <v>0.76</v>
      </c>
      <c r="W252" t="n">
        <v>4.72</v>
      </c>
      <c r="X252" t="n">
        <v>0.79</v>
      </c>
      <c r="Y252" t="n">
        <v>0.5</v>
      </c>
      <c r="Z252" t="n">
        <v>10</v>
      </c>
    </row>
    <row r="253">
      <c r="A253" t="n">
        <v>14</v>
      </c>
      <c r="B253" t="n">
        <v>50</v>
      </c>
      <c r="C253" t="inlineStr">
        <is>
          <t xml:space="preserve">CONCLUIDO	</t>
        </is>
      </c>
      <c r="D253" t="n">
        <v>1.9645</v>
      </c>
      <c r="E253" t="n">
        <v>50.9</v>
      </c>
      <c r="F253" t="n">
        <v>48.42</v>
      </c>
      <c r="G253" t="n">
        <v>145.27</v>
      </c>
      <c r="H253" t="n">
        <v>2.11</v>
      </c>
      <c r="I253" t="n">
        <v>20</v>
      </c>
      <c r="J253" t="n">
        <v>125.49</v>
      </c>
      <c r="K253" t="n">
        <v>41.65</v>
      </c>
      <c r="L253" t="n">
        <v>15</v>
      </c>
      <c r="M253" t="n">
        <v>17</v>
      </c>
      <c r="N253" t="n">
        <v>18.84</v>
      </c>
      <c r="O253" t="n">
        <v>15711.24</v>
      </c>
      <c r="P253" t="n">
        <v>388.12</v>
      </c>
      <c r="Q253" t="n">
        <v>794.17</v>
      </c>
      <c r="R253" t="n">
        <v>115.2</v>
      </c>
      <c r="S253" t="n">
        <v>72.42</v>
      </c>
      <c r="T253" t="n">
        <v>12177.19</v>
      </c>
      <c r="U253" t="n">
        <v>0.63</v>
      </c>
      <c r="V253" t="n">
        <v>0.76</v>
      </c>
      <c r="W253" t="n">
        <v>4.72</v>
      </c>
      <c r="X253" t="n">
        <v>0.72</v>
      </c>
      <c r="Y253" t="n">
        <v>0.5</v>
      </c>
      <c r="Z253" t="n">
        <v>10</v>
      </c>
    </row>
    <row r="254">
      <c r="A254" t="n">
        <v>15</v>
      </c>
      <c r="B254" t="n">
        <v>50</v>
      </c>
      <c r="C254" t="inlineStr">
        <is>
          <t xml:space="preserve">CONCLUIDO	</t>
        </is>
      </c>
      <c r="D254" t="n">
        <v>1.9673</v>
      </c>
      <c r="E254" t="n">
        <v>50.83</v>
      </c>
      <c r="F254" t="n">
        <v>48.37</v>
      </c>
      <c r="G254" t="n">
        <v>152.76</v>
      </c>
      <c r="H254" t="n">
        <v>2.23</v>
      </c>
      <c r="I254" t="n">
        <v>19</v>
      </c>
      <c r="J254" t="n">
        <v>126.81</v>
      </c>
      <c r="K254" t="n">
        <v>41.65</v>
      </c>
      <c r="L254" t="n">
        <v>16</v>
      </c>
      <c r="M254" t="n">
        <v>13</v>
      </c>
      <c r="N254" t="n">
        <v>19.16</v>
      </c>
      <c r="O254" t="n">
        <v>15873.8</v>
      </c>
      <c r="P254" t="n">
        <v>381.37</v>
      </c>
      <c r="Q254" t="n">
        <v>794.22</v>
      </c>
      <c r="R254" t="n">
        <v>113.49</v>
      </c>
      <c r="S254" t="n">
        <v>72.42</v>
      </c>
      <c r="T254" t="n">
        <v>11328.08</v>
      </c>
      <c r="U254" t="n">
        <v>0.64</v>
      </c>
      <c r="V254" t="n">
        <v>0.76</v>
      </c>
      <c r="W254" t="n">
        <v>4.72</v>
      </c>
      <c r="X254" t="n">
        <v>0.67</v>
      </c>
      <c r="Y254" t="n">
        <v>0.5</v>
      </c>
      <c r="Z254" t="n">
        <v>10</v>
      </c>
    </row>
    <row r="255">
      <c r="A255" t="n">
        <v>16</v>
      </c>
      <c r="B255" t="n">
        <v>50</v>
      </c>
      <c r="C255" t="inlineStr">
        <is>
          <t xml:space="preserve">CONCLUIDO	</t>
        </is>
      </c>
      <c r="D255" t="n">
        <v>1.9691</v>
      </c>
      <c r="E255" t="n">
        <v>50.78</v>
      </c>
      <c r="F255" t="n">
        <v>48.35</v>
      </c>
      <c r="G255" t="n">
        <v>161.16</v>
      </c>
      <c r="H255" t="n">
        <v>2.34</v>
      </c>
      <c r="I255" t="n">
        <v>18</v>
      </c>
      <c r="J255" t="n">
        <v>128.13</v>
      </c>
      <c r="K255" t="n">
        <v>41.65</v>
      </c>
      <c r="L255" t="n">
        <v>17</v>
      </c>
      <c r="M255" t="n">
        <v>7</v>
      </c>
      <c r="N255" t="n">
        <v>19.48</v>
      </c>
      <c r="O255" t="n">
        <v>16036.82</v>
      </c>
      <c r="P255" t="n">
        <v>380.99</v>
      </c>
      <c r="Q255" t="n">
        <v>794.17</v>
      </c>
      <c r="R255" t="n">
        <v>112.36</v>
      </c>
      <c r="S255" t="n">
        <v>72.42</v>
      </c>
      <c r="T255" t="n">
        <v>10768.54</v>
      </c>
      <c r="U255" t="n">
        <v>0.64</v>
      </c>
      <c r="V255" t="n">
        <v>0.76</v>
      </c>
      <c r="W255" t="n">
        <v>4.73</v>
      </c>
      <c r="X255" t="n">
        <v>0.64</v>
      </c>
      <c r="Y255" t="n">
        <v>0.5</v>
      </c>
      <c r="Z255" t="n">
        <v>10</v>
      </c>
    </row>
    <row r="256">
      <c r="A256" t="n">
        <v>17</v>
      </c>
      <c r="B256" t="n">
        <v>50</v>
      </c>
      <c r="C256" t="inlineStr">
        <is>
          <t xml:space="preserve">CONCLUIDO	</t>
        </is>
      </c>
      <c r="D256" t="n">
        <v>1.9708</v>
      </c>
      <c r="E256" t="n">
        <v>50.74</v>
      </c>
      <c r="F256" t="n">
        <v>48.33</v>
      </c>
      <c r="G256" t="n">
        <v>170.57</v>
      </c>
      <c r="H256" t="n">
        <v>2.46</v>
      </c>
      <c r="I256" t="n">
        <v>17</v>
      </c>
      <c r="J256" t="n">
        <v>129.46</v>
      </c>
      <c r="K256" t="n">
        <v>41.65</v>
      </c>
      <c r="L256" t="n">
        <v>18</v>
      </c>
      <c r="M256" t="n">
        <v>2</v>
      </c>
      <c r="N256" t="n">
        <v>19.81</v>
      </c>
      <c r="O256" t="n">
        <v>16200.3</v>
      </c>
      <c r="P256" t="n">
        <v>378.81</v>
      </c>
      <c r="Q256" t="n">
        <v>794.17</v>
      </c>
      <c r="R256" t="n">
        <v>111.67</v>
      </c>
      <c r="S256" t="n">
        <v>72.42</v>
      </c>
      <c r="T256" t="n">
        <v>10429.45</v>
      </c>
      <c r="U256" t="n">
        <v>0.65</v>
      </c>
      <c r="V256" t="n">
        <v>0.76</v>
      </c>
      <c r="W256" t="n">
        <v>4.73</v>
      </c>
      <c r="X256" t="n">
        <v>0.62</v>
      </c>
      <c r="Y256" t="n">
        <v>0.5</v>
      </c>
      <c r="Z256" t="n">
        <v>10</v>
      </c>
    </row>
    <row r="257">
      <c r="A257" t="n">
        <v>18</v>
      </c>
      <c r="B257" t="n">
        <v>50</v>
      </c>
      <c r="C257" t="inlineStr">
        <is>
          <t xml:space="preserve">CONCLUIDO	</t>
        </is>
      </c>
      <c r="D257" t="n">
        <v>1.9703</v>
      </c>
      <c r="E257" t="n">
        <v>50.75</v>
      </c>
      <c r="F257" t="n">
        <v>48.34</v>
      </c>
      <c r="G257" t="n">
        <v>170.61</v>
      </c>
      <c r="H257" t="n">
        <v>2.57</v>
      </c>
      <c r="I257" t="n">
        <v>17</v>
      </c>
      <c r="J257" t="n">
        <v>130.79</v>
      </c>
      <c r="K257" t="n">
        <v>41.65</v>
      </c>
      <c r="L257" t="n">
        <v>19</v>
      </c>
      <c r="M257" t="n">
        <v>0</v>
      </c>
      <c r="N257" t="n">
        <v>20.14</v>
      </c>
      <c r="O257" t="n">
        <v>16364.25</v>
      </c>
      <c r="P257" t="n">
        <v>383.08</v>
      </c>
      <c r="Q257" t="n">
        <v>794.17</v>
      </c>
      <c r="R257" t="n">
        <v>111.95</v>
      </c>
      <c r="S257" t="n">
        <v>72.42</v>
      </c>
      <c r="T257" t="n">
        <v>10571.03</v>
      </c>
      <c r="U257" t="n">
        <v>0.65</v>
      </c>
      <c r="V257" t="n">
        <v>0.76</v>
      </c>
      <c r="W257" t="n">
        <v>4.73</v>
      </c>
      <c r="X257" t="n">
        <v>0.63</v>
      </c>
      <c r="Y257" t="n">
        <v>0.5</v>
      </c>
      <c r="Z257" t="n">
        <v>10</v>
      </c>
    </row>
    <row r="258">
      <c r="A258" t="n">
        <v>0</v>
      </c>
      <c r="B258" t="n">
        <v>25</v>
      </c>
      <c r="C258" t="inlineStr">
        <is>
          <t xml:space="preserve">CONCLUIDO	</t>
        </is>
      </c>
      <c r="D258" t="n">
        <v>1.5762</v>
      </c>
      <c r="E258" t="n">
        <v>63.44</v>
      </c>
      <c r="F258" t="n">
        <v>57.91</v>
      </c>
      <c r="G258" t="n">
        <v>12.92</v>
      </c>
      <c r="H258" t="n">
        <v>0.28</v>
      </c>
      <c r="I258" t="n">
        <v>269</v>
      </c>
      <c r="J258" t="n">
        <v>61.76</v>
      </c>
      <c r="K258" t="n">
        <v>28.92</v>
      </c>
      <c r="L258" t="n">
        <v>1</v>
      </c>
      <c r="M258" t="n">
        <v>267</v>
      </c>
      <c r="N258" t="n">
        <v>6.84</v>
      </c>
      <c r="O258" t="n">
        <v>7851.41</v>
      </c>
      <c r="P258" t="n">
        <v>370.58</v>
      </c>
      <c r="Q258" t="n">
        <v>794.25</v>
      </c>
      <c r="R258" t="n">
        <v>431.67</v>
      </c>
      <c r="S258" t="n">
        <v>72.42</v>
      </c>
      <c r="T258" t="n">
        <v>169167.68</v>
      </c>
      <c r="U258" t="n">
        <v>0.17</v>
      </c>
      <c r="V258" t="n">
        <v>0.64</v>
      </c>
      <c r="W258" t="n">
        <v>5.14</v>
      </c>
      <c r="X258" t="n">
        <v>10.2</v>
      </c>
      <c r="Y258" t="n">
        <v>0.5</v>
      </c>
      <c r="Z258" t="n">
        <v>10</v>
      </c>
    </row>
    <row r="259">
      <c r="A259" t="n">
        <v>1</v>
      </c>
      <c r="B259" t="n">
        <v>25</v>
      </c>
      <c r="C259" t="inlineStr">
        <is>
          <t xml:space="preserve">CONCLUIDO	</t>
        </is>
      </c>
      <c r="D259" t="n">
        <v>1.8004</v>
      </c>
      <c r="E259" t="n">
        <v>55.54</v>
      </c>
      <c r="F259" t="n">
        <v>52.11</v>
      </c>
      <c r="G259" t="n">
        <v>26.5</v>
      </c>
      <c r="H259" t="n">
        <v>0.55</v>
      </c>
      <c r="I259" t="n">
        <v>118</v>
      </c>
      <c r="J259" t="n">
        <v>62.92</v>
      </c>
      <c r="K259" t="n">
        <v>28.92</v>
      </c>
      <c r="L259" t="n">
        <v>2</v>
      </c>
      <c r="M259" t="n">
        <v>116</v>
      </c>
      <c r="N259" t="n">
        <v>7</v>
      </c>
      <c r="O259" t="n">
        <v>7994.37</v>
      </c>
      <c r="P259" t="n">
        <v>324.09</v>
      </c>
      <c r="Q259" t="n">
        <v>794.21</v>
      </c>
      <c r="R259" t="n">
        <v>237.88</v>
      </c>
      <c r="S259" t="n">
        <v>72.42</v>
      </c>
      <c r="T259" t="n">
        <v>73030.28</v>
      </c>
      <c r="U259" t="n">
        <v>0.3</v>
      </c>
      <c r="V259" t="n">
        <v>0.71</v>
      </c>
      <c r="W259" t="n">
        <v>4.89</v>
      </c>
      <c r="X259" t="n">
        <v>4.4</v>
      </c>
      <c r="Y259" t="n">
        <v>0.5</v>
      </c>
      <c r="Z259" t="n">
        <v>10</v>
      </c>
    </row>
    <row r="260">
      <c r="A260" t="n">
        <v>2</v>
      </c>
      <c r="B260" t="n">
        <v>25</v>
      </c>
      <c r="C260" t="inlineStr">
        <is>
          <t xml:space="preserve">CONCLUIDO	</t>
        </is>
      </c>
      <c r="D260" t="n">
        <v>1.8774</v>
      </c>
      <c r="E260" t="n">
        <v>53.27</v>
      </c>
      <c r="F260" t="n">
        <v>50.44</v>
      </c>
      <c r="G260" t="n">
        <v>40.9</v>
      </c>
      <c r="H260" t="n">
        <v>0.8100000000000001</v>
      </c>
      <c r="I260" t="n">
        <v>74</v>
      </c>
      <c r="J260" t="n">
        <v>64.08</v>
      </c>
      <c r="K260" t="n">
        <v>28.92</v>
      </c>
      <c r="L260" t="n">
        <v>3</v>
      </c>
      <c r="M260" t="n">
        <v>72</v>
      </c>
      <c r="N260" t="n">
        <v>7.16</v>
      </c>
      <c r="O260" t="n">
        <v>8137.65</v>
      </c>
      <c r="P260" t="n">
        <v>303.69</v>
      </c>
      <c r="Q260" t="n">
        <v>794.2</v>
      </c>
      <c r="R260" t="n">
        <v>182.35</v>
      </c>
      <c r="S260" t="n">
        <v>72.42</v>
      </c>
      <c r="T260" t="n">
        <v>45483.81</v>
      </c>
      <c r="U260" t="n">
        <v>0.4</v>
      </c>
      <c r="V260" t="n">
        <v>0.73</v>
      </c>
      <c r="W260" t="n">
        <v>4.81</v>
      </c>
      <c r="X260" t="n">
        <v>2.73</v>
      </c>
      <c r="Y260" t="n">
        <v>0.5</v>
      </c>
      <c r="Z260" t="n">
        <v>10</v>
      </c>
    </row>
    <row r="261">
      <c r="A261" t="n">
        <v>3</v>
      </c>
      <c r="B261" t="n">
        <v>25</v>
      </c>
      <c r="C261" t="inlineStr">
        <is>
          <t xml:space="preserve">CONCLUIDO	</t>
        </is>
      </c>
      <c r="D261" t="n">
        <v>1.9167</v>
      </c>
      <c r="E261" t="n">
        <v>52.17</v>
      </c>
      <c r="F261" t="n">
        <v>49.64</v>
      </c>
      <c r="G261" t="n">
        <v>56.2</v>
      </c>
      <c r="H261" t="n">
        <v>1.07</v>
      </c>
      <c r="I261" t="n">
        <v>53</v>
      </c>
      <c r="J261" t="n">
        <v>65.25</v>
      </c>
      <c r="K261" t="n">
        <v>28.92</v>
      </c>
      <c r="L261" t="n">
        <v>4</v>
      </c>
      <c r="M261" t="n">
        <v>51</v>
      </c>
      <c r="N261" t="n">
        <v>7.33</v>
      </c>
      <c r="O261" t="n">
        <v>8281.25</v>
      </c>
      <c r="P261" t="n">
        <v>288.81</v>
      </c>
      <c r="Q261" t="n">
        <v>794.2</v>
      </c>
      <c r="R261" t="n">
        <v>155.74</v>
      </c>
      <c r="S261" t="n">
        <v>72.42</v>
      </c>
      <c r="T261" t="n">
        <v>32286.6</v>
      </c>
      <c r="U261" t="n">
        <v>0.46</v>
      </c>
      <c r="V261" t="n">
        <v>0.74</v>
      </c>
      <c r="W261" t="n">
        <v>4.77</v>
      </c>
      <c r="X261" t="n">
        <v>1.93</v>
      </c>
      <c r="Y261" t="n">
        <v>0.5</v>
      </c>
      <c r="Z261" t="n">
        <v>10</v>
      </c>
    </row>
    <row r="262">
      <c r="A262" t="n">
        <v>4</v>
      </c>
      <c r="B262" t="n">
        <v>25</v>
      </c>
      <c r="C262" t="inlineStr">
        <is>
          <t xml:space="preserve">CONCLUIDO	</t>
        </is>
      </c>
      <c r="D262" t="n">
        <v>1.9403</v>
      </c>
      <c r="E262" t="n">
        <v>51.54</v>
      </c>
      <c r="F262" t="n">
        <v>49.17</v>
      </c>
      <c r="G262" t="n">
        <v>71.95999999999999</v>
      </c>
      <c r="H262" t="n">
        <v>1.31</v>
      </c>
      <c r="I262" t="n">
        <v>41</v>
      </c>
      <c r="J262" t="n">
        <v>66.42</v>
      </c>
      <c r="K262" t="n">
        <v>28.92</v>
      </c>
      <c r="L262" t="n">
        <v>5</v>
      </c>
      <c r="M262" t="n">
        <v>37</v>
      </c>
      <c r="N262" t="n">
        <v>7.49</v>
      </c>
      <c r="O262" t="n">
        <v>8425.16</v>
      </c>
      <c r="P262" t="n">
        <v>274.91</v>
      </c>
      <c r="Q262" t="n">
        <v>794.17</v>
      </c>
      <c r="R262" t="n">
        <v>140.16</v>
      </c>
      <c r="S262" t="n">
        <v>72.42</v>
      </c>
      <c r="T262" t="n">
        <v>24556.66</v>
      </c>
      <c r="U262" t="n">
        <v>0.52</v>
      </c>
      <c r="V262" t="n">
        <v>0.75</v>
      </c>
      <c r="W262" t="n">
        <v>4.75</v>
      </c>
      <c r="X262" t="n">
        <v>1.47</v>
      </c>
      <c r="Y262" t="n">
        <v>0.5</v>
      </c>
      <c r="Z262" t="n">
        <v>10</v>
      </c>
    </row>
    <row r="263">
      <c r="A263" t="n">
        <v>5</v>
      </c>
      <c r="B263" t="n">
        <v>25</v>
      </c>
      <c r="C263" t="inlineStr">
        <is>
          <t xml:space="preserve">CONCLUIDO	</t>
        </is>
      </c>
      <c r="D263" t="n">
        <v>1.95</v>
      </c>
      <c r="E263" t="n">
        <v>51.28</v>
      </c>
      <c r="F263" t="n">
        <v>49</v>
      </c>
      <c r="G263" t="n">
        <v>84</v>
      </c>
      <c r="H263" t="n">
        <v>1.55</v>
      </c>
      <c r="I263" t="n">
        <v>35</v>
      </c>
      <c r="J263" t="n">
        <v>67.59</v>
      </c>
      <c r="K263" t="n">
        <v>28.92</v>
      </c>
      <c r="L263" t="n">
        <v>6</v>
      </c>
      <c r="M263" t="n">
        <v>15</v>
      </c>
      <c r="N263" t="n">
        <v>7.66</v>
      </c>
      <c r="O263" t="n">
        <v>8569.4</v>
      </c>
      <c r="P263" t="n">
        <v>266.02</v>
      </c>
      <c r="Q263" t="n">
        <v>794.1799999999999</v>
      </c>
      <c r="R263" t="n">
        <v>134.03</v>
      </c>
      <c r="S263" t="n">
        <v>72.42</v>
      </c>
      <c r="T263" t="n">
        <v>21521.9</v>
      </c>
      <c r="U263" t="n">
        <v>0.54</v>
      </c>
      <c r="V263" t="n">
        <v>0.75</v>
      </c>
      <c r="W263" t="n">
        <v>4.76</v>
      </c>
      <c r="X263" t="n">
        <v>1.29</v>
      </c>
      <c r="Y263" t="n">
        <v>0.5</v>
      </c>
      <c r="Z263" t="n">
        <v>10</v>
      </c>
    </row>
    <row r="264">
      <c r="A264" t="n">
        <v>6</v>
      </c>
      <c r="B264" t="n">
        <v>25</v>
      </c>
      <c r="C264" t="inlineStr">
        <is>
          <t xml:space="preserve">CONCLUIDO	</t>
        </is>
      </c>
      <c r="D264" t="n">
        <v>1.9533</v>
      </c>
      <c r="E264" t="n">
        <v>51.2</v>
      </c>
      <c r="F264" t="n">
        <v>48.94</v>
      </c>
      <c r="G264" t="n">
        <v>88.98999999999999</v>
      </c>
      <c r="H264" t="n">
        <v>1.78</v>
      </c>
      <c r="I264" t="n">
        <v>33</v>
      </c>
      <c r="J264" t="n">
        <v>68.76000000000001</v>
      </c>
      <c r="K264" t="n">
        <v>28.92</v>
      </c>
      <c r="L264" t="n">
        <v>7</v>
      </c>
      <c r="M264" t="n">
        <v>1</v>
      </c>
      <c r="N264" t="n">
        <v>7.83</v>
      </c>
      <c r="O264" t="n">
        <v>8713.950000000001</v>
      </c>
      <c r="P264" t="n">
        <v>267.99</v>
      </c>
      <c r="Q264" t="n">
        <v>794.17</v>
      </c>
      <c r="R264" t="n">
        <v>131.7</v>
      </c>
      <c r="S264" t="n">
        <v>72.42</v>
      </c>
      <c r="T264" t="n">
        <v>20363.06</v>
      </c>
      <c r="U264" t="n">
        <v>0.55</v>
      </c>
      <c r="V264" t="n">
        <v>0.75</v>
      </c>
      <c r="W264" t="n">
        <v>4.77</v>
      </c>
      <c r="X264" t="n">
        <v>1.23</v>
      </c>
      <c r="Y264" t="n">
        <v>0.5</v>
      </c>
      <c r="Z264" t="n">
        <v>10</v>
      </c>
    </row>
    <row r="265">
      <c r="A265" t="n">
        <v>7</v>
      </c>
      <c r="B265" t="n">
        <v>25</v>
      </c>
      <c r="C265" t="inlineStr">
        <is>
          <t xml:space="preserve">CONCLUIDO	</t>
        </is>
      </c>
      <c r="D265" t="n">
        <v>1.9533</v>
      </c>
      <c r="E265" t="n">
        <v>51.2</v>
      </c>
      <c r="F265" t="n">
        <v>48.94</v>
      </c>
      <c r="G265" t="n">
        <v>88.98999999999999</v>
      </c>
      <c r="H265" t="n">
        <v>2</v>
      </c>
      <c r="I265" t="n">
        <v>33</v>
      </c>
      <c r="J265" t="n">
        <v>69.93000000000001</v>
      </c>
      <c r="K265" t="n">
        <v>28.92</v>
      </c>
      <c r="L265" t="n">
        <v>8</v>
      </c>
      <c r="M265" t="n">
        <v>0</v>
      </c>
      <c r="N265" t="n">
        <v>8.01</v>
      </c>
      <c r="O265" t="n">
        <v>8858.84</v>
      </c>
      <c r="P265" t="n">
        <v>272.1</v>
      </c>
      <c r="Q265" t="n">
        <v>794.17</v>
      </c>
      <c r="R265" t="n">
        <v>131.69</v>
      </c>
      <c r="S265" t="n">
        <v>72.42</v>
      </c>
      <c r="T265" t="n">
        <v>20361.72</v>
      </c>
      <c r="U265" t="n">
        <v>0.55</v>
      </c>
      <c r="V265" t="n">
        <v>0.75</v>
      </c>
      <c r="W265" t="n">
        <v>4.77</v>
      </c>
      <c r="X265" t="n">
        <v>1.23</v>
      </c>
      <c r="Y265" t="n">
        <v>0.5</v>
      </c>
      <c r="Z265" t="n">
        <v>10</v>
      </c>
    </row>
    <row r="266">
      <c r="A266" t="n">
        <v>0</v>
      </c>
      <c r="B266" t="n">
        <v>85</v>
      </c>
      <c r="C266" t="inlineStr">
        <is>
          <t xml:space="preserve">CONCLUIDO	</t>
        </is>
      </c>
      <c r="D266" t="n">
        <v>0.9882</v>
      </c>
      <c r="E266" t="n">
        <v>101.19</v>
      </c>
      <c r="F266" t="n">
        <v>75.2</v>
      </c>
      <c r="G266" t="n">
        <v>6.47</v>
      </c>
      <c r="H266" t="n">
        <v>0.11</v>
      </c>
      <c r="I266" t="n">
        <v>697</v>
      </c>
      <c r="J266" t="n">
        <v>167.88</v>
      </c>
      <c r="K266" t="n">
        <v>51.39</v>
      </c>
      <c r="L266" t="n">
        <v>1</v>
      </c>
      <c r="M266" t="n">
        <v>695</v>
      </c>
      <c r="N266" t="n">
        <v>30.49</v>
      </c>
      <c r="O266" t="n">
        <v>20939.59</v>
      </c>
      <c r="P266" t="n">
        <v>955.55</v>
      </c>
      <c r="Q266" t="n">
        <v>794.36</v>
      </c>
      <c r="R266" t="n">
        <v>1011.47</v>
      </c>
      <c r="S266" t="n">
        <v>72.42</v>
      </c>
      <c r="T266" t="n">
        <v>456931.32</v>
      </c>
      <c r="U266" t="n">
        <v>0.07000000000000001</v>
      </c>
      <c r="V266" t="n">
        <v>0.49</v>
      </c>
      <c r="W266" t="n">
        <v>5.84</v>
      </c>
      <c r="X266" t="n">
        <v>27.48</v>
      </c>
      <c r="Y266" t="n">
        <v>0.5</v>
      </c>
      <c r="Z266" t="n">
        <v>10</v>
      </c>
    </row>
    <row r="267">
      <c r="A267" t="n">
        <v>1</v>
      </c>
      <c r="B267" t="n">
        <v>85</v>
      </c>
      <c r="C267" t="inlineStr">
        <is>
          <t xml:space="preserve">CONCLUIDO	</t>
        </is>
      </c>
      <c r="D267" t="n">
        <v>1.448</v>
      </c>
      <c r="E267" t="n">
        <v>69.06</v>
      </c>
      <c r="F267" t="n">
        <v>57.71</v>
      </c>
      <c r="G267" t="n">
        <v>13.07</v>
      </c>
      <c r="H267" t="n">
        <v>0.21</v>
      </c>
      <c r="I267" t="n">
        <v>265</v>
      </c>
      <c r="J267" t="n">
        <v>169.33</v>
      </c>
      <c r="K267" t="n">
        <v>51.39</v>
      </c>
      <c r="L267" t="n">
        <v>2</v>
      </c>
      <c r="M267" t="n">
        <v>263</v>
      </c>
      <c r="N267" t="n">
        <v>30.94</v>
      </c>
      <c r="O267" t="n">
        <v>21118.46</v>
      </c>
      <c r="P267" t="n">
        <v>730.33</v>
      </c>
      <c r="Q267" t="n">
        <v>794.25</v>
      </c>
      <c r="R267" t="n">
        <v>425.63</v>
      </c>
      <c r="S267" t="n">
        <v>72.42</v>
      </c>
      <c r="T267" t="n">
        <v>166171.35</v>
      </c>
      <c r="U267" t="n">
        <v>0.17</v>
      </c>
      <c r="V267" t="n">
        <v>0.64</v>
      </c>
      <c r="W267" t="n">
        <v>5.1</v>
      </c>
      <c r="X267" t="n">
        <v>10</v>
      </c>
      <c r="Y267" t="n">
        <v>0.5</v>
      </c>
      <c r="Z267" t="n">
        <v>10</v>
      </c>
    </row>
    <row r="268">
      <c r="A268" t="n">
        <v>2</v>
      </c>
      <c r="B268" t="n">
        <v>85</v>
      </c>
      <c r="C268" t="inlineStr">
        <is>
          <t xml:space="preserve">CONCLUIDO	</t>
        </is>
      </c>
      <c r="D268" t="n">
        <v>1.6192</v>
      </c>
      <c r="E268" t="n">
        <v>61.76</v>
      </c>
      <c r="F268" t="n">
        <v>53.83</v>
      </c>
      <c r="G268" t="n">
        <v>19.69</v>
      </c>
      <c r="H268" t="n">
        <v>0.31</v>
      </c>
      <c r="I268" t="n">
        <v>164</v>
      </c>
      <c r="J268" t="n">
        <v>170.79</v>
      </c>
      <c r="K268" t="n">
        <v>51.39</v>
      </c>
      <c r="L268" t="n">
        <v>3</v>
      </c>
      <c r="M268" t="n">
        <v>162</v>
      </c>
      <c r="N268" t="n">
        <v>31.4</v>
      </c>
      <c r="O268" t="n">
        <v>21297.94</v>
      </c>
      <c r="P268" t="n">
        <v>678.7</v>
      </c>
      <c r="Q268" t="n">
        <v>794.24</v>
      </c>
      <c r="R268" t="n">
        <v>295.5</v>
      </c>
      <c r="S268" t="n">
        <v>72.42</v>
      </c>
      <c r="T268" t="n">
        <v>101607.77</v>
      </c>
      <c r="U268" t="n">
        <v>0.25</v>
      </c>
      <c r="V268" t="n">
        <v>0.6899999999999999</v>
      </c>
      <c r="W268" t="n">
        <v>4.96</v>
      </c>
      <c r="X268" t="n">
        <v>6.12</v>
      </c>
      <c r="Y268" t="n">
        <v>0.5</v>
      </c>
      <c r="Z268" t="n">
        <v>10</v>
      </c>
    </row>
    <row r="269">
      <c r="A269" t="n">
        <v>3</v>
      </c>
      <c r="B269" t="n">
        <v>85</v>
      </c>
      <c r="C269" t="inlineStr">
        <is>
          <t xml:space="preserve">CONCLUIDO	</t>
        </is>
      </c>
      <c r="D269" t="n">
        <v>1.7093</v>
      </c>
      <c r="E269" t="n">
        <v>58.5</v>
      </c>
      <c r="F269" t="n">
        <v>52.1</v>
      </c>
      <c r="G269" t="n">
        <v>26.27</v>
      </c>
      <c r="H269" t="n">
        <v>0.41</v>
      </c>
      <c r="I269" t="n">
        <v>119</v>
      </c>
      <c r="J269" t="n">
        <v>172.25</v>
      </c>
      <c r="K269" t="n">
        <v>51.39</v>
      </c>
      <c r="L269" t="n">
        <v>4</v>
      </c>
      <c r="M269" t="n">
        <v>117</v>
      </c>
      <c r="N269" t="n">
        <v>31.86</v>
      </c>
      <c r="O269" t="n">
        <v>21478.05</v>
      </c>
      <c r="P269" t="n">
        <v>654.46</v>
      </c>
      <c r="Q269" t="n">
        <v>794.21</v>
      </c>
      <c r="R269" t="n">
        <v>237.76</v>
      </c>
      <c r="S269" t="n">
        <v>72.42</v>
      </c>
      <c r="T269" t="n">
        <v>72966.89999999999</v>
      </c>
      <c r="U269" t="n">
        <v>0.3</v>
      </c>
      <c r="V269" t="n">
        <v>0.71</v>
      </c>
      <c r="W269" t="n">
        <v>4.88</v>
      </c>
      <c r="X269" t="n">
        <v>4.39</v>
      </c>
      <c r="Y269" t="n">
        <v>0.5</v>
      </c>
      <c r="Z269" t="n">
        <v>10</v>
      </c>
    </row>
    <row r="270">
      <c r="A270" t="n">
        <v>4</v>
      </c>
      <c r="B270" t="n">
        <v>85</v>
      </c>
      <c r="C270" t="inlineStr">
        <is>
          <t xml:space="preserve">CONCLUIDO	</t>
        </is>
      </c>
      <c r="D270" t="n">
        <v>1.7638</v>
      </c>
      <c r="E270" t="n">
        <v>56.7</v>
      </c>
      <c r="F270" t="n">
        <v>51.17</v>
      </c>
      <c r="G270" t="n">
        <v>33.01</v>
      </c>
      <c r="H270" t="n">
        <v>0.51</v>
      </c>
      <c r="I270" t="n">
        <v>93</v>
      </c>
      <c r="J270" t="n">
        <v>173.71</v>
      </c>
      <c r="K270" t="n">
        <v>51.39</v>
      </c>
      <c r="L270" t="n">
        <v>5</v>
      </c>
      <c r="M270" t="n">
        <v>91</v>
      </c>
      <c r="N270" t="n">
        <v>32.32</v>
      </c>
      <c r="O270" t="n">
        <v>21658.78</v>
      </c>
      <c r="P270" t="n">
        <v>640.37</v>
      </c>
      <c r="Q270" t="n">
        <v>794.21</v>
      </c>
      <c r="R270" t="n">
        <v>206.64</v>
      </c>
      <c r="S270" t="n">
        <v>72.42</v>
      </c>
      <c r="T270" t="n">
        <v>57535.64</v>
      </c>
      <c r="U270" t="n">
        <v>0.35</v>
      </c>
      <c r="V270" t="n">
        <v>0.72</v>
      </c>
      <c r="W270" t="n">
        <v>4.85</v>
      </c>
      <c r="X270" t="n">
        <v>3.46</v>
      </c>
      <c r="Y270" t="n">
        <v>0.5</v>
      </c>
      <c r="Z270" t="n">
        <v>10</v>
      </c>
    </row>
    <row r="271">
      <c r="A271" t="n">
        <v>5</v>
      </c>
      <c r="B271" t="n">
        <v>85</v>
      </c>
      <c r="C271" t="inlineStr">
        <is>
          <t xml:space="preserve">CONCLUIDO	</t>
        </is>
      </c>
      <c r="D271" t="n">
        <v>1.8007</v>
      </c>
      <c r="E271" t="n">
        <v>55.54</v>
      </c>
      <c r="F271" t="n">
        <v>50.55</v>
      </c>
      <c r="G271" t="n">
        <v>39.39</v>
      </c>
      <c r="H271" t="n">
        <v>0.61</v>
      </c>
      <c r="I271" t="n">
        <v>77</v>
      </c>
      <c r="J271" t="n">
        <v>175.18</v>
      </c>
      <c r="K271" t="n">
        <v>51.39</v>
      </c>
      <c r="L271" t="n">
        <v>6</v>
      </c>
      <c r="M271" t="n">
        <v>75</v>
      </c>
      <c r="N271" t="n">
        <v>32.79</v>
      </c>
      <c r="O271" t="n">
        <v>21840.16</v>
      </c>
      <c r="P271" t="n">
        <v>630.37</v>
      </c>
      <c r="Q271" t="n">
        <v>794.17</v>
      </c>
      <c r="R271" t="n">
        <v>186.13</v>
      </c>
      <c r="S271" t="n">
        <v>72.42</v>
      </c>
      <c r="T271" t="n">
        <v>47360.59</v>
      </c>
      <c r="U271" t="n">
        <v>0.39</v>
      </c>
      <c r="V271" t="n">
        <v>0.73</v>
      </c>
      <c r="W271" t="n">
        <v>4.82</v>
      </c>
      <c r="X271" t="n">
        <v>2.85</v>
      </c>
      <c r="Y271" t="n">
        <v>0.5</v>
      </c>
      <c r="Z271" t="n">
        <v>10</v>
      </c>
    </row>
    <row r="272">
      <c r="A272" t="n">
        <v>6</v>
      </c>
      <c r="B272" t="n">
        <v>85</v>
      </c>
      <c r="C272" t="inlineStr">
        <is>
          <t xml:space="preserve">CONCLUIDO	</t>
        </is>
      </c>
      <c r="D272" t="n">
        <v>1.8285</v>
      </c>
      <c r="E272" t="n">
        <v>54.69</v>
      </c>
      <c r="F272" t="n">
        <v>50.11</v>
      </c>
      <c r="G272" t="n">
        <v>46.26</v>
      </c>
      <c r="H272" t="n">
        <v>0.7</v>
      </c>
      <c r="I272" t="n">
        <v>65</v>
      </c>
      <c r="J272" t="n">
        <v>176.66</v>
      </c>
      <c r="K272" t="n">
        <v>51.39</v>
      </c>
      <c r="L272" t="n">
        <v>7</v>
      </c>
      <c r="M272" t="n">
        <v>63</v>
      </c>
      <c r="N272" t="n">
        <v>33.27</v>
      </c>
      <c r="O272" t="n">
        <v>22022.17</v>
      </c>
      <c r="P272" t="n">
        <v>622.83</v>
      </c>
      <c r="Q272" t="n">
        <v>794.1799999999999</v>
      </c>
      <c r="R272" t="n">
        <v>171.51</v>
      </c>
      <c r="S272" t="n">
        <v>72.42</v>
      </c>
      <c r="T272" t="n">
        <v>40109.68</v>
      </c>
      <c r="U272" t="n">
        <v>0.42</v>
      </c>
      <c r="V272" t="n">
        <v>0.74</v>
      </c>
      <c r="W272" t="n">
        <v>4.8</v>
      </c>
      <c r="X272" t="n">
        <v>2.41</v>
      </c>
      <c r="Y272" t="n">
        <v>0.5</v>
      </c>
      <c r="Z272" t="n">
        <v>10</v>
      </c>
    </row>
    <row r="273">
      <c r="A273" t="n">
        <v>7</v>
      </c>
      <c r="B273" t="n">
        <v>85</v>
      </c>
      <c r="C273" t="inlineStr">
        <is>
          <t xml:space="preserve">CONCLUIDO	</t>
        </is>
      </c>
      <c r="D273" t="n">
        <v>1.8483</v>
      </c>
      <c r="E273" t="n">
        <v>54.1</v>
      </c>
      <c r="F273" t="n">
        <v>49.8</v>
      </c>
      <c r="G273" t="n">
        <v>52.42</v>
      </c>
      <c r="H273" t="n">
        <v>0.8</v>
      </c>
      <c r="I273" t="n">
        <v>57</v>
      </c>
      <c r="J273" t="n">
        <v>178.14</v>
      </c>
      <c r="K273" t="n">
        <v>51.39</v>
      </c>
      <c r="L273" t="n">
        <v>8</v>
      </c>
      <c r="M273" t="n">
        <v>55</v>
      </c>
      <c r="N273" t="n">
        <v>33.75</v>
      </c>
      <c r="O273" t="n">
        <v>22204.83</v>
      </c>
      <c r="P273" t="n">
        <v>616.98</v>
      </c>
      <c r="Q273" t="n">
        <v>794.1900000000001</v>
      </c>
      <c r="R273" t="n">
        <v>161.03</v>
      </c>
      <c r="S273" t="n">
        <v>72.42</v>
      </c>
      <c r="T273" t="n">
        <v>34910.62</v>
      </c>
      <c r="U273" t="n">
        <v>0.45</v>
      </c>
      <c r="V273" t="n">
        <v>0.74</v>
      </c>
      <c r="W273" t="n">
        <v>4.78</v>
      </c>
      <c r="X273" t="n">
        <v>2.09</v>
      </c>
      <c r="Y273" t="n">
        <v>0.5</v>
      </c>
      <c r="Z273" t="n">
        <v>10</v>
      </c>
    </row>
    <row r="274">
      <c r="A274" t="n">
        <v>8</v>
      </c>
      <c r="B274" t="n">
        <v>85</v>
      </c>
      <c r="C274" t="inlineStr">
        <is>
          <t xml:space="preserve">CONCLUIDO	</t>
        </is>
      </c>
      <c r="D274" t="n">
        <v>1.8654</v>
      </c>
      <c r="E274" t="n">
        <v>53.61</v>
      </c>
      <c r="F274" t="n">
        <v>49.54</v>
      </c>
      <c r="G274" t="n">
        <v>59.45</v>
      </c>
      <c r="H274" t="n">
        <v>0.89</v>
      </c>
      <c r="I274" t="n">
        <v>50</v>
      </c>
      <c r="J274" t="n">
        <v>179.63</v>
      </c>
      <c r="K274" t="n">
        <v>51.39</v>
      </c>
      <c r="L274" t="n">
        <v>9</v>
      </c>
      <c r="M274" t="n">
        <v>48</v>
      </c>
      <c r="N274" t="n">
        <v>34.24</v>
      </c>
      <c r="O274" t="n">
        <v>22388.15</v>
      </c>
      <c r="P274" t="n">
        <v>611.09</v>
      </c>
      <c r="Q274" t="n">
        <v>794.2</v>
      </c>
      <c r="R274" t="n">
        <v>152.87</v>
      </c>
      <c r="S274" t="n">
        <v>72.42</v>
      </c>
      <c r="T274" t="n">
        <v>30862.34</v>
      </c>
      <c r="U274" t="n">
        <v>0.47</v>
      </c>
      <c r="V274" t="n">
        <v>0.75</v>
      </c>
      <c r="W274" t="n">
        <v>4.76</v>
      </c>
      <c r="X274" t="n">
        <v>1.83</v>
      </c>
      <c r="Y274" t="n">
        <v>0.5</v>
      </c>
      <c r="Z274" t="n">
        <v>10</v>
      </c>
    </row>
    <row r="275">
      <c r="A275" t="n">
        <v>9</v>
      </c>
      <c r="B275" t="n">
        <v>85</v>
      </c>
      <c r="C275" t="inlineStr">
        <is>
          <t xml:space="preserve">CONCLUIDO	</t>
        </is>
      </c>
      <c r="D275" t="n">
        <v>1.8779</v>
      </c>
      <c r="E275" t="n">
        <v>53.25</v>
      </c>
      <c r="F275" t="n">
        <v>49.35</v>
      </c>
      <c r="G275" t="n">
        <v>65.8</v>
      </c>
      <c r="H275" t="n">
        <v>0.98</v>
      </c>
      <c r="I275" t="n">
        <v>45</v>
      </c>
      <c r="J275" t="n">
        <v>181.12</v>
      </c>
      <c r="K275" t="n">
        <v>51.39</v>
      </c>
      <c r="L275" t="n">
        <v>10</v>
      </c>
      <c r="M275" t="n">
        <v>43</v>
      </c>
      <c r="N275" t="n">
        <v>34.73</v>
      </c>
      <c r="O275" t="n">
        <v>22572.13</v>
      </c>
      <c r="P275" t="n">
        <v>606.67</v>
      </c>
      <c r="Q275" t="n">
        <v>794.1900000000001</v>
      </c>
      <c r="R275" t="n">
        <v>146.37</v>
      </c>
      <c r="S275" t="n">
        <v>72.42</v>
      </c>
      <c r="T275" t="n">
        <v>27640.32</v>
      </c>
      <c r="U275" t="n">
        <v>0.49</v>
      </c>
      <c r="V275" t="n">
        <v>0.75</v>
      </c>
      <c r="W275" t="n">
        <v>4.76</v>
      </c>
      <c r="X275" t="n">
        <v>1.65</v>
      </c>
      <c r="Y275" t="n">
        <v>0.5</v>
      </c>
      <c r="Z275" t="n">
        <v>10</v>
      </c>
    </row>
    <row r="276">
      <c r="A276" t="n">
        <v>10</v>
      </c>
      <c r="B276" t="n">
        <v>85</v>
      </c>
      <c r="C276" t="inlineStr">
        <is>
          <t xml:space="preserve">CONCLUIDO	</t>
        </is>
      </c>
      <c r="D276" t="n">
        <v>1.8885</v>
      </c>
      <c r="E276" t="n">
        <v>52.95</v>
      </c>
      <c r="F276" t="n">
        <v>49.19</v>
      </c>
      <c r="G276" t="n">
        <v>71.98</v>
      </c>
      <c r="H276" t="n">
        <v>1.07</v>
      </c>
      <c r="I276" t="n">
        <v>41</v>
      </c>
      <c r="J276" t="n">
        <v>182.62</v>
      </c>
      <c r="K276" t="n">
        <v>51.39</v>
      </c>
      <c r="L276" t="n">
        <v>11</v>
      </c>
      <c r="M276" t="n">
        <v>39</v>
      </c>
      <c r="N276" t="n">
        <v>35.22</v>
      </c>
      <c r="O276" t="n">
        <v>22756.91</v>
      </c>
      <c r="P276" t="n">
        <v>602.24</v>
      </c>
      <c r="Q276" t="n">
        <v>794.17</v>
      </c>
      <c r="R276" t="n">
        <v>140.82</v>
      </c>
      <c r="S276" t="n">
        <v>72.42</v>
      </c>
      <c r="T276" t="n">
        <v>24883.4</v>
      </c>
      <c r="U276" t="n">
        <v>0.51</v>
      </c>
      <c r="V276" t="n">
        <v>0.75</v>
      </c>
      <c r="W276" t="n">
        <v>4.75</v>
      </c>
      <c r="X276" t="n">
        <v>1.48</v>
      </c>
      <c r="Y276" t="n">
        <v>0.5</v>
      </c>
      <c r="Z276" t="n">
        <v>10</v>
      </c>
    </row>
    <row r="277">
      <c r="A277" t="n">
        <v>11</v>
      </c>
      <c r="B277" t="n">
        <v>85</v>
      </c>
      <c r="C277" t="inlineStr">
        <is>
          <t xml:space="preserve">CONCLUIDO	</t>
        </is>
      </c>
      <c r="D277" t="n">
        <v>1.8986</v>
      </c>
      <c r="E277" t="n">
        <v>52.67</v>
      </c>
      <c r="F277" t="n">
        <v>49.04</v>
      </c>
      <c r="G277" t="n">
        <v>79.53</v>
      </c>
      <c r="H277" t="n">
        <v>1.16</v>
      </c>
      <c r="I277" t="n">
        <v>37</v>
      </c>
      <c r="J277" t="n">
        <v>184.12</v>
      </c>
      <c r="K277" t="n">
        <v>51.39</v>
      </c>
      <c r="L277" t="n">
        <v>12</v>
      </c>
      <c r="M277" t="n">
        <v>35</v>
      </c>
      <c r="N277" t="n">
        <v>35.73</v>
      </c>
      <c r="O277" t="n">
        <v>22942.24</v>
      </c>
      <c r="P277" t="n">
        <v>598.4400000000001</v>
      </c>
      <c r="Q277" t="n">
        <v>794.1799999999999</v>
      </c>
      <c r="R277" t="n">
        <v>135.83</v>
      </c>
      <c r="S277" t="n">
        <v>72.42</v>
      </c>
      <c r="T277" t="n">
        <v>22411.12</v>
      </c>
      <c r="U277" t="n">
        <v>0.53</v>
      </c>
      <c r="V277" t="n">
        <v>0.75</v>
      </c>
      <c r="W277" t="n">
        <v>4.75</v>
      </c>
      <c r="X277" t="n">
        <v>1.34</v>
      </c>
      <c r="Y277" t="n">
        <v>0.5</v>
      </c>
      <c r="Z277" t="n">
        <v>10</v>
      </c>
    </row>
    <row r="278">
      <c r="A278" t="n">
        <v>12</v>
      </c>
      <c r="B278" t="n">
        <v>85</v>
      </c>
      <c r="C278" t="inlineStr">
        <is>
          <t xml:space="preserve">CONCLUIDO	</t>
        </is>
      </c>
      <c r="D278" t="n">
        <v>1.9061</v>
      </c>
      <c r="E278" t="n">
        <v>52.46</v>
      </c>
      <c r="F278" t="n">
        <v>48.94</v>
      </c>
      <c r="G278" t="n">
        <v>86.36</v>
      </c>
      <c r="H278" t="n">
        <v>1.24</v>
      </c>
      <c r="I278" t="n">
        <v>34</v>
      </c>
      <c r="J278" t="n">
        <v>185.63</v>
      </c>
      <c r="K278" t="n">
        <v>51.39</v>
      </c>
      <c r="L278" t="n">
        <v>13</v>
      </c>
      <c r="M278" t="n">
        <v>32</v>
      </c>
      <c r="N278" t="n">
        <v>36.24</v>
      </c>
      <c r="O278" t="n">
        <v>23128.27</v>
      </c>
      <c r="P278" t="n">
        <v>594.78</v>
      </c>
      <c r="Q278" t="n">
        <v>794.17</v>
      </c>
      <c r="R278" t="n">
        <v>132.25</v>
      </c>
      <c r="S278" t="n">
        <v>72.42</v>
      </c>
      <c r="T278" t="n">
        <v>20634.33</v>
      </c>
      <c r="U278" t="n">
        <v>0.55</v>
      </c>
      <c r="V278" t="n">
        <v>0.75</v>
      </c>
      <c r="W278" t="n">
        <v>4.74</v>
      </c>
      <c r="X278" t="n">
        <v>1.23</v>
      </c>
      <c r="Y278" t="n">
        <v>0.5</v>
      </c>
      <c r="Z278" t="n">
        <v>10</v>
      </c>
    </row>
    <row r="279">
      <c r="A279" t="n">
        <v>13</v>
      </c>
      <c r="B279" t="n">
        <v>85</v>
      </c>
      <c r="C279" t="inlineStr">
        <is>
          <t xml:space="preserve">CONCLUIDO	</t>
        </is>
      </c>
      <c r="D279" t="n">
        <v>1.9109</v>
      </c>
      <c r="E279" t="n">
        <v>52.33</v>
      </c>
      <c r="F279" t="n">
        <v>48.88</v>
      </c>
      <c r="G279" t="n">
        <v>91.64</v>
      </c>
      <c r="H279" t="n">
        <v>1.33</v>
      </c>
      <c r="I279" t="n">
        <v>32</v>
      </c>
      <c r="J279" t="n">
        <v>187.14</v>
      </c>
      <c r="K279" t="n">
        <v>51.39</v>
      </c>
      <c r="L279" t="n">
        <v>14</v>
      </c>
      <c r="M279" t="n">
        <v>30</v>
      </c>
      <c r="N279" t="n">
        <v>36.75</v>
      </c>
      <c r="O279" t="n">
        <v>23314.98</v>
      </c>
      <c r="P279" t="n">
        <v>592.12</v>
      </c>
      <c r="Q279" t="n">
        <v>794.1900000000001</v>
      </c>
      <c r="R279" t="n">
        <v>130.54</v>
      </c>
      <c r="S279" t="n">
        <v>72.42</v>
      </c>
      <c r="T279" t="n">
        <v>19791.31</v>
      </c>
      <c r="U279" t="n">
        <v>0.55</v>
      </c>
      <c r="V279" t="n">
        <v>0.76</v>
      </c>
      <c r="W279" t="n">
        <v>4.73</v>
      </c>
      <c r="X279" t="n">
        <v>1.17</v>
      </c>
      <c r="Y279" t="n">
        <v>0.5</v>
      </c>
      <c r="Z279" t="n">
        <v>10</v>
      </c>
    </row>
    <row r="280">
      <c r="A280" t="n">
        <v>14</v>
      </c>
      <c r="B280" t="n">
        <v>85</v>
      </c>
      <c r="C280" t="inlineStr">
        <is>
          <t xml:space="preserve">CONCLUIDO	</t>
        </is>
      </c>
      <c r="D280" t="n">
        <v>1.9162</v>
      </c>
      <c r="E280" t="n">
        <v>52.19</v>
      </c>
      <c r="F280" t="n">
        <v>48.8</v>
      </c>
      <c r="G280" t="n">
        <v>97.59</v>
      </c>
      <c r="H280" t="n">
        <v>1.41</v>
      </c>
      <c r="I280" t="n">
        <v>30</v>
      </c>
      <c r="J280" t="n">
        <v>188.66</v>
      </c>
      <c r="K280" t="n">
        <v>51.39</v>
      </c>
      <c r="L280" t="n">
        <v>15</v>
      </c>
      <c r="M280" t="n">
        <v>28</v>
      </c>
      <c r="N280" t="n">
        <v>37.27</v>
      </c>
      <c r="O280" t="n">
        <v>23502.4</v>
      </c>
      <c r="P280" t="n">
        <v>589.1900000000001</v>
      </c>
      <c r="Q280" t="n">
        <v>794.1799999999999</v>
      </c>
      <c r="R280" t="n">
        <v>127.79</v>
      </c>
      <c r="S280" t="n">
        <v>72.42</v>
      </c>
      <c r="T280" t="n">
        <v>18425.06</v>
      </c>
      <c r="U280" t="n">
        <v>0.57</v>
      </c>
      <c r="V280" t="n">
        <v>0.76</v>
      </c>
      <c r="W280" t="n">
        <v>4.73</v>
      </c>
      <c r="X280" t="n">
        <v>1.09</v>
      </c>
      <c r="Y280" t="n">
        <v>0.5</v>
      </c>
      <c r="Z280" t="n">
        <v>10</v>
      </c>
    </row>
    <row r="281">
      <c r="A281" t="n">
        <v>15</v>
      </c>
      <c r="B281" t="n">
        <v>85</v>
      </c>
      <c r="C281" t="inlineStr">
        <is>
          <t xml:space="preserve">CONCLUIDO	</t>
        </is>
      </c>
      <c r="D281" t="n">
        <v>1.922</v>
      </c>
      <c r="E281" t="n">
        <v>52.03</v>
      </c>
      <c r="F281" t="n">
        <v>48.71</v>
      </c>
      <c r="G281" t="n">
        <v>104.37</v>
      </c>
      <c r="H281" t="n">
        <v>1.49</v>
      </c>
      <c r="I281" t="n">
        <v>28</v>
      </c>
      <c r="J281" t="n">
        <v>190.19</v>
      </c>
      <c r="K281" t="n">
        <v>51.39</v>
      </c>
      <c r="L281" t="n">
        <v>16</v>
      </c>
      <c r="M281" t="n">
        <v>26</v>
      </c>
      <c r="N281" t="n">
        <v>37.79</v>
      </c>
      <c r="O281" t="n">
        <v>23690.52</v>
      </c>
      <c r="P281" t="n">
        <v>585.79</v>
      </c>
      <c r="Q281" t="n">
        <v>794.17</v>
      </c>
      <c r="R281" t="n">
        <v>124.87</v>
      </c>
      <c r="S281" t="n">
        <v>72.42</v>
      </c>
      <c r="T281" t="n">
        <v>16973.36</v>
      </c>
      <c r="U281" t="n">
        <v>0.58</v>
      </c>
      <c r="V281" t="n">
        <v>0.76</v>
      </c>
      <c r="W281" t="n">
        <v>4.73</v>
      </c>
      <c r="X281" t="n">
        <v>1</v>
      </c>
      <c r="Y281" t="n">
        <v>0.5</v>
      </c>
      <c r="Z281" t="n">
        <v>10</v>
      </c>
    </row>
    <row r="282">
      <c r="A282" t="n">
        <v>16</v>
      </c>
      <c r="B282" t="n">
        <v>85</v>
      </c>
      <c r="C282" t="inlineStr">
        <is>
          <t xml:space="preserve">CONCLUIDO	</t>
        </is>
      </c>
      <c r="D282" t="n">
        <v>1.9269</v>
      </c>
      <c r="E282" t="n">
        <v>51.9</v>
      </c>
      <c r="F282" t="n">
        <v>48.64</v>
      </c>
      <c r="G282" t="n">
        <v>112.25</v>
      </c>
      <c r="H282" t="n">
        <v>1.57</v>
      </c>
      <c r="I282" t="n">
        <v>26</v>
      </c>
      <c r="J282" t="n">
        <v>191.72</v>
      </c>
      <c r="K282" t="n">
        <v>51.39</v>
      </c>
      <c r="L282" t="n">
        <v>17</v>
      </c>
      <c r="M282" t="n">
        <v>24</v>
      </c>
      <c r="N282" t="n">
        <v>38.33</v>
      </c>
      <c r="O282" t="n">
        <v>23879.37</v>
      </c>
      <c r="P282" t="n">
        <v>582.41</v>
      </c>
      <c r="Q282" t="n">
        <v>794.17</v>
      </c>
      <c r="R282" t="n">
        <v>122.6</v>
      </c>
      <c r="S282" t="n">
        <v>72.42</v>
      </c>
      <c r="T282" t="n">
        <v>15851.2</v>
      </c>
      <c r="U282" t="n">
        <v>0.59</v>
      </c>
      <c r="V282" t="n">
        <v>0.76</v>
      </c>
      <c r="W282" t="n">
        <v>4.73</v>
      </c>
      <c r="X282" t="n">
        <v>0.93</v>
      </c>
      <c r="Y282" t="n">
        <v>0.5</v>
      </c>
      <c r="Z282" t="n">
        <v>10</v>
      </c>
    </row>
    <row r="283">
      <c r="A283" t="n">
        <v>17</v>
      </c>
      <c r="B283" t="n">
        <v>85</v>
      </c>
      <c r="C283" t="inlineStr">
        <is>
          <t xml:space="preserve">CONCLUIDO	</t>
        </is>
      </c>
      <c r="D283" t="n">
        <v>1.9295</v>
      </c>
      <c r="E283" t="n">
        <v>51.83</v>
      </c>
      <c r="F283" t="n">
        <v>48.61</v>
      </c>
      <c r="G283" t="n">
        <v>116.66</v>
      </c>
      <c r="H283" t="n">
        <v>1.65</v>
      </c>
      <c r="I283" t="n">
        <v>25</v>
      </c>
      <c r="J283" t="n">
        <v>193.26</v>
      </c>
      <c r="K283" t="n">
        <v>51.39</v>
      </c>
      <c r="L283" t="n">
        <v>18</v>
      </c>
      <c r="M283" t="n">
        <v>23</v>
      </c>
      <c r="N283" t="n">
        <v>38.86</v>
      </c>
      <c r="O283" t="n">
        <v>24068.93</v>
      </c>
      <c r="P283" t="n">
        <v>581.09</v>
      </c>
      <c r="Q283" t="n">
        <v>794.1900000000001</v>
      </c>
      <c r="R283" t="n">
        <v>121.5</v>
      </c>
      <c r="S283" t="n">
        <v>72.42</v>
      </c>
      <c r="T283" t="n">
        <v>15302.49</v>
      </c>
      <c r="U283" t="n">
        <v>0.6</v>
      </c>
      <c r="V283" t="n">
        <v>0.76</v>
      </c>
      <c r="W283" t="n">
        <v>4.72</v>
      </c>
      <c r="X283" t="n">
        <v>0.9</v>
      </c>
      <c r="Y283" t="n">
        <v>0.5</v>
      </c>
      <c r="Z283" t="n">
        <v>10</v>
      </c>
    </row>
    <row r="284">
      <c r="A284" t="n">
        <v>18</v>
      </c>
      <c r="B284" t="n">
        <v>85</v>
      </c>
      <c r="C284" t="inlineStr">
        <is>
          <t xml:space="preserve">CONCLUIDO	</t>
        </is>
      </c>
      <c r="D284" t="n">
        <v>1.9359</v>
      </c>
      <c r="E284" t="n">
        <v>51.65</v>
      </c>
      <c r="F284" t="n">
        <v>48.5</v>
      </c>
      <c r="G284" t="n">
        <v>126.53</v>
      </c>
      <c r="H284" t="n">
        <v>1.73</v>
      </c>
      <c r="I284" t="n">
        <v>23</v>
      </c>
      <c r="J284" t="n">
        <v>194.8</v>
      </c>
      <c r="K284" t="n">
        <v>51.39</v>
      </c>
      <c r="L284" t="n">
        <v>19</v>
      </c>
      <c r="M284" t="n">
        <v>21</v>
      </c>
      <c r="N284" t="n">
        <v>39.41</v>
      </c>
      <c r="O284" t="n">
        <v>24259.23</v>
      </c>
      <c r="P284" t="n">
        <v>576.2</v>
      </c>
      <c r="Q284" t="n">
        <v>794.1799999999999</v>
      </c>
      <c r="R284" t="n">
        <v>118.17</v>
      </c>
      <c r="S284" t="n">
        <v>72.42</v>
      </c>
      <c r="T284" t="n">
        <v>13651.02</v>
      </c>
      <c r="U284" t="n">
        <v>0.61</v>
      </c>
      <c r="V284" t="n">
        <v>0.76</v>
      </c>
      <c r="W284" t="n">
        <v>4.71</v>
      </c>
      <c r="X284" t="n">
        <v>0.8</v>
      </c>
      <c r="Y284" t="n">
        <v>0.5</v>
      </c>
      <c r="Z284" t="n">
        <v>10</v>
      </c>
    </row>
    <row r="285">
      <c r="A285" t="n">
        <v>19</v>
      </c>
      <c r="B285" t="n">
        <v>85</v>
      </c>
      <c r="C285" t="inlineStr">
        <is>
          <t xml:space="preserve">CONCLUIDO	</t>
        </is>
      </c>
      <c r="D285" t="n">
        <v>1.9372</v>
      </c>
      <c r="E285" t="n">
        <v>51.62</v>
      </c>
      <c r="F285" t="n">
        <v>48.5</v>
      </c>
      <c r="G285" t="n">
        <v>132.28</v>
      </c>
      <c r="H285" t="n">
        <v>1.81</v>
      </c>
      <c r="I285" t="n">
        <v>22</v>
      </c>
      <c r="J285" t="n">
        <v>196.35</v>
      </c>
      <c r="K285" t="n">
        <v>51.39</v>
      </c>
      <c r="L285" t="n">
        <v>20</v>
      </c>
      <c r="M285" t="n">
        <v>20</v>
      </c>
      <c r="N285" t="n">
        <v>39.96</v>
      </c>
      <c r="O285" t="n">
        <v>24450.27</v>
      </c>
      <c r="P285" t="n">
        <v>575.2</v>
      </c>
      <c r="Q285" t="n">
        <v>794.1799999999999</v>
      </c>
      <c r="R285" t="n">
        <v>117.81</v>
      </c>
      <c r="S285" t="n">
        <v>72.42</v>
      </c>
      <c r="T285" t="n">
        <v>13476.73</v>
      </c>
      <c r="U285" t="n">
        <v>0.61</v>
      </c>
      <c r="V285" t="n">
        <v>0.76</v>
      </c>
      <c r="W285" t="n">
        <v>4.72</v>
      </c>
      <c r="X285" t="n">
        <v>0.79</v>
      </c>
      <c r="Y285" t="n">
        <v>0.5</v>
      </c>
      <c r="Z285" t="n">
        <v>10</v>
      </c>
    </row>
    <row r="286">
      <c r="A286" t="n">
        <v>20</v>
      </c>
      <c r="B286" t="n">
        <v>85</v>
      </c>
      <c r="C286" t="inlineStr">
        <is>
          <t xml:space="preserve">CONCLUIDO	</t>
        </is>
      </c>
      <c r="D286" t="n">
        <v>1.9404</v>
      </c>
      <c r="E286" t="n">
        <v>51.54</v>
      </c>
      <c r="F286" t="n">
        <v>48.45</v>
      </c>
      <c r="G286" t="n">
        <v>138.43</v>
      </c>
      <c r="H286" t="n">
        <v>1.88</v>
      </c>
      <c r="I286" t="n">
        <v>21</v>
      </c>
      <c r="J286" t="n">
        <v>197.9</v>
      </c>
      <c r="K286" t="n">
        <v>51.39</v>
      </c>
      <c r="L286" t="n">
        <v>21</v>
      </c>
      <c r="M286" t="n">
        <v>19</v>
      </c>
      <c r="N286" t="n">
        <v>40.51</v>
      </c>
      <c r="O286" t="n">
        <v>24642.07</v>
      </c>
      <c r="P286" t="n">
        <v>572.9400000000001</v>
      </c>
      <c r="Q286" t="n">
        <v>794.17</v>
      </c>
      <c r="R286" t="n">
        <v>116.24</v>
      </c>
      <c r="S286" t="n">
        <v>72.42</v>
      </c>
      <c r="T286" t="n">
        <v>12694.56</v>
      </c>
      <c r="U286" t="n">
        <v>0.62</v>
      </c>
      <c r="V286" t="n">
        <v>0.76</v>
      </c>
      <c r="W286" t="n">
        <v>4.72</v>
      </c>
      <c r="X286" t="n">
        <v>0.74</v>
      </c>
      <c r="Y286" t="n">
        <v>0.5</v>
      </c>
      <c r="Z286" t="n">
        <v>10</v>
      </c>
    </row>
    <row r="287">
      <c r="A287" t="n">
        <v>21</v>
      </c>
      <c r="B287" t="n">
        <v>85</v>
      </c>
      <c r="C287" t="inlineStr">
        <is>
          <t xml:space="preserve">CONCLUIDO	</t>
        </is>
      </c>
      <c r="D287" t="n">
        <v>1.9427</v>
      </c>
      <c r="E287" t="n">
        <v>51.48</v>
      </c>
      <c r="F287" t="n">
        <v>48.43</v>
      </c>
      <c r="G287" t="n">
        <v>145.28</v>
      </c>
      <c r="H287" t="n">
        <v>1.96</v>
      </c>
      <c r="I287" t="n">
        <v>20</v>
      </c>
      <c r="J287" t="n">
        <v>199.46</v>
      </c>
      <c r="K287" t="n">
        <v>51.39</v>
      </c>
      <c r="L287" t="n">
        <v>22</v>
      </c>
      <c r="M287" t="n">
        <v>18</v>
      </c>
      <c r="N287" t="n">
        <v>41.07</v>
      </c>
      <c r="O287" t="n">
        <v>24834.62</v>
      </c>
      <c r="P287" t="n">
        <v>569.88</v>
      </c>
      <c r="Q287" t="n">
        <v>794.17</v>
      </c>
      <c r="R287" t="n">
        <v>115.5</v>
      </c>
      <c r="S287" t="n">
        <v>72.42</v>
      </c>
      <c r="T287" t="n">
        <v>12328.56</v>
      </c>
      <c r="U287" t="n">
        <v>0.63</v>
      </c>
      <c r="V287" t="n">
        <v>0.76</v>
      </c>
      <c r="W287" t="n">
        <v>4.71</v>
      </c>
      <c r="X287" t="n">
        <v>0.72</v>
      </c>
      <c r="Y287" t="n">
        <v>0.5</v>
      </c>
      <c r="Z287" t="n">
        <v>10</v>
      </c>
    </row>
    <row r="288">
      <c r="A288" t="n">
        <v>22</v>
      </c>
      <c r="B288" t="n">
        <v>85</v>
      </c>
      <c r="C288" t="inlineStr">
        <is>
          <t xml:space="preserve">CONCLUIDO	</t>
        </is>
      </c>
      <c r="D288" t="n">
        <v>1.9458</v>
      </c>
      <c r="E288" t="n">
        <v>51.39</v>
      </c>
      <c r="F288" t="n">
        <v>48.38</v>
      </c>
      <c r="G288" t="n">
        <v>152.76</v>
      </c>
      <c r="H288" t="n">
        <v>2.03</v>
      </c>
      <c r="I288" t="n">
        <v>19</v>
      </c>
      <c r="J288" t="n">
        <v>201.03</v>
      </c>
      <c r="K288" t="n">
        <v>51.39</v>
      </c>
      <c r="L288" t="n">
        <v>23</v>
      </c>
      <c r="M288" t="n">
        <v>17</v>
      </c>
      <c r="N288" t="n">
        <v>41.64</v>
      </c>
      <c r="O288" t="n">
        <v>25027.94</v>
      </c>
      <c r="P288" t="n">
        <v>568.29</v>
      </c>
      <c r="Q288" t="n">
        <v>794.17</v>
      </c>
      <c r="R288" t="n">
        <v>113.77</v>
      </c>
      <c r="S288" t="n">
        <v>72.42</v>
      </c>
      <c r="T288" t="n">
        <v>11471.55</v>
      </c>
      <c r="U288" t="n">
        <v>0.64</v>
      </c>
      <c r="V288" t="n">
        <v>0.76</v>
      </c>
      <c r="W288" t="n">
        <v>4.71</v>
      </c>
      <c r="X288" t="n">
        <v>0.67</v>
      </c>
      <c r="Y288" t="n">
        <v>0.5</v>
      </c>
      <c r="Z288" t="n">
        <v>10</v>
      </c>
    </row>
    <row r="289">
      <c r="A289" t="n">
        <v>23</v>
      </c>
      <c r="B289" t="n">
        <v>85</v>
      </c>
      <c r="C289" t="inlineStr">
        <is>
          <t xml:space="preserve">CONCLUIDO	</t>
        </is>
      </c>
      <c r="D289" t="n">
        <v>1.9488</v>
      </c>
      <c r="E289" t="n">
        <v>51.31</v>
      </c>
      <c r="F289" t="n">
        <v>48.33</v>
      </c>
      <c r="G289" t="n">
        <v>161.11</v>
      </c>
      <c r="H289" t="n">
        <v>2.1</v>
      </c>
      <c r="I289" t="n">
        <v>18</v>
      </c>
      <c r="J289" t="n">
        <v>202.61</v>
      </c>
      <c r="K289" t="n">
        <v>51.39</v>
      </c>
      <c r="L289" t="n">
        <v>24</v>
      </c>
      <c r="M289" t="n">
        <v>16</v>
      </c>
      <c r="N289" t="n">
        <v>42.21</v>
      </c>
      <c r="O289" t="n">
        <v>25222.04</v>
      </c>
      <c r="P289" t="n">
        <v>562.99</v>
      </c>
      <c r="Q289" t="n">
        <v>794.1799999999999</v>
      </c>
      <c r="R289" t="n">
        <v>112.23</v>
      </c>
      <c r="S289" t="n">
        <v>72.42</v>
      </c>
      <c r="T289" t="n">
        <v>10704.77</v>
      </c>
      <c r="U289" t="n">
        <v>0.65</v>
      </c>
      <c r="V289" t="n">
        <v>0.76</v>
      </c>
      <c r="W289" t="n">
        <v>4.71</v>
      </c>
      <c r="X289" t="n">
        <v>0.62</v>
      </c>
      <c r="Y289" t="n">
        <v>0.5</v>
      </c>
      <c r="Z289" t="n">
        <v>10</v>
      </c>
    </row>
    <row r="290">
      <c r="A290" t="n">
        <v>24</v>
      </c>
      <c r="B290" t="n">
        <v>85</v>
      </c>
      <c r="C290" t="inlineStr">
        <is>
          <t xml:space="preserve">CONCLUIDO	</t>
        </is>
      </c>
      <c r="D290" t="n">
        <v>1.9482</v>
      </c>
      <c r="E290" t="n">
        <v>51.33</v>
      </c>
      <c r="F290" t="n">
        <v>48.35</v>
      </c>
      <c r="G290" t="n">
        <v>161.16</v>
      </c>
      <c r="H290" t="n">
        <v>2.17</v>
      </c>
      <c r="I290" t="n">
        <v>18</v>
      </c>
      <c r="J290" t="n">
        <v>204.19</v>
      </c>
      <c r="K290" t="n">
        <v>51.39</v>
      </c>
      <c r="L290" t="n">
        <v>25</v>
      </c>
      <c r="M290" t="n">
        <v>16</v>
      </c>
      <c r="N290" t="n">
        <v>42.79</v>
      </c>
      <c r="O290" t="n">
        <v>25417.05</v>
      </c>
      <c r="P290" t="n">
        <v>561.5700000000001</v>
      </c>
      <c r="Q290" t="n">
        <v>794.1900000000001</v>
      </c>
      <c r="R290" t="n">
        <v>113.01</v>
      </c>
      <c r="S290" t="n">
        <v>72.42</v>
      </c>
      <c r="T290" t="n">
        <v>11096.54</v>
      </c>
      <c r="U290" t="n">
        <v>0.64</v>
      </c>
      <c r="V290" t="n">
        <v>0.76</v>
      </c>
      <c r="W290" t="n">
        <v>4.71</v>
      </c>
      <c r="X290" t="n">
        <v>0.64</v>
      </c>
      <c r="Y290" t="n">
        <v>0.5</v>
      </c>
      <c r="Z290" t="n">
        <v>10</v>
      </c>
    </row>
    <row r="291">
      <c r="A291" t="n">
        <v>25</v>
      </c>
      <c r="B291" t="n">
        <v>85</v>
      </c>
      <c r="C291" t="inlineStr">
        <is>
          <t xml:space="preserve">CONCLUIDO	</t>
        </is>
      </c>
      <c r="D291" t="n">
        <v>1.9508</v>
      </c>
      <c r="E291" t="n">
        <v>51.26</v>
      </c>
      <c r="F291" t="n">
        <v>48.31</v>
      </c>
      <c r="G291" t="n">
        <v>170.51</v>
      </c>
      <c r="H291" t="n">
        <v>2.24</v>
      </c>
      <c r="I291" t="n">
        <v>17</v>
      </c>
      <c r="J291" t="n">
        <v>205.77</v>
      </c>
      <c r="K291" t="n">
        <v>51.39</v>
      </c>
      <c r="L291" t="n">
        <v>26</v>
      </c>
      <c r="M291" t="n">
        <v>15</v>
      </c>
      <c r="N291" t="n">
        <v>43.38</v>
      </c>
      <c r="O291" t="n">
        <v>25612.75</v>
      </c>
      <c r="P291" t="n">
        <v>559.97</v>
      </c>
      <c r="Q291" t="n">
        <v>794.17</v>
      </c>
      <c r="R291" t="n">
        <v>111.69</v>
      </c>
      <c r="S291" t="n">
        <v>72.42</v>
      </c>
      <c r="T291" t="n">
        <v>10438.42</v>
      </c>
      <c r="U291" t="n">
        <v>0.65</v>
      </c>
      <c r="V291" t="n">
        <v>0.76</v>
      </c>
      <c r="W291" t="n">
        <v>4.71</v>
      </c>
      <c r="X291" t="n">
        <v>0.6</v>
      </c>
      <c r="Y291" t="n">
        <v>0.5</v>
      </c>
      <c r="Z291" t="n">
        <v>10</v>
      </c>
    </row>
    <row r="292">
      <c r="A292" t="n">
        <v>26</v>
      </c>
      <c r="B292" t="n">
        <v>85</v>
      </c>
      <c r="C292" t="inlineStr">
        <is>
          <t xml:space="preserve">CONCLUIDO	</t>
        </is>
      </c>
      <c r="D292" t="n">
        <v>1.9542</v>
      </c>
      <c r="E292" t="n">
        <v>51.17</v>
      </c>
      <c r="F292" t="n">
        <v>48.26</v>
      </c>
      <c r="G292" t="n">
        <v>180.96</v>
      </c>
      <c r="H292" t="n">
        <v>2.31</v>
      </c>
      <c r="I292" t="n">
        <v>16</v>
      </c>
      <c r="J292" t="n">
        <v>207.37</v>
      </c>
      <c r="K292" t="n">
        <v>51.39</v>
      </c>
      <c r="L292" t="n">
        <v>27</v>
      </c>
      <c r="M292" t="n">
        <v>14</v>
      </c>
      <c r="N292" t="n">
        <v>43.97</v>
      </c>
      <c r="O292" t="n">
        <v>25809.25</v>
      </c>
      <c r="P292" t="n">
        <v>556.49</v>
      </c>
      <c r="Q292" t="n">
        <v>794.17</v>
      </c>
      <c r="R292" t="n">
        <v>109.96</v>
      </c>
      <c r="S292" t="n">
        <v>72.42</v>
      </c>
      <c r="T292" t="n">
        <v>9580.15</v>
      </c>
      <c r="U292" t="n">
        <v>0.66</v>
      </c>
      <c r="V292" t="n">
        <v>0.77</v>
      </c>
      <c r="W292" t="n">
        <v>4.7</v>
      </c>
      <c r="X292" t="n">
        <v>0.55</v>
      </c>
      <c r="Y292" t="n">
        <v>0.5</v>
      </c>
      <c r="Z292" t="n">
        <v>10</v>
      </c>
    </row>
    <row r="293">
      <c r="A293" t="n">
        <v>27</v>
      </c>
      <c r="B293" t="n">
        <v>85</v>
      </c>
      <c r="C293" t="inlineStr">
        <is>
          <t xml:space="preserve">CONCLUIDO	</t>
        </is>
      </c>
      <c r="D293" t="n">
        <v>1.9542</v>
      </c>
      <c r="E293" t="n">
        <v>51.17</v>
      </c>
      <c r="F293" t="n">
        <v>48.26</v>
      </c>
      <c r="G293" t="n">
        <v>180.96</v>
      </c>
      <c r="H293" t="n">
        <v>2.38</v>
      </c>
      <c r="I293" t="n">
        <v>16</v>
      </c>
      <c r="J293" t="n">
        <v>208.97</v>
      </c>
      <c r="K293" t="n">
        <v>51.39</v>
      </c>
      <c r="L293" t="n">
        <v>28</v>
      </c>
      <c r="M293" t="n">
        <v>14</v>
      </c>
      <c r="N293" t="n">
        <v>44.57</v>
      </c>
      <c r="O293" t="n">
        <v>26006.56</v>
      </c>
      <c r="P293" t="n">
        <v>554.0700000000001</v>
      </c>
      <c r="Q293" t="n">
        <v>794.2</v>
      </c>
      <c r="R293" t="n">
        <v>109.81</v>
      </c>
      <c r="S293" t="n">
        <v>72.42</v>
      </c>
      <c r="T293" t="n">
        <v>9502.129999999999</v>
      </c>
      <c r="U293" t="n">
        <v>0.66</v>
      </c>
      <c r="V293" t="n">
        <v>0.77</v>
      </c>
      <c r="W293" t="n">
        <v>4.71</v>
      </c>
      <c r="X293" t="n">
        <v>0.55</v>
      </c>
      <c r="Y293" t="n">
        <v>0.5</v>
      </c>
      <c r="Z293" t="n">
        <v>10</v>
      </c>
    </row>
    <row r="294">
      <c r="A294" t="n">
        <v>28</v>
      </c>
      <c r="B294" t="n">
        <v>85</v>
      </c>
      <c r="C294" t="inlineStr">
        <is>
          <t xml:space="preserve">CONCLUIDO	</t>
        </is>
      </c>
      <c r="D294" t="n">
        <v>1.9562</v>
      </c>
      <c r="E294" t="n">
        <v>51.12</v>
      </c>
      <c r="F294" t="n">
        <v>48.24</v>
      </c>
      <c r="G294" t="n">
        <v>192.95</v>
      </c>
      <c r="H294" t="n">
        <v>2.45</v>
      </c>
      <c r="I294" t="n">
        <v>15</v>
      </c>
      <c r="J294" t="n">
        <v>210.57</v>
      </c>
      <c r="K294" t="n">
        <v>51.39</v>
      </c>
      <c r="L294" t="n">
        <v>29</v>
      </c>
      <c r="M294" t="n">
        <v>13</v>
      </c>
      <c r="N294" t="n">
        <v>45.18</v>
      </c>
      <c r="O294" t="n">
        <v>26204.71</v>
      </c>
      <c r="P294" t="n">
        <v>552.62</v>
      </c>
      <c r="Q294" t="n">
        <v>794.17</v>
      </c>
      <c r="R294" t="n">
        <v>109.07</v>
      </c>
      <c r="S294" t="n">
        <v>72.42</v>
      </c>
      <c r="T294" t="n">
        <v>9137.530000000001</v>
      </c>
      <c r="U294" t="n">
        <v>0.66</v>
      </c>
      <c r="V294" t="n">
        <v>0.77</v>
      </c>
      <c r="W294" t="n">
        <v>4.71</v>
      </c>
      <c r="X294" t="n">
        <v>0.53</v>
      </c>
      <c r="Y294" t="n">
        <v>0.5</v>
      </c>
      <c r="Z294" t="n">
        <v>10</v>
      </c>
    </row>
    <row r="295">
      <c r="A295" t="n">
        <v>29</v>
      </c>
      <c r="B295" t="n">
        <v>85</v>
      </c>
      <c r="C295" t="inlineStr">
        <is>
          <t xml:space="preserve">CONCLUIDO	</t>
        </is>
      </c>
      <c r="D295" t="n">
        <v>1.957</v>
      </c>
      <c r="E295" t="n">
        <v>51.1</v>
      </c>
      <c r="F295" t="n">
        <v>48.22</v>
      </c>
      <c r="G295" t="n">
        <v>192.87</v>
      </c>
      <c r="H295" t="n">
        <v>2.51</v>
      </c>
      <c r="I295" t="n">
        <v>15</v>
      </c>
      <c r="J295" t="n">
        <v>212.19</v>
      </c>
      <c r="K295" t="n">
        <v>51.39</v>
      </c>
      <c r="L295" t="n">
        <v>30</v>
      </c>
      <c r="M295" t="n">
        <v>13</v>
      </c>
      <c r="N295" t="n">
        <v>45.79</v>
      </c>
      <c r="O295" t="n">
        <v>26403.69</v>
      </c>
      <c r="P295" t="n">
        <v>549.97</v>
      </c>
      <c r="Q295" t="n">
        <v>794.17</v>
      </c>
      <c r="R295" t="n">
        <v>108.54</v>
      </c>
      <c r="S295" t="n">
        <v>72.42</v>
      </c>
      <c r="T295" t="n">
        <v>8876.450000000001</v>
      </c>
      <c r="U295" t="n">
        <v>0.67</v>
      </c>
      <c r="V295" t="n">
        <v>0.77</v>
      </c>
      <c r="W295" t="n">
        <v>4.71</v>
      </c>
      <c r="X295" t="n">
        <v>0.51</v>
      </c>
      <c r="Y295" t="n">
        <v>0.5</v>
      </c>
      <c r="Z295" t="n">
        <v>10</v>
      </c>
    </row>
    <row r="296">
      <c r="A296" t="n">
        <v>30</v>
      </c>
      <c r="B296" t="n">
        <v>85</v>
      </c>
      <c r="C296" t="inlineStr">
        <is>
          <t xml:space="preserve">CONCLUIDO	</t>
        </is>
      </c>
      <c r="D296" t="n">
        <v>1.9597</v>
      </c>
      <c r="E296" t="n">
        <v>51.03</v>
      </c>
      <c r="F296" t="n">
        <v>48.18</v>
      </c>
      <c r="G296" t="n">
        <v>206.49</v>
      </c>
      <c r="H296" t="n">
        <v>2.58</v>
      </c>
      <c r="I296" t="n">
        <v>14</v>
      </c>
      <c r="J296" t="n">
        <v>213.81</v>
      </c>
      <c r="K296" t="n">
        <v>51.39</v>
      </c>
      <c r="L296" t="n">
        <v>31</v>
      </c>
      <c r="M296" t="n">
        <v>12</v>
      </c>
      <c r="N296" t="n">
        <v>46.41</v>
      </c>
      <c r="O296" t="n">
        <v>26603.52</v>
      </c>
      <c r="P296" t="n">
        <v>548.97</v>
      </c>
      <c r="Q296" t="n">
        <v>794.1799999999999</v>
      </c>
      <c r="R296" t="n">
        <v>107.23</v>
      </c>
      <c r="S296" t="n">
        <v>72.42</v>
      </c>
      <c r="T296" t="n">
        <v>8224.040000000001</v>
      </c>
      <c r="U296" t="n">
        <v>0.68</v>
      </c>
      <c r="V296" t="n">
        <v>0.77</v>
      </c>
      <c r="W296" t="n">
        <v>4.71</v>
      </c>
      <c r="X296" t="n">
        <v>0.47</v>
      </c>
      <c r="Y296" t="n">
        <v>0.5</v>
      </c>
      <c r="Z296" t="n">
        <v>10</v>
      </c>
    </row>
    <row r="297">
      <c r="A297" t="n">
        <v>31</v>
      </c>
      <c r="B297" t="n">
        <v>85</v>
      </c>
      <c r="C297" t="inlineStr">
        <is>
          <t xml:space="preserve">CONCLUIDO	</t>
        </is>
      </c>
      <c r="D297" t="n">
        <v>1.9598</v>
      </c>
      <c r="E297" t="n">
        <v>51.03</v>
      </c>
      <c r="F297" t="n">
        <v>48.18</v>
      </c>
      <c r="G297" t="n">
        <v>206.48</v>
      </c>
      <c r="H297" t="n">
        <v>2.64</v>
      </c>
      <c r="I297" t="n">
        <v>14</v>
      </c>
      <c r="J297" t="n">
        <v>215.43</v>
      </c>
      <c r="K297" t="n">
        <v>51.39</v>
      </c>
      <c r="L297" t="n">
        <v>32</v>
      </c>
      <c r="M297" t="n">
        <v>12</v>
      </c>
      <c r="N297" t="n">
        <v>47.04</v>
      </c>
      <c r="O297" t="n">
        <v>26804.21</v>
      </c>
      <c r="P297" t="n">
        <v>543.5599999999999</v>
      </c>
      <c r="Q297" t="n">
        <v>794.17</v>
      </c>
      <c r="R297" t="n">
        <v>107.17</v>
      </c>
      <c r="S297" t="n">
        <v>72.42</v>
      </c>
      <c r="T297" t="n">
        <v>8193.9</v>
      </c>
      <c r="U297" t="n">
        <v>0.68</v>
      </c>
      <c r="V297" t="n">
        <v>0.77</v>
      </c>
      <c r="W297" t="n">
        <v>4.71</v>
      </c>
      <c r="X297" t="n">
        <v>0.47</v>
      </c>
      <c r="Y297" t="n">
        <v>0.5</v>
      </c>
      <c r="Z297" t="n">
        <v>10</v>
      </c>
    </row>
    <row r="298">
      <c r="A298" t="n">
        <v>32</v>
      </c>
      <c r="B298" t="n">
        <v>85</v>
      </c>
      <c r="C298" t="inlineStr">
        <is>
          <t xml:space="preserve">CONCLUIDO	</t>
        </is>
      </c>
      <c r="D298" t="n">
        <v>1.9621</v>
      </c>
      <c r="E298" t="n">
        <v>50.97</v>
      </c>
      <c r="F298" t="n">
        <v>48.15</v>
      </c>
      <c r="G298" t="n">
        <v>222.24</v>
      </c>
      <c r="H298" t="n">
        <v>2.7</v>
      </c>
      <c r="I298" t="n">
        <v>13</v>
      </c>
      <c r="J298" t="n">
        <v>217.07</v>
      </c>
      <c r="K298" t="n">
        <v>51.39</v>
      </c>
      <c r="L298" t="n">
        <v>33</v>
      </c>
      <c r="M298" t="n">
        <v>11</v>
      </c>
      <c r="N298" t="n">
        <v>47.68</v>
      </c>
      <c r="O298" t="n">
        <v>27005.77</v>
      </c>
      <c r="P298" t="n">
        <v>542.5700000000001</v>
      </c>
      <c r="Q298" t="n">
        <v>794.17</v>
      </c>
      <c r="R298" t="n">
        <v>106.35</v>
      </c>
      <c r="S298" t="n">
        <v>72.42</v>
      </c>
      <c r="T298" t="n">
        <v>7789.58</v>
      </c>
      <c r="U298" t="n">
        <v>0.68</v>
      </c>
      <c r="V298" t="n">
        <v>0.77</v>
      </c>
      <c r="W298" t="n">
        <v>4.7</v>
      </c>
      <c r="X298" t="n">
        <v>0.45</v>
      </c>
      <c r="Y298" t="n">
        <v>0.5</v>
      </c>
      <c r="Z298" t="n">
        <v>10</v>
      </c>
    </row>
    <row r="299">
      <c r="A299" t="n">
        <v>33</v>
      </c>
      <c r="B299" t="n">
        <v>85</v>
      </c>
      <c r="C299" t="inlineStr">
        <is>
          <t xml:space="preserve">CONCLUIDO	</t>
        </is>
      </c>
      <c r="D299" t="n">
        <v>1.9617</v>
      </c>
      <c r="E299" t="n">
        <v>50.98</v>
      </c>
      <c r="F299" t="n">
        <v>48.16</v>
      </c>
      <c r="G299" t="n">
        <v>222.29</v>
      </c>
      <c r="H299" t="n">
        <v>2.76</v>
      </c>
      <c r="I299" t="n">
        <v>13</v>
      </c>
      <c r="J299" t="n">
        <v>218.71</v>
      </c>
      <c r="K299" t="n">
        <v>51.39</v>
      </c>
      <c r="L299" t="n">
        <v>34</v>
      </c>
      <c r="M299" t="n">
        <v>11</v>
      </c>
      <c r="N299" t="n">
        <v>48.32</v>
      </c>
      <c r="O299" t="n">
        <v>27208.22</v>
      </c>
      <c r="P299" t="n">
        <v>544.73</v>
      </c>
      <c r="Q299" t="n">
        <v>794.17</v>
      </c>
      <c r="R299" t="n">
        <v>106.6</v>
      </c>
      <c r="S299" t="n">
        <v>72.42</v>
      </c>
      <c r="T299" t="n">
        <v>7914.9</v>
      </c>
      <c r="U299" t="n">
        <v>0.68</v>
      </c>
      <c r="V299" t="n">
        <v>0.77</v>
      </c>
      <c r="W299" t="n">
        <v>4.71</v>
      </c>
      <c r="X299" t="n">
        <v>0.46</v>
      </c>
      <c r="Y299" t="n">
        <v>0.5</v>
      </c>
      <c r="Z299" t="n">
        <v>10</v>
      </c>
    </row>
    <row r="300">
      <c r="A300" t="n">
        <v>34</v>
      </c>
      <c r="B300" t="n">
        <v>85</v>
      </c>
      <c r="C300" t="inlineStr">
        <is>
          <t xml:space="preserve">CONCLUIDO	</t>
        </is>
      </c>
      <c r="D300" t="n">
        <v>1.9649</v>
      </c>
      <c r="E300" t="n">
        <v>50.89</v>
      </c>
      <c r="F300" t="n">
        <v>48.12</v>
      </c>
      <c r="G300" t="n">
        <v>240.57</v>
      </c>
      <c r="H300" t="n">
        <v>2.82</v>
      </c>
      <c r="I300" t="n">
        <v>12</v>
      </c>
      <c r="J300" t="n">
        <v>220.36</v>
      </c>
      <c r="K300" t="n">
        <v>51.39</v>
      </c>
      <c r="L300" t="n">
        <v>35</v>
      </c>
      <c r="M300" t="n">
        <v>10</v>
      </c>
      <c r="N300" t="n">
        <v>48.97</v>
      </c>
      <c r="O300" t="n">
        <v>27411.55</v>
      </c>
      <c r="P300" t="n">
        <v>535.78</v>
      </c>
      <c r="Q300" t="n">
        <v>794.1799999999999</v>
      </c>
      <c r="R300" t="n">
        <v>105.15</v>
      </c>
      <c r="S300" t="n">
        <v>72.42</v>
      </c>
      <c r="T300" t="n">
        <v>7193.8</v>
      </c>
      <c r="U300" t="n">
        <v>0.6899999999999999</v>
      </c>
      <c r="V300" t="n">
        <v>0.77</v>
      </c>
      <c r="W300" t="n">
        <v>4.7</v>
      </c>
      <c r="X300" t="n">
        <v>0.41</v>
      </c>
      <c r="Y300" t="n">
        <v>0.5</v>
      </c>
      <c r="Z300" t="n">
        <v>10</v>
      </c>
    </row>
    <row r="301">
      <c r="A301" t="n">
        <v>35</v>
      </c>
      <c r="B301" t="n">
        <v>85</v>
      </c>
      <c r="C301" t="inlineStr">
        <is>
          <t xml:space="preserve">CONCLUIDO	</t>
        </is>
      </c>
      <c r="D301" t="n">
        <v>1.9646</v>
      </c>
      <c r="E301" t="n">
        <v>50.9</v>
      </c>
      <c r="F301" t="n">
        <v>48.12</v>
      </c>
      <c r="G301" t="n">
        <v>240.61</v>
      </c>
      <c r="H301" t="n">
        <v>2.88</v>
      </c>
      <c r="I301" t="n">
        <v>12</v>
      </c>
      <c r="J301" t="n">
        <v>222.01</v>
      </c>
      <c r="K301" t="n">
        <v>51.39</v>
      </c>
      <c r="L301" t="n">
        <v>36</v>
      </c>
      <c r="M301" t="n">
        <v>9</v>
      </c>
      <c r="N301" t="n">
        <v>49.62</v>
      </c>
      <c r="O301" t="n">
        <v>27615.8</v>
      </c>
      <c r="P301" t="n">
        <v>536.5700000000001</v>
      </c>
      <c r="Q301" t="n">
        <v>794.17</v>
      </c>
      <c r="R301" t="n">
        <v>105.34</v>
      </c>
      <c r="S301" t="n">
        <v>72.42</v>
      </c>
      <c r="T301" t="n">
        <v>7288.82</v>
      </c>
      <c r="U301" t="n">
        <v>0.6899999999999999</v>
      </c>
      <c r="V301" t="n">
        <v>0.77</v>
      </c>
      <c r="W301" t="n">
        <v>4.7</v>
      </c>
      <c r="X301" t="n">
        <v>0.42</v>
      </c>
      <c r="Y301" t="n">
        <v>0.5</v>
      </c>
      <c r="Z301" t="n">
        <v>10</v>
      </c>
    </row>
    <row r="302">
      <c r="A302" t="n">
        <v>36</v>
      </c>
      <c r="B302" t="n">
        <v>85</v>
      </c>
      <c r="C302" t="inlineStr">
        <is>
          <t xml:space="preserve">CONCLUIDO	</t>
        </is>
      </c>
      <c r="D302" t="n">
        <v>1.9646</v>
      </c>
      <c r="E302" t="n">
        <v>50.9</v>
      </c>
      <c r="F302" t="n">
        <v>48.12</v>
      </c>
      <c r="G302" t="n">
        <v>240.61</v>
      </c>
      <c r="H302" t="n">
        <v>2.94</v>
      </c>
      <c r="I302" t="n">
        <v>12</v>
      </c>
      <c r="J302" t="n">
        <v>223.68</v>
      </c>
      <c r="K302" t="n">
        <v>51.39</v>
      </c>
      <c r="L302" t="n">
        <v>37</v>
      </c>
      <c r="M302" t="n">
        <v>9</v>
      </c>
      <c r="N302" t="n">
        <v>50.29</v>
      </c>
      <c r="O302" t="n">
        <v>27821.09</v>
      </c>
      <c r="P302" t="n">
        <v>538.37</v>
      </c>
      <c r="Q302" t="n">
        <v>794.17</v>
      </c>
      <c r="R302" t="n">
        <v>105.32</v>
      </c>
      <c r="S302" t="n">
        <v>72.42</v>
      </c>
      <c r="T302" t="n">
        <v>7279.47</v>
      </c>
      <c r="U302" t="n">
        <v>0.6899999999999999</v>
      </c>
      <c r="V302" t="n">
        <v>0.77</v>
      </c>
      <c r="W302" t="n">
        <v>4.7</v>
      </c>
      <c r="X302" t="n">
        <v>0.42</v>
      </c>
      <c r="Y302" t="n">
        <v>0.5</v>
      </c>
      <c r="Z302" t="n">
        <v>10</v>
      </c>
    </row>
    <row r="303">
      <c r="A303" t="n">
        <v>37</v>
      </c>
      <c r="B303" t="n">
        <v>85</v>
      </c>
      <c r="C303" t="inlineStr">
        <is>
          <t xml:space="preserve">CONCLUIDO	</t>
        </is>
      </c>
      <c r="D303" t="n">
        <v>1.9644</v>
      </c>
      <c r="E303" t="n">
        <v>50.9</v>
      </c>
      <c r="F303" t="n">
        <v>48.13</v>
      </c>
      <c r="G303" t="n">
        <v>240.63</v>
      </c>
      <c r="H303" t="n">
        <v>3</v>
      </c>
      <c r="I303" t="n">
        <v>12</v>
      </c>
      <c r="J303" t="n">
        <v>225.35</v>
      </c>
      <c r="K303" t="n">
        <v>51.39</v>
      </c>
      <c r="L303" t="n">
        <v>38</v>
      </c>
      <c r="M303" t="n">
        <v>8</v>
      </c>
      <c r="N303" t="n">
        <v>50.96</v>
      </c>
      <c r="O303" t="n">
        <v>28027.19</v>
      </c>
      <c r="P303" t="n">
        <v>530.71</v>
      </c>
      <c r="Q303" t="n">
        <v>794.1799999999999</v>
      </c>
      <c r="R303" t="n">
        <v>105.37</v>
      </c>
      <c r="S303" t="n">
        <v>72.42</v>
      </c>
      <c r="T303" t="n">
        <v>7306.39</v>
      </c>
      <c r="U303" t="n">
        <v>0.6899999999999999</v>
      </c>
      <c r="V303" t="n">
        <v>0.77</v>
      </c>
      <c r="W303" t="n">
        <v>4.7</v>
      </c>
      <c r="X303" t="n">
        <v>0.42</v>
      </c>
      <c r="Y303" t="n">
        <v>0.5</v>
      </c>
      <c r="Z303" t="n">
        <v>10</v>
      </c>
    </row>
    <row r="304">
      <c r="A304" t="n">
        <v>38</v>
      </c>
      <c r="B304" t="n">
        <v>85</v>
      </c>
      <c r="C304" t="inlineStr">
        <is>
          <t xml:space="preserve">CONCLUIDO	</t>
        </is>
      </c>
      <c r="D304" t="n">
        <v>1.9677</v>
      </c>
      <c r="E304" t="n">
        <v>50.82</v>
      </c>
      <c r="F304" t="n">
        <v>48.08</v>
      </c>
      <c r="G304" t="n">
        <v>262.23</v>
      </c>
      <c r="H304" t="n">
        <v>3.05</v>
      </c>
      <c r="I304" t="n">
        <v>11</v>
      </c>
      <c r="J304" t="n">
        <v>227.03</v>
      </c>
      <c r="K304" t="n">
        <v>51.39</v>
      </c>
      <c r="L304" t="n">
        <v>39</v>
      </c>
      <c r="M304" t="n">
        <v>4</v>
      </c>
      <c r="N304" t="n">
        <v>51.64</v>
      </c>
      <c r="O304" t="n">
        <v>28234.24</v>
      </c>
      <c r="P304" t="n">
        <v>530.5599999999999</v>
      </c>
      <c r="Q304" t="n">
        <v>794.17</v>
      </c>
      <c r="R304" t="n">
        <v>103.46</v>
      </c>
      <c r="S304" t="n">
        <v>72.42</v>
      </c>
      <c r="T304" t="n">
        <v>6355.6</v>
      </c>
      <c r="U304" t="n">
        <v>0.7</v>
      </c>
      <c r="V304" t="n">
        <v>0.77</v>
      </c>
      <c r="W304" t="n">
        <v>4.71</v>
      </c>
      <c r="X304" t="n">
        <v>0.37</v>
      </c>
      <c r="Y304" t="n">
        <v>0.5</v>
      </c>
      <c r="Z304" t="n">
        <v>10</v>
      </c>
    </row>
    <row r="305">
      <c r="A305" t="n">
        <v>39</v>
      </c>
      <c r="B305" t="n">
        <v>85</v>
      </c>
      <c r="C305" t="inlineStr">
        <is>
          <t xml:space="preserve">CONCLUIDO	</t>
        </is>
      </c>
      <c r="D305" t="n">
        <v>1.9676</v>
      </c>
      <c r="E305" t="n">
        <v>50.82</v>
      </c>
      <c r="F305" t="n">
        <v>48.08</v>
      </c>
      <c r="G305" t="n">
        <v>262.25</v>
      </c>
      <c r="H305" t="n">
        <v>3.11</v>
      </c>
      <c r="I305" t="n">
        <v>11</v>
      </c>
      <c r="J305" t="n">
        <v>228.71</v>
      </c>
      <c r="K305" t="n">
        <v>51.39</v>
      </c>
      <c r="L305" t="n">
        <v>40</v>
      </c>
      <c r="M305" t="n">
        <v>4</v>
      </c>
      <c r="N305" t="n">
        <v>52.32</v>
      </c>
      <c r="O305" t="n">
        <v>28442.24</v>
      </c>
      <c r="P305" t="n">
        <v>531.25</v>
      </c>
      <c r="Q305" t="n">
        <v>794.1799999999999</v>
      </c>
      <c r="R305" t="n">
        <v>103.68</v>
      </c>
      <c r="S305" t="n">
        <v>72.42</v>
      </c>
      <c r="T305" t="n">
        <v>6466.11</v>
      </c>
      <c r="U305" t="n">
        <v>0.7</v>
      </c>
      <c r="V305" t="n">
        <v>0.77</v>
      </c>
      <c r="W305" t="n">
        <v>4.71</v>
      </c>
      <c r="X305" t="n">
        <v>0.37</v>
      </c>
      <c r="Y305" t="n">
        <v>0.5</v>
      </c>
      <c r="Z305" t="n">
        <v>10</v>
      </c>
    </row>
    <row r="306">
      <c r="A306" t="n">
        <v>0</v>
      </c>
      <c r="B306" t="n">
        <v>20</v>
      </c>
      <c r="C306" t="inlineStr">
        <is>
          <t xml:space="preserve">CONCLUIDO	</t>
        </is>
      </c>
      <c r="D306" t="n">
        <v>1.6448</v>
      </c>
      <c r="E306" t="n">
        <v>60.8</v>
      </c>
      <c r="F306" t="n">
        <v>56.27</v>
      </c>
      <c r="G306" t="n">
        <v>14.87</v>
      </c>
      <c r="H306" t="n">
        <v>0.34</v>
      </c>
      <c r="I306" t="n">
        <v>227</v>
      </c>
      <c r="J306" t="n">
        <v>51.33</v>
      </c>
      <c r="K306" t="n">
        <v>24.83</v>
      </c>
      <c r="L306" t="n">
        <v>1</v>
      </c>
      <c r="M306" t="n">
        <v>225</v>
      </c>
      <c r="N306" t="n">
        <v>5.51</v>
      </c>
      <c r="O306" t="n">
        <v>6564.78</v>
      </c>
      <c r="P306" t="n">
        <v>312.73</v>
      </c>
      <c r="Q306" t="n">
        <v>794.23</v>
      </c>
      <c r="R306" t="n">
        <v>376.96</v>
      </c>
      <c r="S306" t="n">
        <v>72.42</v>
      </c>
      <c r="T306" t="n">
        <v>142024.47</v>
      </c>
      <c r="U306" t="n">
        <v>0.19</v>
      </c>
      <c r="V306" t="n">
        <v>0.66</v>
      </c>
      <c r="W306" t="n">
        <v>5.07</v>
      </c>
      <c r="X306" t="n">
        <v>8.56</v>
      </c>
      <c r="Y306" t="n">
        <v>0.5</v>
      </c>
      <c r="Z306" t="n">
        <v>10</v>
      </c>
    </row>
    <row r="307">
      <c r="A307" t="n">
        <v>1</v>
      </c>
      <c r="B307" t="n">
        <v>20</v>
      </c>
      <c r="C307" t="inlineStr">
        <is>
          <t xml:space="preserve">CONCLUIDO	</t>
        </is>
      </c>
      <c r="D307" t="n">
        <v>1.8387</v>
      </c>
      <c r="E307" t="n">
        <v>54.39</v>
      </c>
      <c r="F307" t="n">
        <v>51.42</v>
      </c>
      <c r="G307" t="n">
        <v>30.85</v>
      </c>
      <c r="H307" t="n">
        <v>0.66</v>
      </c>
      <c r="I307" t="n">
        <v>100</v>
      </c>
      <c r="J307" t="n">
        <v>52.47</v>
      </c>
      <c r="K307" t="n">
        <v>24.83</v>
      </c>
      <c r="L307" t="n">
        <v>2</v>
      </c>
      <c r="M307" t="n">
        <v>98</v>
      </c>
      <c r="N307" t="n">
        <v>5.64</v>
      </c>
      <c r="O307" t="n">
        <v>6705.1</v>
      </c>
      <c r="P307" t="n">
        <v>273.52</v>
      </c>
      <c r="Q307" t="n">
        <v>794.1799999999999</v>
      </c>
      <c r="R307" t="n">
        <v>215.63</v>
      </c>
      <c r="S307" t="n">
        <v>72.42</v>
      </c>
      <c r="T307" t="n">
        <v>61994.75</v>
      </c>
      <c r="U307" t="n">
        <v>0.34</v>
      </c>
      <c r="V307" t="n">
        <v>0.72</v>
      </c>
      <c r="W307" t="n">
        <v>4.83</v>
      </c>
      <c r="X307" t="n">
        <v>3.71</v>
      </c>
      <c r="Y307" t="n">
        <v>0.5</v>
      </c>
      <c r="Z307" t="n">
        <v>10</v>
      </c>
    </row>
    <row r="308">
      <c r="A308" t="n">
        <v>2</v>
      </c>
      <c r="B308" t="n">
        <v>20</v>
      </c>
      <c r="C308" t="inlineStr">
        <is>
          <t xml:space="preserve">CONCLUIDO	</t>
        </is>
      </c>
      <c r="D308" t="n">
        <v>1.9053</v>
      </c>
      <c r="E308" t="n">
        <v>52.49</v>
      </c>
      <c r="F308" t="n">
        <v>49.98</v>
      </c>
      <c r="G308" t="n">
        <v>48.37</v>
      </c>
      <c r="H308" t="n">
        <v>0.97</v>
      </c>
      <c r="I308" t="n">
        <v>62</v>
      </c>
      <c r="J308" t="n">
        <v>53.61</v>
      </c>
      <c r="K308" t="n">
        <v>24.83</v>
      </c>
      <c r="L308" t="n">
        <v>3</v>
      </c>
      <c r="M308" t="n">
        <v>60</v>
      </c>
      <c r="N308" t="n">
        <v>5.78</v>
      </c>
      <c r="O308" t="n">
        <v>6845.59</v>
      </c>
      <c r="P308" t="n">
        <v>253.06</v>
      </c>
      <c r="Q308" t="n">
        <v>794.1799999999999</v>
      </c>
      <c r="R308" t="n">
        <v>167.25</v>
      </c>
      <c r="S308" t="n">
        <v>72.42</v>
      </c>
      <c r="T308" t="n">
        <v>37994.01</v>
      </c>
      <c r="U308" t="n">
        <v>0.43</v>
      </c>
      <c r="V308" t="n">
        <v>0.74</v>
      </c>
      <c r="W308" t="n">
        <v>4.79</v>
      </c>
      <c r="X308" t="n">
        <v>2.27</v>
      </c>
      <c r="Y308" t="n">
        <v>0.5</v>
      </c>
      <c r="Z308" t="n">
        <v>10</v>
      </c>
    </row>
    <row r="309">
      <c r="A309" t="n">
        <v>3</v>
      </c>
      <c r="B309" t="n">
        <v>20</v>
      </c>
      <c r="C309" t="inlineStr">
        <is>
          <t xml:space="preserve">CONCLUIDO	</t>
        </is>
      </c>
      <c r="D309" t="n">
        <v>1.9362</v>
      </c>
      <c r="E309" t="n">
        <v>51.65</v>
      </c>
      <c r="F309" t="n">
        <v>49.35</v>
      </c>
      <c r="G309" t="n">
        <v>65.8</v>
      </c>
      <c r="H309" t="n">
        <v>1.27</v>
      </c>
      <c r="I309" t="n">
        <v>45</v>
      </c>
      <c r="J309" t="n">
        <v>54.75</v>
      </c>
      <c r="K309" t="n">
        <v>24.83</v>
      </c>
      <c r="L309" t="n">
        <v>4</v>
      </c>
      <c r="M309" t="n">
        <v>30</v>
      </c>
      <c r="N309" t="n">
        <v>5.92</v>
      </c>
      <c r="O309" t="n">
        <v>6986.39</v>
      </c>
      <c r="P309" t="n">
        <v>237.93</v>
      </c>
      <c r="Q309" t="n">
        <v>794.1900000000001</v>
      </c>
      <c r="R309" t="n">
        <v>145.7</v>
      </c>
      <c r="S309" t="n">
        <v>72.42</v>
      </c>
      <c r="T309" t="n">
        <v>27304.73</v>
      </c>
      <c r="U309" t="n">
        <v>0.5</v>
      </c>
      <c r="V309" t="n">
        <v>0.75</v>
      </c>
      <c r="W309" t="n">
        <v>4.77</v>
      </c>
      <c r="X309" t="n">
        <v>1.64</v>
      </c>
      <c r="Y309" t="n">
        <v>0.5</v>
      </c>
      <c r="Z309" t="n">
        <v>10</v>
      </c>
    </row>
    <row r="310">
      <c r="A310" t="n">
        <v>4</v>
      </c>
      <c r="B310" t="n">
        <v>20</v>
      </c>
      <c r="C310" t="inlineStr">
        <is>
          <t xml:space="preserve">CONCLUIDO	</t>
        </is>
      </c>
      <c r="D310" t="n">
        <v>1.9415</v>
      </c>
      <c r="E310" t="n">
        <v>51.51</v>
      </c>
      <c r="F310" t="n">
        <v>49.26</v>
      </c>
      <c r="G310" t="n">
        <v>72.08</v>
      </c>
      <c r="H310" t="n">
        <v>1.55</v>
      </c>
      <c r="I310" t="n">
        <v>41</v>
      </c>
      <c r="J310" t="n">
        <v>55.89</v>
      </c>
      <c r="K310" t="n">
        <v>24.83</v>
      </c>
      <c r="L310" t="n">
        <v>5</v>
      </c>
      <c r="M310" t="n">
        <v>0</v>
      </c>
      <c r="N310" t="n">
        <v>6.07</v>
      </c>
      <c r="O310" t="n">
        <v>7127.49</v>
      </c>
      <c r="P310" t="n">
        <v>236.55</v>
      </c>
      <c r="Q310" t="n">
        <v>794.2</v>
      </c>
      <c r="R310" t="n">
        <v>141.45</v>
      </c>
      <c r="S310" t="n">
        <v>72.42</v>
      </c>
      <c r="T310" t="n">
        <v>25198.71</v>
      </c>
      <c r="U310" t="n">
        <v>0.51</v>
      </c>
      <c r="V310" t="n">
        <v>0.75</v>
      </c>
      <c r="W310" t="n">
        <v>4.8</v>
      </c>
      <c r="X310" t="n">
        <v>1.55</v>
      </c>
      <c r="Y310" t="n">
        <v>0.5</v>
      </c>
      <c r="Z310" t="n">
        <v>10</v>
      </c>
    </row>
    <row r="311">
      <c r="A311" t="n">
        <v>0</v>
      </c>
      <c r="B311" t="n">
        <v>65</v>
      </c>
      <c r="C311" t="inlineStr">
        <is>
          <t xml:space="preserve">CONCLUIDO	</t>
        </is>
      </c>
      <c r="D311" t="n">
        <v>1.1606</v>
      </c>
      <c r="E311" t="n">
        <v>86.16</v>
      </c>
      <c r="F311" t="n">
        <v>69.04000000000001</v>
      </c>
      <c r="G311" t="n">
        <v>7.54</v>
      </c>
      <c r="H311" t="n">
        <v>0.13</v>
      </c>
      <c r="I311" t="n">
        <v>549</v>
      </c>
      <c r="J311" t="n">
        <v>133.21</v>
      </c>
      <c r="K311" t="n">
        <v>46.47</v>
      </c>
      <c r="L311" t="n">
        <v>1</v>
      </c>
      <c r="M311" t="n">
        <v>547</v>
      </c>
      <c r="N311" t="n">
        <v>20.75</v>
      </c>
      <c r="O311" t="n">
        <v>16663.42</v>
      </c>
      <c r="P311" t="n">
        <v>754.1900000000001</v>
      </c>
      <c r="Q311" t="n">
        <v>794.27</v>
      </c>
      <c r="R311" t="n">
        <v>805.27</v>
      </c>
      <c r="S311" t="n">
        <v>72.42</v>
      </c>
      <c r="T311" t="n">
        <v>354569.63</v>
      </c>
      <c r="U311" t="n">
        <v>0.09</v>
      </c>
      <c r="V311" t="n">
        <v>0.54</v>
      </c>
      <c r="W311" t="n">
        <v>5.57</v>
      </c>
      <c r="X311" t="n">
        <v>21.32</v>
      </c>
      <c r="Y311" t="n">
        <v>0.5</v>
      </c>
      <c r="Z311" t="n">
        <v>10</v>
      </c>
    </row>
    <row r="312">
      <c r="A312" t="n">
        <v>1</v>
      </c>
      <c r="B312" t="n">
        <v>65</v>
      </c>
      <c r="C312" t="inlineStr">
        <is>
          <t xml:space="preserve">CONCLUIDO	</t>
        </is>
      </c>
      <c r="D312" t="n">
        <v>1.5587</v>
      </c>
      <c r="E312" t="n">
        <v>64.15000000000001</v>
      </c>
      <c r="F312" t="n">
        <v>55.98</v>
      </c>
      <c r="G312" t="n">
        <v>15.27</v>
      </c>
      <c r="H312" t="n">
        <v>0.26</v>
      </c>
      <c r="I312" t="n">
        <v>220</v>
      </c>
      <c r="J312" t="n">
        <v>134.55</v>
      </c>
      <c r="K312" t="n">
        <v>46.47</v>
      </c>
      <c r="L312" t="n">
        <v>2</v>
      </c>
      <c r="M312" t="n">
        <v>218</v>
      </c>
      <c r="N312" t="n">
        <v>21.09</v>
      </c>
      <c r="O312" t="n">
        <v>16828.84</v>
      </c>
      <c r="P312" t="n">
        <v>607.74</v>
      </c>
      <c r="Q312" t="n">
        <v>794.27</v>
      </c>
      <c r="R312" t="n">
        <v>367.61</v>
      </c>
      <c r="S312" t="n">
        <v>72.42</v>
      </c>
      <c r="T312" t="n">
        <v>137382.68</v>
      </c>
      <c r="U312" t="n">
        <v>0.2</v>
      </c>
      <c r="V312" t="n">
        <v>0.66</v>
      </c>
      <c r="W312" t="n">
        <v>5.04</v>
      </c>
      <c r="X312" t="n">
        <v>8.27</v>
      </c>
      <c r="Y312" t="n">
        <v>0.5</v>
      </c>
      <c r="Z312" t="n">
        <v>10</v>
      </c>
    </row>
    <row r="313">
      <c r="A313" t="n">
        <v>2</v>
      </c>
      <c r="B313" t="n">
        <v>65</v>
      </c>
      <c r="C313" t="inlineStr">
        <is>
          <t xml:space="preserve">CONCLUIDO	</t>
        </is>
      </c>
      <c r="D313" t="n">
        <v>1.701</v>
      </c>
      <c r="E313" t="n">
        <v>58.79</v>
      </c>
      <c r="F313" t="n">
        <v>52.85</v>
      </c>
      <c r="G313" t="n">
        <v>22.98</v>
      </c>
      <c r="H313" t="n">
        <v>0.39</v>
      </c>
      <c r="I313" t="n">
        <v>138</v>
      </c>
      <c r="J313" t="n">
        <v>135.9</v>
      </c>
      <c r="K313" t="n">
        <v>46.47</v>
      </c>
      <c r="L313" t="n">
        <v>3</v>
      </c>
      <c r="M313" t="n">
        <v>136</v>
      </c>
      <c r="N313" t="n">
        <v>21.43</v>
      </c>
      <c r="O313" t="n">
        <v>16994.64</v>
      </c>
      <c r="P313" t="n">
        <v>570.05</v>
      </c>
      <c r="Q313" t="n">
        <v>794.1900000000001</v>
      </c>
      <c r="R313" t="n">
        <v>262.96</v>
      </c>
      <c r="S313" t="n">
        <v>72.42</v>
      </c>
      <c r="T313" t="n">
        <v>85471.48</v>
      </c>
      <c r="U313" t="n">
        <v>0.28</v>
      </c>
      <c r="V313" t="n">
        <v>0.7</v>
      </c>
      <c r="W313" t="n">
        <v>4.91</v>
      </c>
      <c r="X313" t="n">
        <v>5.14</v>
      </c>
      <c r="Y313" t="n">
        <v>0.5</v>
      </c>
      <c r="Z313" t="n">
        <v>10</v>
      </c>
    </row>
    <row r="314">
      <c r="A314" t="n">
        <v>3</v>
      </c>
      <c r="B314" t="n">
        <v>65</v>
      </c>
      <c r="C314" t="inlineStr">
        <is>
          <t xml:space="preserve">CONCLUIDO	</t>
        </is>
      </c>
      <c r="D314" t="n">
        <v>1.7753</v>
      </c>
      <c r="E314" t="n">
        <v>56.33</v>
      </c>
      <c r="F314" t="n">
        <v>51.42</v>
      </c>
      <c r="G314" t="n">
        <v>30.85</v>
      </c>
      <c r="H314" t="n">
        <v>0.52</v>
      </c>
      <c r="I314" t="n">
        <v>100</v>
      </c>
      <c r="J314" t="n">
        <v>137.25</v>
      </c>
      <c r="K314" t="n">
        <v>46.47</v>
      </c>
      <c r="L314" t="n">
        <v>4</v>
      </c>
      <c r="M314" t="n">
        <v>98</v>
      </c>
      <c r="N314" t="n">
        <v>21.78</v>
      </c>
      <c r="O314" t="n">
        <v>17160.92</v>
      </c>
      <c r="P314" t="n">
        <v>551.02</v>
      </c>
      <c r="Q314" t="n">
        <v>794.24</v>
      </c>
      <c r="R314" t="n">
        <v>215.89</v>
      </c>
      <c r="S314" t="n">
        <v>72.42</v>
      </c>
      <c r="T314" t="n">
        <v>62123.86</v>
      </c>
      <c r="U314" t="n">
        <v>0.34</v>
      </c>
      <c r="V314" t="n">
        <v>0.72</v>
      </c>
      <c r="W314" t="n">
        <v>4.83</v>
      </c>
      <c r="X314" t="n">
        <v>3.72</v>
      </c>
      <c r="Y314" t="n">
        <v>0.5</v>
      </c>
      <c r="Z314" t="n">
        <v>10</v>
      </c>
    </row>
    <row r="315">
      <c r="A315" t="n">
        <v>4</v>
      </c>
      <c r="B315" t="n">
        <v>65</v>
      </c>
      <c r="C315" t="inlineStr">
        <is>
          <t xml:space="preserve">CONCLUIDO	</t>
        </is>
      </c>
      <c r="D315" t="n">
        <v>1.8186</v>
      </c>
      <c r="E315" t="n">
        <v>54.99</v>
      </c>
      <c r="F315" t="n">
        <v>50.66</v>
      </c>
      <c r="G315" t="n">
        <v>38.47</v>
      </c>
      <c r="H315" t="n">
        <v>0.64</v>
      </c>
      <c r="I315" t="n">
        <v>79</v>
      </c>
      <c r="J315" t="n">
        <v>138.6</v>
      </c>
      <c r="K315" t="n">
        <v>46.47</v>
      </c>
      <c r="L315" t="n">
        <v>5</v>
      </c>
      <c r="M315" t="n">
        <v>77</v>
      </c>
      <c r="N315" t="n">
        <v>22.13</v>
      </c>
      <c r="O315" t="n">
        <v>17327.69</v>
      </c>
      <c r="P315" t="n">
        <v>539.29</v>
      </c>
      <c r="Q315" t="n">
        <v>794.1799999999999</v>
      </c>
      <c r="R315" t="n">
        <v>189.51</v>
      </c>
      <c r="S315" t="n">
        <v>72.42</v>
      </c>
      <c r="T315" t="n">
        <v>49040.2</v>
      </c>
      <c r="U315" t="n">
        <v>0.38</v>
      </c>
      <c r="V315" t="n">
        <v>0.73</v>
      </c>
      <c r="W315" t="n">
        <v>4.82</v>
      </c>
      <c r="X315" t="n">
        <v>2.95</v>
      </c>
      <c r="Y315" t="n">
        <v>0.5</v>
      </c>
      <c r="Z315" t="n">
        <v>10</v>
      </c>
    </row>
    <row r="316">
      <c r="A316" t="n">
        <v>5</v>
      </c>
      <c r="B316" t="n">
        <v>65</v>
      </c>
      <c r="C316" t="inlineStr">
        <is>
          <t xml:space="preserve">CONCLUIDO	</t>
        </is>
      </c>
      <c r="D316" t="n">
        <v>1.8498</v>
      </c>
      <c r="E316" t="n">
        <v>54.06</v>
      </c>
      <c r="F316" t="n">
        <v>50.11</v>
      </c>
      <c r="G316" t="n">
        <v>46.26</v>
      </c>
      <c r="H316" t="n">
        <v>0.76</v>
      </c>
      <c r="I316" t="n">
        <v>65</v>
      </c>
      <c r="J316" t="n">
        <v>139.95</v>
      </c>
      <c r="K316" t="n">
        <v>46.47</v>
      </c>
      <c r="L316" t="n">
        <v>6</v>
      </c>
      <c r="M316" t="n">
        <v>63</v>
      </c>
      <c r="N316" t="n">
        <v>22.49</v>
      </c>
      <c r="O316" t="n">
        <v>17494.97</v>
      </c>
      <c r="P316" t="n">
        <v>531.01</v>
      </c>
      <c r="Q316" t="n">
        <v>794.21</v>
      </c>
      <c r="R316" t="n">
        <v>171.51</v>
      </c>
      <c r="S316" t="n">
        <v>72.42</v>
      </c>
      <c r="T316" t="n">
        <v>40107.52</v>
      </c>
      <c r="U316" t="n">
        <v>0.42</v>
      </c>
      <c r="V316" t="n">
        <v>0.74</v>
      </c>
      <c r="W316" t="n">
        <v>4.79</v>
      </c>
      <c r="X316" t="n">
        <v>2.4</v>
      </c>
      <c r="Y316" t="n">
        <v>0.5</v>
      </c>
      <c r="Z316" t="n">
        <v>10</v>
      </c>
    </row>
    <row r="317">
      <c r="A317" t="n">
        <v>6</v>
      </c>
      <c r="B317" t="n">
        <v>65</v>
      </c>
      <c r="C317" t="inlineStr">
        <is>
          <t xml:space="preserve">CONCLUIDO	</t>
        </is>
      </c>
      <c r="D317" t="n">
        <v>1.8726</v>
      </c>
      <c r="E317" t="n">
        <v>53.4</v>
      </c>
      <c r="F317" t="n">
        <v>49.72</v>
      </c>
      <c r="G317" t="n">
        <v>54.24</v>
      </c>
      <c r="H317" t="n">
        <v>0.88</v>
      </c>
      <c r="I317" t="n">
        <v>55</v>
      </c>
      <c r="J317" t="n">
        <v>141.31</v>
      </c>
      <c r="K317" t="n">
        <v>46.47</v>
      </c>
      <c r="L317" t="n">
        <v>7</v>
      </c>
      <c r="M317" t="n">
        <v>53</v>
      </c>
      <c r="N317" t="n">
        <v>22.85</v>
      </c>
      <c r="O317" t="n">
        <v>17662.75</v>
      </c>
      <c r="P317" t="n">
        <v>522.48</v>
      </c>
      <c r="Q317" t="n">
        <v>794.17</v>
      </c>
      <c r="R317" t="n">
        <v>158.74</v>
      </c>
      <c r="S317" t="n">
        <v>72.42</v>
      </c>
      <c r="T317" t="n">
        <v>33775.9</v>
      </c>
      <c r="U317" t="n">
        <v>0.46</v>
      </c>
      <c r="V317" t="n">
        <v>0.74</v>
      </c>
      <c r="W317" t="n">
        <v>4.77</v>
      </c>
      <c r="X317" t="n">
        <v>2.02</v>
      </c>
      <c r="Y317" t="n">
        <v>0.5</v>
      </c>
      <c r="Z317" t="n">
        <v>10</v>
      </c>
    </row>
    <row r="318">
      <c r="A318" t="n">
        <v>7</v>
      </c>
      <c r="B318" t="n">
        <v>65</v>
      </c>
      <c r="C318" t="inlineStr">
        <is>
          <t xml:space="preserve">CONCLUIDO	</t>
        </is>
      </c>
      <c r="D318" t="n">
        <v>1.8891</v>
      </c>
      <c r="E318" t="n">
        <v>52.94</v>
      </c>
      <c r="F318" t="n">
        <v>49.45</v>
      </c>
      <c r="G318" t="n">
        <v>61.81</v>
      </c>
      <c r="H318" t="n">
        <v>0.99</v>
      </c>
      <c r="I318" t="n">
        <v>48</v>
      </c>
      <c r="J318" t="n">
        <v>142.68</v>
      </c>
      <c r="K318" t="n">
        <v>46.47</v>
      </c>
      <c r="L318" t="n">
        <v>8</v>
      </c>
      <c r="M318" t="n">
        <v>46</v>
      </c>
      <c r="N318" t="n">
        <v>23.21</v>
      </c>
      <c r="O318" t="n">
        <v>17831.04</v>
      </c>
      <c r="P318" t="n">
        <v>516.61</v>
      </c>
      <c r="Q318" t="n">
        <v>794.23</v>
      </c>
      <c r="R318" t="n">
        <v>149.49</v>
      </c>
      <c r="S318" t="n">
        <v>72.42</v>
      </c>
      <c r="T318" t="n">
        <v>29182.43</v>
      </c>
      <c r="U318" t="n">
        <v>0.48</v>
      </c>
      <c r="V318" t="n">
        <v>0.75</v>
      </c>
      <c r="W318" t="n">
        <v>4.76</v>
      </c>
      <c r="X318" t="n">
        <v>1.74</v>
      </c>
      <c r="Y318" t="n">
        <v>0.5</v>
      </c>
      <c r="Z318" t="n">
        <v>10</v>
      </c>
    </row>
    <row r="319">
      <c r="A319" t="n">
        <v>8</v>
      </c>
      <c r="B319" t="n">
        <v>65</v>
      </c>
      <c r="C319" t="inlineStr">
        <is>
          <t xml:space="preserve">CONCLUIDO	</t>
        </is>
      </c>
      <c r="D319" t="n">
        <v>1.9029</v>
      </c>
      <c r="E319" t="n">
        <v>52.55</v>
      </c>
      <c r="F319" t="n">
        <v>49.23</v>
      </c>
      <c r="G319" t="n">
        <v>70.31999999999999</v>
      </c>
      <c r="H319" t="n">
        <v>1.11</v>
      </c>
      <c r="I319" t="n">
        <v>42</v>
      </c>
      <c r="J319" t="n">
        <v>144.05</v>
      </c>
      <c r="K319" t="n">
        <v>46.47</v>
      </c>
      <c r="L319" t="n">
        <v>9</v>
      </c>
      <c r="M319" t="n">
        <v>40</v>
      </c>
      <c r="N319" t="n">
        <v>23.58</v>
      </c>
      <c r="O319" t="n">
        <v>17999.83</v>
      </c>
      <c r="P319" t="n">
        <v>510.85</v>
      </c>
      <c r="Q319" t="n">
        <v>794.1799999999999</v>
      </c>
      <c r="R319" t="n">
        <v>142.06</v>
      </c>
      <c r="S319" t="n">
        <v>72.42</v>
      </c>
      <c r="T319" t="n">
        <v>25499.38</v>
      </c>
      <c r="U319" t="n">
        <v>0.51</v>
      </c>
      <c r="V319" t="n">
        <v>0.75</v>
      </c>
      <c r="W319" t="n">
        <v>4.75</v>
      </c>
      <c r="X319" t="n">
        <v>1.52</v>
      </c>
      <c r="Y319" t="n">
        <v>0.5</v>
      </c>
      <c r="Z319" t="n">
        <v>10</v>
      </c>
    </row>
    <row r="320">
      <c r="A320" t="n">
        <v>9</v>
      </c>
      <c r="B320" t="n">
        <v>65</v>
      </c>
      <c r="C320" t="inlineStr">
        <is>
          <t xml:space="preserve">CONCLUIDO	</t>
        </is>
      </c>
      <c r="D320" t="n">
        <v>1.9122</v>
      </c>
      <c r="E320" t="n">
        <v>52.3</v>
      </c>
      <c r="F320" t="n">
        <v>49.08</v>
      </c>
      <c r="G320" t="n">
        <v>77.5</v>
      </c>
      <c r="H320" t="n">
        <v>1.22</v>
      </c>
      <c r="I320" t="n">
        <v>38</v>
      </c>
      <c r="J320" t="n">
        <v>145.42</v>
      </c>
      <c r="K320" t="n">
        <v>46.47</v>
      </c>
      <c r="L320" t="n">
        <v>10</v>
      </c>
      <c r="M320" t="n">
        <v>36</v>
      </c>
      <c r="N320" t="n">
        <v>23.95</v>
      </c>
      <c r="O320" t="n">
        <v>18169.15</v>
      </c>
      <c r="P320" t="n">
        <v>505.51</v>
      </c>
      <c r="Q320" t="n">
        <v>794.1799999999999</v>
      </c>
      <c r="R320" t="n">
        <v>137.05</v>
      </c>
      <c r="S320" t="n">
        <v>72.42</v>
      </c>
      <c r="T320" t="n">
        <v>23015.06</v>
      </c>
      <c r="U320" t="n">
        <v>0.53</v>
      </c>
      <c r="V320" t="n">
        <v>0.75</v>
      </c>
      <c r="W320" t="n">
        <v>4.75</v>
      </c>
      <c r="X320" t="n">
        <v>1.37</v>
      </c>
      <c r="Y320" t="n">
        <v>0.5</v>
      </c>
      <c r="Z320" t="n">
        <v>10</v>
      </c>
    </row>
    <row r="321">
      <c r="A321" t="n">
        <v>10</v>
      </c>
      <c r="B321" t="n">
        <v>65</v>
      </c>
      <c r="C321" t="inlineStr">
        <is>
          <t xml:space="preserve">CONCLUIDO	</t>
        </is>
      </c>
      <c r="D321" t="n">
        <v>1.9224</v>
      </c>
      <c r="E321" t="n">
        <v>52.02</v>
      </c>
      <c r="F321" t="n">
        <v>48.91</v>
      </c>
      <c r="G321" t="n">
        <v>86.31999999999999</v>
      </c>
      <c r="H321" t="n">
        <v>1.33</v>
      </c>
      <c r="I321" t="n">
        <v>34</v>
      </c>
      <c r="J321" t="n">
        <v>146.8</v>
      </c>
      <c r="K321" t="n">
        <v>46.47</v>
      </c>
      <c r="L321" t="n">
        <v>11</v>
      </c>
      <c r="M321" t="n">
        <v>32</v>
      </c>
      <c r="N321" t="n">
        <v>24.33</v>
      </c>
      <c r="O321" t="n">
        <v>18338.99</v>
      </c>
      <c r="P321" t="n">
        <v>499.84</v>
      </c>
      <c r="Q321" t="n">
        <v>794.1799999999999</v>
      </c>
      <c r="R321" t="n">
        <v>131.73</v>
      </c>
      <c r="S321" t="n">
        <v>72.42</v>
      </c>
      <c r="T321" t="n">
        <v>20374.53</v>
      </c>
      <c r="U321" t="n">
        <v>0.55</v>
      </c>
      <c r="V321" t="n">
        <v>0.76</v>
      </c>
      <c r="W321" t="n">
        <v>4.74</v>
      </c>
      <c r="X321" t="n">
        <v>1.21</v>
      </c>
      <c r="Y321" t="n">
        <v>0.5</v>
      </c>
      <c r="Z321" t="n">
        <v>10</v>
      </c>
    </row>
    <row r="322">
      <c r="A322" t="n">
        <v>11</v>
      </c>
      <c r="B322" t="n">
        <v>65</v>
      </c>
      <c r="C322" t="inlineStr">
        <is>
          <t xml:space="preserve">CONCLUIDO	</t>
        </is>
      </c>
      <c r="D322" t="n">
        <v>1.9286</v>
      </c>
      <c r="E322" t="n">
        <v>51.85</v>
      </c>
      <c r="F322" t="n">
        <v>48.83</v>
      </c>
      <c r="G322" t="n">
        <v>94.5</v>
      </c>
      <c r="H322" t="n">
        <v>1.43</v>
      </c>
      <c r="I322" t="n">
        <v>31</v>
      </c>
      <c r="J322" t="n">
        <v>148.18</v>
      </c>
      <c r="K322" t="n">
        <v>46.47</v>
      </c>
      <c r="L322" t="n">
        <v>12</v>
      </c>
      <c r="M322" t="n">
        <v>29</v>
      </c>
      <c r="N322" t="n">
        <v>24.71</v>
      </c>
      <c r="O322" t="n">
        <v>18509.36</v>
      </c>
      <c r="P322" t="n">
        <v>495.35</v>
      </c>
      <c r="Q322" t="n">
        <v>794.17</v>
      </c>
      <c r="R322" t="n">
        <v>128.71</v>
      </c>
      <c r="S322" t="n">
        <v>72.42</v>
      </c>
      <c r="T322" t="n">
        <v>18877.42</v>
      </c>
      <c r="U322" t="n">
        <v>0.5600000000000001</v>
      </c>
      <c r="V322" t="n">
        <v>0.76</v>
      </c>
      <c r="W322" t="n">
        <v>4.74</v>
      </c>
      <c r="X322" t="n">
        <v>1.12</v>
      </c>
      <c r="Y322" t="n">
        <v>0.5</v>
      </c>
      <c r="Z322" t="n">
        <v>10</v>
      </c>
    </row>
    <row r="323">
      <c r="A323" t="n">
        <v>12</v>
      </c>
      <c r="B323" t="n">
        <v>65</v>
      </c>
      <c r="C323" t="inlineStr">
        <is>
          <t xml:space="preserve">CONCLUIDO	</t>
        </is>
      </c>
      <c r="D323" t="n">
        <v>1.933</v>
      </c>
      <c r="E323" t="n">
        <v>51.73</v>
      </c>
      <c r="F323" t="n">
        <v>48.76</v>
      </c>
      <c r="G323" t="n">
        <v>100.89</v>
      </c>
      <c r="H323" t="n">
        <v>1.54</v>
      </c>
      <c r="I323" t="n">
        <v>29</v>
      </c>
      <c r="J323" t="n">
        <v>149.56</v>
      </c>
      <c r="K323" t="n">
        <v>46.47</v>
      </c>
      <c r="L323" t="n">
        <v>13</v>
      </c>
      <c r="M323" t="n">
        <v>27</v>
      </c>
      <c r="N323" t="n">
        <v>25.1</v>
      </c>
      <c r="O323" t="n">
        <v>18680.25</v>
      </c>
      <c r="P323" t="n">
        <v>491.31</v>
      </c>
      <c r="Q323" t="n">
        <v>794.21</v>
      </c>
      <c r="R323" t="n">
        <v>126.59</v>
      </c>
      <c r="S323" t="n">
        <v>72.42</v>
      </c>
      <c r="T323" t="n">
        <v>17829.45</v>
      </c>
      <c r="U323" t="n">
        <v>0.57</v>
      </c>
      <c r="V323" t="n">
        <v>0.76</v>
      </c>
      <c r="W323" t="n">
        <v>4.73</v>
      </c>
      <c r="X323" t="n">
        <v>1.06</v>
      </c>
      <c r="Y323" t="n">
        <v>0.5</v>
      </c>
      <c r="Z323" t="n">
        <v>10</v>
      </c>
    </row>
    <row r="324">
      <c r="A324" t="n">
        <v>13</v>
      </c>
      <c r="B324" t="n">
        <v>65</v>
      </c>
      <c r="C324" t="inlineStr">
        <is>
          <t xml:space="preserve">CONCLUIDO	</t>
        </is>
      </c>
      <c r="D324" t="n">
        <v>1.9416</v>
      </c>
      <c r="E324" t="n">
        <v>51.5</v>
      </c>
      <c r="F324" t="n">
        <v>48.62</v>
      </c>
      <c r="G324" t="n">
        <v>112.19</v>
      </c>
      <c r="H324" t="n">
        <v>1.64</v>
      </c>
      <c r="I324" t="n">
        <v>26</v>
      </c>
      <c r="J324" t="n">
        <v>150.95</v>
      </c>
      <c r="K324" t="n">
        <v>46.47</v>
      </c>
      <c r="L324" t="n">
        <v>14</v>
      </c>
      <c r="M324" t="n">
        <v>24</v>
      </c>
      <c r="N324" t="n">
        <v>25.49</v>
      </c>
      <c r="O324" t="n">
        <v>18851.69</v>
      </c>
      <c r="P324" t="n">
        <v>485.46</v>
      </c>
      <c r="Q324" t="n">
        <v>794.1900000000001</v>
      </c>
      <c r="R324" t="n">
        <v>121.87</v>
      </c>
      <c r="S324" t="n">
        <v>72.42</v>
      </c>
      <c r="T324" t="n">
        <v>15482.18</v>
      </c>
      <c r="U324" t="n">
        <v>0.59</v>
      </c>
      <c r="V324" t="n">
        <v>0.76</v>
      </c>
      <c r="W324" t="n">
        <v>4.72</v>
      </c>
      <c r="X324" t="n">
        <v>0.91</v>
      </c>
      <c r="Y324" t="n">
        <v>0.5</v>
      </c>
      <c r="Z324" t="n">
        <v>10</v>
      </c>
    </row>
    <row r="325">
      <c r="A325" t="n">
        <v>14</v>
      </c>
      <c r="B325" t="n">
        <v>65</v>
      </c>
      <c r="C325" t="inlineStr">
        <is>
          <t xml:space="preserve">CONCLUIDO	</t>
        </is>
      </c>
      <c r="D325" t="n">
        <v>1.943</v>
      </c>
      <c r="E325" t="n">
        <v>51.47</v>
      </c>
      <c r="F325" t="n">
        <v>48.61</v>
      </c>
      <c r="G325" t="n">
        <v>116.65</v>
      </c>
      <c r="H325" t="n">
        <v>1.74</v>
      </c>
      <c r="I325" t="n">
        <v>25</v>
      </c>
      <c r="J325" t="n">
        <v>152.35</v>
      </c>
      <c r="K325" t="n">
        <v>46.47</v>
      </c>
      <c r="L325" t="n">
        <v>15</v>
      </c>
      <c r="M325" t="n">
        <v>23</v>
      </c>
      <c r="N325" t="n">
        <v>25.88</v>
      </c>
      <c r="O325" t="n">
        <v>19023.66</v>
      </c>
      <c r="P325" t="n">
        <v>483.87</v>
      </c>
      <c r="Q325" t="n">
        <v>794.17</v>
      </c>
      <c r="R325" t="n">
        <v>121.39</v>
      </c>
      <c r="S325" t="n">
        <v>72.42</v>
      </c>
      <c r="T325" t="n">
        <v>15251.93</v>
      </c>
      <c r="U325" t="n">
        <v>0.6</v>
      </c>
      <c r="V325" t="n">
        <v>0.76</v>
      </c>
      <c r="W325" t="n">
        <v>4.72</v>
      </c>
      <c r="X325" t="n">
        <v>0.9</v>
      </c>
      <c r="Y325" t="n">
        <v>0.5</v>
      </c>
      <c r="Z325" t="n">
        <v>10</v>
      </c>
    </row>
    <row r="326">
      <c r="A326" t="n">
        <v>15</v>
      </c>
      <c r="B326" t="n">
        <v>65</v>
      </c>
      <c r="C326" t="inlineStr">
        <is>
          <t xml:space="preserve">CONCLUIDO	</t>
        </is>
      </c>
      <c r="D326" t="n">
        <v>1.9482</v>
      </c>
      <c r="E326" t="n">
        <v>51.33</v>
      </c>
      <c r="F326" t="n">
        <v>48.52</v>
      </c>
      <c r="G326" t="n">
        <v>126.58</v>
      </c>
      <c r="H326" t="n">
        <v>1.84</v>
      </c>
      <c r="I326" t="n">
        <v>23</v>
      </c>
      <c r="J326" t="n">
        <v>153.75</v>
      </c>
      <c r="K326" t="n">
        <v>46.47</v>
      </c>
      <c r="L326" t="n">
        <v>16</v>
      </c>
      <c r="M326" t="n">
        <v>21</v>
      </c>
      <c r="N326" t="n">
        <v>26.28</v>
      </c>
      <c r="O326" t="n">
        <v>19196.18</v>
      </c>
      <c r="P326" t="n">
        <v>478.25</v>
      </c>
      <c r="Q326" t="n">
        <v>794.17</v>
      </c>
      <c r="R326" t="n">
        <v>118.74</v>
      </c>
      <c r="S326" t="n">
        <v>72.42</v>
      </c>
      <c r="T326" t="n">
        <v>13932.97</v>
      </c>
      <c r="U326" t="n">
        <v>0.61</v>
      </c>
      <c r="V326" t="n">
        <v>0.76</v>
      </c>
      <c r="W326" t="n">
        <v>4.72</v>
      </c>
      <c r="X326" t="n">
        <v>0.8100000000000001</v>
      </c>
      <c r="Y326" t="n">
        <v>0.5</v>
      </c>
      <c r="Z326" t="n">
        <v>10</v>
      </c>
    </row>
    <row r="327">
      <c r="A327" t="n">
        <v>16</v>
      </c>
      <c r="B327" t="n">
        <v>65</v>
      </c>
      <c r="C327" t="inlineStr">
        <is>
          <t xml:space="preserve">CONCLUIDO	</t>
        </is>
      </c>
      <c r="D327" t="n">
        <v>1.9535</v>
      </c>
      <c r="E327" t="n">
        <v>51.19</v>
      </c>
      <c r="F327" t="n">
        <v>48.44</v>
      </c>
      <c r="G327" t="n">
        <v>138.4</v>
      </c>
      <c r="H327" t="n">
        <v>1.94</v>
      </c>
      <c r="I327" t="n">
        <v>21</v>
      </c>
      <c r="J327" t="n">
        <v>155.15</v>
      </c>
      <c r="K327" t="n">
        <v>46.47</v>
      </c>
      <c r="L327" t="n">
        <v>17</v>
      </c>
      <c r="M327" t="n">
        <v>19</v>
      </c>
      <c r="N327" t="n">
        <v>26.68</v>
      </c>
      <c r="O327" t="n">
        <v>19369.26</v>
      </c>
      <c r="P327" t="n">
        <v>472.88</v>
      </c>
      <c r="Q327" t="n">
        <v>794.17</v>
      </c>
      <c r="R327" t="n">
        <v>115.91</v>
      </c>
      <c r="S327" t="n">
        <v>72.42</v>
      </c>
      <c r="T327" t="n">
        <v>12527.53</v>
      </c>
      <c r="U327" t="n">
        <v>0.62</v>
      </c>
      <c r="V327" t="n">
        <v>0.76</v>
      </c>
      <c r="W327" t="n">
        <v>4.72</v>
      </c>
      <c r="X327" t="n">
        <v>0.73</v>
      </c>
      <c r="Y327" t="n">
        <v>0.5</v>
      </c>
      <c r="Z327" t="n">
        <v>10</v>
      </c>
    </row>
    <row r="328">
      <c r="A328" t="n">
        <v>17</v>
      </c>
      <c r="B328" t="n">
        <v>65</v>
      </c>
      <c r="C328" t="inlineStr">
        <is>
          <t xml:space="preserve">CONCLUIDO	</t>
        </is>
      </c>
      <c r="D328" t="n">
        <v>1.9548</v>
      </c>
      <c r="E328" t="n">
        <v>51.16</v>
      </c>
      <c r="F328" t="n">
        <v>48.43</v>
      </c>
      <c r="G328" t="n">
        <v>145.29</v>
      </c>
      <c r="H328" t="n">
        <v>2.04</v>
      </c>
      <c r="I328" t="n">
        <v>20</v>
      </c>
      <c r="J328" t="n">
        <v>156.56</v>
      </c>
      <c r="K328" t="n">
        <v>46.47</v>
      </c>
      <c r="L328" t="n">
        <v>18</v>
      </c>
      <c r="M328" t="n">
        <v>18</v>
      </c>
      <c r="N328" t="n">
        <v>27.09</v>
      </c>
      <c r="O328" t="n">
        <v>19542.89</v>
      </c>
      <c r="P328" t="n">
        <v>469.67</v>
      </c>
      <c r="Q328" t="n">
        <v>794.17</v>
      </c>
      <c r="R328" t="n">
        <v>115.57</v>
      </c>
      <c r="S328" t="n">
        <v>72.42</v>
      </c>
      <c r="T328" t="n">
        <v>12366.83</v>
      </c>
      <c r="U328" t="n">
        <v>0.63</v>
      </c>
      <c r="V328" t="n">
        <v>0.76</v>
      </c>
      <c r="W328" t="n">
        <v>4.72</v>
      </c>
      <c r="X328" t="n">
        <v>0.72</v>
      </c>
      <c r="Y328" t="n">
        <v>0.5</v>
      </c>
      <c r="Z328" t="n">
        <v>10</v>
      </c>
    </row>
    <row r="329">
      <c r="A329" t="n">
        <v>18</v>
      </c>
      <c r="B329" t="n">
        <v>65</v>
      </c>
      <c r="C329" t="inlineStr">
        <is>
          <t xml:space="preserve">CONCLUIDO	</t>
        </is>
      </c>
      <c r="D329" t="n">
        <v>1.9584</v>
      </c>
      <c r="E329" t="n">
        <v>51.06</v>
      </c>
      <c r="F329" t="n">
        <v>48.36</v>
      </c>
      <c r="G329" t="n">
        <v>152.73</v>
      </c>
      <c r="H329" t="n">
        <v>2.13</v>
      </c>
      <c r="I329" t="n">
        <v>19</v>
      </c>
      <c r="J329" t="n">
        <v>157.97</v>
      </c>
      <c r="K329" t="n">
        <v>46.47</v>
      </c>
      <c r="L329" t="n">
        <v>19</v>
      </c>
      <c r="M329" t="n">
        <v>17</v>
      </c>
      <c r="N329" t="n">
        <v>27.5</v>
      </c>
      <c r="O329" t="n">
        <v>19717.08</v>
      </c>
      <c r="P329" t="n">
        <v>466.12</v>
      </c>
      <c r="Q329" t="n">
        <v>794.17</v>
      </c>
      <c r="R329" t="n">
        <v>113.31</v>
      </c>
      <c r="S329" t="n">
        <v>72.42</v>
      </c>
      <c r="T329" t="n">
        <v>11237.67</v>
      </c>
      <c r="U329" t="n">
        <v>0.64</v>
      </c>
      <c r="V329" t="n">
        <v>0.76</v>
      </c>
      <c r="W329" t="n">
        <v>4.72</v>
      </c>
      <c r="X329" t="n">
        <v>0.66</v>
      </c>
      <c r="Y329" t="n">
        <v>0.5</v>
      </c>
      <c r="Z329" t="n">
        <v>10</v>
      </c>
    </row>
    <row r="330">
      <c r="A330" t="n">
        <v>19</v>
      </c>
      <c r="B330" t="n">
        <v>65</v>
      </c>
      <c r="C330" t="inlineStr">
        <is>
          <t xml:space="preserve">CONCLUIDO	</t>
        </is>
      </c>
      <c r="D330" t="n">
        <v>1.9599</v>
      </c>
      <c r="E330" t="n">
        <v>51.02</v>
      </c>
      <c r="F330" t="n">
        <v>48.35</v>
      </c>
      <c r="G330" t="n">
        <v>161.18</v>
      </c>
      <c r="H330" t="n">
        <v>2.22</v>
      </c>
      <c r="I330" t="n">
        <v>18</v>
      </c>
      <c r="J330" t="n">
        <v>159.39</v>
      </c>
      <c r="K330" t="n">
        <v>46.47</v>
      </c>
      <c r="L330" t="n">
        <v>20</v>
      </c>
      <c r="M330" t="n">
        <v>16</v>
      </c>
      <c r="N330" t="n">
        <v>27.92</v>
      </c>
      <c r="O330" t="n">
        <v>19891.97</v>
      </c>
      <c r="P330" t="n">
        <v>463.44</v>
      </c>
      <c r="Q330" t="n">
        <v>794.17</v>
      </c>
      <c r="R330" t="n">
        <v>112.74</v>
      </c>
      <c r="S330" t="n">
        <v>72.42</v>
      </c>
      <c r="T330" t="n">
        <v>10957.77</v>
      </c>
      <c r="U330" t="n">
        <v>0.64</v>
      </c>
      <c r="V330" t="n">
        <v>0.76</v>
      </c>
      <c r="W330" t="n">
        <v>4.72</v>
      </c>
      <c r="X330" t="n">
        <v>0.65</v>
      </c>
      <c r="Y330" t="n">
        <v>0.5</v>
      </c>
      <c r="Z330" t="n">
        <v>10</v>
      </c>
    </row>
    <row r="331">
      <c r="A331" t="n">
        <v>20</v>
      </c>
      <c r="B331" t="n">
        <v>65</v>
      </c>
      <c r="C331" t="inlineStr">
        <is>
          <t xml:space="preserve">CONCLUIDO	</t>
        </is>
      </c>
      <c r="D331" t="n">
        <v>1.9633</v>
      </c>
      <c r="E331" t="n">
        <v>50.93</v>
      </c>
      <c r="F331" t="n">
        <v>48.29</v>
      </c>
      <c r="G331" t="n">
        <v>170.44</v>
      </c>
      <c r="H331" t="n">
        <v>2.31</v>
      </c>
      <c r="I331" t="n">
        <v>17</v>
      </c>
      <c r="J331" t="n">
        <v>160.81</v>
      </c>
      <c r="K331" t="n">
        <v>46.47</v>
      </c>
      <c r="L331" t="n">
        <v>21</v>
      </c>
      <c r="M331" t="n">
        <v>15</v>
      </c>
      <c r="N331" t="n">
        <v>28.34</v>
      </c>
      <c r="O331" t="n">
        <v>20067.32</v>
      </c>
      <c r="P331" t="n">
        <v>456.98</v>
      </c>
      <c r="Q331" t="n">
        <v>794.17</v>
      </c>
      <c r="R331" t="n">
        <v>110.93</v>
      </c>
      <c r="S331" t="n">
        <v>72.42</v>
      </c>
      <c r="T331" t="n">
        <v>10060.46</v>
      </c>
      <c r="U331" t="n">
        <v>0.65</v>
      </c>
      <c r="V331" t="n">
        <v>0.76</v>
      </c>
      <c r="W331" t="n">
        <v>4.71</v>
      </c>
      <c r="X331" t="n">
        <v>0.58</v>
      </c>
      <c r="Y331" t="n">
        <v>0.5</v>
      </c>
      <c r="Z331" t="n">
        <v>10</v>
      </c>
    </row>
    <row r="332">
      <c r="A332" t="n">
        <v>21</v>
      </c>
      <c r="B332" t="n">
        <v>65</v>
      </c>
      <c r="C332" t="inlineStr">
        <is>
          <t xml:space="preserve">CONCLUIDO	</t>
        </is>
      </c>
      <c r="D332" t="n">
        <v>1.9658</v>
      </c>
      <c r="E332" t="n">
        <v>50.87</v>
      </c>
      <c r="F332" t="n">
        <v>48.25</v>
      </c>
      <c r="G332" t="n">
        <v>180.95</v>
      </c>
      <c r="H332" t="n">
        <v>2.4</v>
      </c>
      <c r="I332" t="n">
        <v>16</v>
      </c>
      <c r="J332" t="n">
        <v>162.24</v>
      </c>
      <c r="K332" t="n">
        <v>46.47</v>
      </c>
      <c r="L332" t="n">
        <v>22</v>
      </c>
      <c r="M332" t="n">
        <v>14</v>
      </c>
      <c r="N332" t="n">
        <v>28.77</v>
      </c>
      <c r="O332" t="n">
        <v>20243.25</v>
      </c>
      <c r="P332" t="n">
        <v>450.61</v>
      </c>
      <c r="Q332" t="n">
        <v>794.17</v>
      </c>
      <c r="R332" t="n">
        <v>109.74</v>
      </c>
      <c r="S332" t="n">
        <v>72.42</v>
      </c>
      <c r="T332" t="n">
        <v>9471.059999999999</v>
      </c>
      <c r="U332" t="n">
        <v>0.66</v>
      </c>
      <c r="V332" t="n">
        <v>0.77</v>
      </c>
      <c r="W332" t="n">
        <v>4.71</v>
      </c>
      <c r="X332" t="n">
        <v>0.55</v>
      </c>
      <c r="Y332" t="n">
        <v>0.5</v>
      </c>
      <c r="Z332" t="n">
        <v>10</v>
      </c>
    </row>
    <row r="333">
      <c r="A333" t="n">
        <v>22</v>
      </c>
      <c r="B333" t="n">
        <v>65</v>
      </c>
      <c r="C333" t="inlineStr">
        <is>
          <t xml:space="preserve">CONCLUIDO	</t>
        </is>
      </c>
      <c r="D333" t="n">
        <v>1.9677</v>
      </c>
      <c r="E333" t="n">
        <v>50.82</v>
      </c>
      <c r="F333" t="n">
        <v>48.23</v>
      </c>
      <c r="G333" t="n">
        <v>192.93</v>
      </c>
      <c r="H333" t="n">
        <v>2.49</v>
      </c>
      <c r="I333" t="n">
        <v>15</v>
      </c>
      <c r="J333" t="n">
        <v>163.67</v>
      </c>
      <c r="K333" t="n">
        <v>46.47</v>
      </c>
      <c r="L333" t="n">
        <v>23</v>
      </c>
      <c r="M333" t="n">
        <v>13</v>
      </c>
      <c r="N333" t="n">
        <v>29.2</v>
      </c>
      <c r="O333" t="n">
        <v>20419.76</v>
      </c>
      <c r="P333" t="n">
        <v>447.01</v>
      </c>
      <c r="Q333" t="n">
        <v>794.17</v>
      </c>
      <c r="R333" t="n">
        <v>109.03</v>
      </c>
      <c r="S333" t="n">
        <v>72.42</v>
      </c>
      <c r="T333" t="n">
        <v>9120.18</v>
      </c>
      <c r="U333" t="n">
        <v>0.66</v>
      </c>
      <c r="V333" t="n">
        <v>0.77</v>
      </c>
      <c r="W333" t="n">
        <v>4.71</v>
      </c>
      <c r="X333" t="n">
        <v>0.53</v>
      </c>
      <c r="Y333" t="n">
        <v>0.5</v>
      </c>
      <c r="Z333" t="n">
        <v>10</v>
      </c>
    </row>
    <row r="334">
      <c r="A334" t="n">
        <v>23</v>
      </c>
      <c r="B334" t="n">
        <v>65</v>
      </c>
      <c r="C334" t="inlineStr">
        <is>
          <t xml:space="preserve">CONCLUIDO	</t>
        </is>
      </c>
      <c r="D334" t="n">
        <v>1.9675</v>
      </c>
      <c r="E334" t="n">
        <v>50.83</v>
      </c>
      <c r="F334" t="n">
        <v>48.24</v>
      </c>
      <c r="G334" t="n">
        <v>192.95</v>
      </c>
      <c r="H334" t="n">
        <v>2.58</v>
      </c>
      <c r="I334" t="n">
        <v>15</v>
      </c>
      <c r="J334" t="n">
        <v>165.1</v>
      </c>
      <c r="K334" t="n">
        <v>46.47</v>
      </c>
      <c r="L334" t="n">
        <v>24</v>
      </c>
      <c r="M334" t="n">
        <v>11</v>
      </c>
      <c r="N334" t="n">
        <v>29.64</v>
      </c>
      <c r="O334" t="n">
        <v>20596.86</v>
      </c>
      <c r="P334" t="n">
        <v>446.05</v>
      </c>
      <c r="Q334" t="n">
        <v>794.17</v>
      </c>
      <c r="R334" t="n">
        <v>109.1</v>
      </c>
      <c r="S334" t="n">
        <v>72.42</v>
      </c>
      <c r="T334" t="n">
        <v>9154.48</v>
      </c>
      <c r="U334" t="n">
        <v>0.66</v>
      </c>
      <c r="V334" t="n">
        <v>0.77</v>
      </c>
      <c r="W334" t="n">
        <v>4.71</v>
      </c>
      <c r="X334" t="n">
        <v>0.53</v>
      </c>
      <c r="Y334" t="n">
        <v>0.5</v>
      </c>
      <c r="Z334" t="n">
        <v>10</v>
      </c>
    </row>
    <row r="335">
      <c r="A335" t="n">
        <v>24</v>
      </c>
      <c r="B335" t="n">
        <v>65</v>
      </c>
      <c r="C335" t="inlineStr">
        <is>
          <t xml:space="preserve">CONCLUIDO	</t>
        </is>
      </c>
      <c r="D335" t="n">
        <v>1.9702</v>
      </c>
      <c r="E335" t="n">
        <v>50.76</v>
      </c>
      <c r="F335" t="n">
        <v>48.19</v>
      </c>
      <c r="G335" t="n">
        <v>206.54</v>
      </c>
      <c r="H335" t="n">
        <v>2.66</v>
      </c>
      <c r="I335" t="n">
        <v>14</v>
      </c>
      <c r="J335" t="n">
        <v>166.54</v>
      </c>
      <c r="K335" t="n">
        <v>46.47</v>
      </c>
      <c r="L335" t="n">
        <v>25</v>
      </c>
      <c r="M335" t="n">
        <v>8</v>
      </c>
      <c r="N335" t="n">
        <v>30.08</v>
      </c>
      <c r="O335" t="n">
        <v>20774.56</v>
      </c>
      <c r="P335" t="n">
        <v>443.07</v>
      </c>
      <c r="Q335" t="n">
        <v>794.17</v>
      </c>
      <c r="R335" t="n">
        <v>107.63</v>
      </c>
      <c r="S335" t="n">
        <v>72.42</v>
      </c>
      <c r="T335" t="n">
        <v>8423.83</v>
      </c>
      <c r="U335" t="n">
        <v>0.67</v>
      </c>
      <c r="V335" t="n">
        <v>0.77</v>
      </c>
      <c r="W335" t="n">
        <v>4.71</v>
      </c>
      <c r="X335" t="n">
        <v>0.49</v>
      </c>
      <c r="Y335" t="n">
        <v>0.5</v>
      </c>
      <c r="Z335" t="n">
        <v>10</v>
      </c>
    </row>
    <row r="336">
      <c r="A336" t="n">
        <v>25</v>
      </c>
      <c r="B336" t="n">
        <v>65</v>
      </c>
      <c r="C336" t="inlineStr">
        <is>
          <t xml:space="preserve">CONCLUIDO	</t>
        </is>
      </c>
      <c r="D336" t="n">
        <v>1.9703</v>
      </c>
      <c r="E336" t="n">
        <v>50.75</v>
      </c>
      <c r="F336" t="n">
        <v>48.19</v>
      </c>
      <c r="G336" t="n">
        <v>206.54</v>
      </c>
      <c r="H336" t="n">
        <v>2.74</v>
      </c>
      <c r="I336" t="n">
        <v>14</v>
      </c>
      <c r="J336" t="n">
        <v>167.99</v>
      </c>
      <c r="K336" t="n">
        <v>46.47</v>
      </c>
      <c r="L336" t="n">
        <v>26</v>
      </c>
      <c r="M336" t="n">
        <v>3</v>
      </c>
      <c r="N336" t="n">
        <v>30.52</v>
      </c>
      <c r="O336" t="n">
        <v>20952.87</v>
      </c>
      <c r="P336" t="n">
        <v>442.73</v>
      </c>
      <c r="Q336" t="n">
        <v>794.1799999999999</v>
      </c>
      <c r="R336" t="n">
        <v>107.19</v>
      </c>
      <c r="S336" t="n">
        <v>72.42</v>
      </c>
      <c r="T336" t="n">
        <v>8203.719999999999</v>
      </c>
      <c r="U336" t="n">
        <v>0.68</v>
      </c>
      <c r="V336" t="n">
        <v>0.77</v>
      </c>
      <c r="W336" t="n">
        <v>4.72</v>
      </c>
      <c r="X336" t="n">
        <v>0.48</v>
      </c>
      <c r="Y336" t="n">
        <v>0.5</v>
      </c>
      <c r="Z336" t="n">
        <v>10</v>
      </c>
    </row>
    <row r="337">
      <c r="A337" t="n">
        <v>26</v>
      </c>
      <c r="B337" t="n">
        <v>65</v>
      </c>
      <c r="C337" t="inlineStr">
        <is>
          <t xml:space="preserve">CONCLUIDO	</t>
        </is>
      </c>
      <c r="D337" t="n">
        <v>1.9697</v>
      </c>
      <c r="E337" t="n">
        <v>50.77</v>
      </c>
      <c r="F337" t="n">
        <v>48.21</v>
      </c>
      <c r="G337" t="n">
        <v>206.6</v>
      </c>
      <c r="H337" t="n">
        <v>2.82</v>
      </c>
      <c r="I337" t="n">
        <v>14</v>
      </c>
      <c r="J337" t="n">
        <v>169.44</v>
      </c>
      <c r="K337" t="n">
        <v>46.47</v>
      </c>
      <c r="L337" t="n">
        <v>27</v>
      </c>
      <c r="M337" t="n">
        <v>3</v>
      </c>
      <c r="N337" t="n">
        <v>30.97</v>
      </c>
      <c r="O337" t="n">
        <v>21131.78</v>
      </c>
      <c r="P337" t="n">
        <v>444.17</v>
      </c>
      <c r="Q337" t="n">
        <v>794.1799999999999</v>
      </c>
      <c r="R337" t="n">
        <v>107.83</v>
      </c>
      <c r="S337" t="n">
        <v>72.42</v>
      </c>
      <c r="T337" t="n">
        <v>8523.34</v>
      </c>
      <c r="U337" t="n">
        <v>0.67</v>
      </c>
      <c r="V337" t="n">
        <v>0.77</v>
      </c>
      <c r="W337" t="n">
        <v>4.72</v>
      </c>
      <c r="X337" t="n">
        <v>0.5</v>
      </c>
      <c r="Y337" t="n">
        <v>0.5</v>
      </c>
      <c r="Z337" t="n">
        <v>10</v>
      </c>
    </row>
    <row r="338">
      <c r="A338" t="n">
        <v>27</v>
      </c>
      <c r="B338" t="n">
        <v>65</v>
      </c>
      <c r="C338" t="inlineStr">
        <is>
          <t xml:space="preserve">CONCLUIDO	</t>
        </is>
      </c>
      <c r="D338" t="n">
        <v>1.9696</v>
      </c>
      <c r="E338" t="n">
        <v>50.77</v>
      </c>
      <c r="F338" t="n">
        <v>48.21</v>
      </c>
      <c r="G338" t="n">
        <v>206.61</v>
      </c>
      <c r="H338" t="n">
        <v>2.9</v>
      </c>
      <c r="I338" t="n">
        <v>14</v>
      </c>
      <c r="J338" t="n">
        <v>170.9</v>
      </c>
      <c r="K338" t="n">
        <v>46.47</v>
      </c>
      <c r="L338" t="n">
        <v>28</v>
      </c>
      <c r="M338" t="n">
        <v>1</v>
      </c>
      <c r="N338" t="n">
        <v>31.43</v>
      </c>
      <c r="O338" t="n">
        <v>21311.32</v>
      </c>
      <c r="P338" t="n">
        <v>446.65</v>
      </c>
      <c r="Q338" t="n">
        <v>794.1799999999999</v>
      </c>
      <c r="R338" t="n">
        <v>107.92</v>
      </c>
      <c r="S338" t="n">
        <v>72.42</v>
      </c>
      <c r="T338" t="n">
        <v>8570.49</v>
      </c>
      <c r="U338" t="n">
        <v>0.67</v>
      </c>
      <c r="V338" t="n">
        <v>0.77</v>
      </c>
      <c r="W338" t="n">
        <v>4.72</v>
      </c>
      <c r="X338" t="n">
        <v>0.5</v>
      </c>
      <c r="Y338" t="n">
        <v>0.5</v>
      </c>
      <c r="Z338" t="n">
        <v>10</v>
      </c>
    </row>
    <row r="339">
      <c r="A339" t="n">
        <v>28</v>
      </c>
      <c r="B339" t="n">
        <v>65</v>
      </c>
      <c r="C339" t="inlineStr">
        <is>
          <t xml:space="preserve">CONCLUIDO	</t>
        </is>
      </c>
      <c r="D339" t="n">
        <v>1.9695</v>
      </c>
      <c r="E339" t="n">
        <v>50.77</v>
      </c>
      <c r="F339" t="n">
        <v>48.21</v>
      </c>
      <c r="G339" t="n">
        <v>206.62</v>
      </c>
      <c r="H339" t="n">
        <v>2.98</v>
      </c>
      <c r="I339" t="n">
        <v>14</v>
      </c>
      <c r="J339" t="n">
        <v>172.36</v>
      </c>
      <c r="K339" t="n">
        <v>46.47</v>
      </c>
      <c r="L339" t="n">
        <v>29</v>
      </c>
      <c r="M339" t="n">
        <v>1</v>
      </c>
      <c r="N339" t="n">
        <v>31.89</v>
      </c>
      <c r="O339" t="n">
        <v>21491.47</v>
      </c>
      <c r="P339" t="n">
        <v>449.24</v>
      </c>
      <c r="Q339" t="n">
        <v>794.1799999999999</v>
      </c>
      <c r="R339" t="n">
        <v>107.96</v>
      </c>
      <c r="S339" t="n">
        <v>72.42</v>
      </c>
      <c r="T339" t="n">
        <v>8592.01</v>
      </c>
      <c r="U339" t="n">
        <v>0.67</v>
      </c>
      <c r="V339" t="n">
        <v>0.77</v>
      </c>
      <c r="W339" t="n">
        <v>4.72</v>
      </c>
      <c r="X339" t="n">
        <v>0.5</v>
      </c>
      <c r="Y339" t="n">
        <v>0.5</v>
      </c>
      <c r="Z339" t="n">
        <v>10</v>
      </c>
    </row>
    <row r="340">
      <c r="A340" t="n">
        <v>29</v>
      </c>
      <c r="B340" t="n">
        <v>65</v>
      </c>
      <c r="C340" t="inlineStr">
        <is>
          <t xml:space="preserve">CONCLUIDO	</t>
        </is>
      </c>
      <c r="D340" t="n">
        <v>1.9695</v>
      </c>
      <c r="E340" t="n">
        <v>50.77</v>
      </c>
      <c r="F340" t="n">
        <v>48.21</v>
      </c>
      <c r="G340" t="n">
        <v>206.62</v>
      </c>
      <c r="H340" t="n">
        <v>3.06</v>
      </c>
      <c r="I340" t="n">
        <v>14</v>
      </c>
      <c r="J340" t="n">
        <v>173.82</v>
      </c>
      <c r="K340" t="n">
        <v>46.47</v>
      </c>
      <c r="L340" t="n">
        <v>30</v>
      </c>
      <c r="M340" t="n">
        <v>0</v>
      </c>
      <c r="N340" t="n">
        <v>32.36</v>
      </c>
      <c r="O340" t="n">
        <v>21672.25</v>
      </c>
      <c r="P340" t="n">
        <v>452.63</v>
      </c>
      <c r="Q340" t="n">
        <v>794.1799999999999</v>
      </c>
      <c r="R340" t="n">
        <v>107.97</v>
      </c>
      <c r="S340" t="n">
        <v>72.42</v>
      </c>
      <c r="T340" t="n">
        <v>8596.67</v>
      </c>
      <c r="U340" t="n">
        <v>0.67</v>
      </c>
      <c r="V340" t="n">
        <v>0.77</v>
      </c>
      <c r="W340" t="n">
        <v>4.72</v>
      </c>
      <c r="X340" t="n">
        <v>0.51</v>
      </c>
      <c r="Y340" t="n">
        <v>0.5</v>
      </c>
      <c r="Z340" t="n">
        <v>10</v>
      </c>
    </row>
    <row r="341">
      <c r="A341" t="n">
        <v>0</v>
      </c>
      <c r="B341" t="n">
        <v>75</v>
      </c>
      <c r="C341" t="inlineStr">
        <is>
          <t xml:space="preserve">CONCLUIDO	</t>
        </is>
      </c>
      <c r="D341" t="n">
        <v>1.072</v>
      </c>
      <c r="E341" t="n">
        <v>93.29000000000001</v>
      </c>
      <c r="F341" t="n">
        <v>72.03</v>
      </c>
      <c r="G341" t="n">
        <v>6.96</v>
      </c>
      <c r="H341" t="n">
        <v>0.12</v>
      </c>
      <c r="I341" t="n">
        <v>621</v>
      </c>
      <c r="J341" t="n">
        <v>150.44</v>
      </c>
      <c r="K341" t="n">
        <v>49.1</v>
      </c>
      <c r="L341" t="n">
        <v>1</v>
      </c>
      <c r="M341" t="n">
        <v>619</v>
      </c>
      <c r="N341" t="n">
        <v>25.34</v>
      </c>
      <c r="O341" t="n">
        <v>18787.76</v>
      </c>
      <c r="P341" t="n">
        <v>852.37</v>
      </c>
      <c r="Q341" t="n">
        <v>794.36</v>
      </c>
      <c r="R341" t="n">
        <v>904.98</v>
      </c>
      <c r="S341" t="n">
        <v>72.42</v>
      </c>
      <c r="T341" t="n">
        <v>404065.33</v>
      </c>
      <c r="U341" t="n">
        <v>0.08</v>
      </c>
      <c r="V341" t="n">
        <v>0.51</v>
      </c>
      <c r="W341" t="n">
        <v>5.72</v>
      </c>
      <c r="X341" t="n">
        <v>24.32</v>
      </c>
      <c r="Y341" t="n">
        <v>0.5</v>
      </c>
      <c r="Z341" t="n">
        <v>10</v>
      </c>
    </row>
    <row r="342">
      <c r="A342" t="n">
        <v>1</v>
      </c>
      <c r="B342" t="n">
        <v>75</v>
      </c>
      <c r="C342" t="inlineStr">
        <is>
          <t xml:space="preserve">CONCLUIDO	</t>
        </is>
      </c>
      <c r="D342" t="n">
        <v>1.5016</v>
      </c>
      <c r="E342" t="n">
        <v>66.59</v>
      </c>
      <c r="F342" t="n">
        <v>56.89</v>
      </c>
      <c r="G342" t="n">
        <v>14.05</v>
      </c>
      <c r="H342" t="n">
        <v>0.23</v>
      </c>
      <c r="I342" t="n">
        <v>243</v>
      </c>
      <c r="J342" t="n">
        <v>151.83</v>
      </c>
      <c r="K342" t="n">
        <v>49.1</v>
      </c>
      <c r="L342" t="n">
        <v>2</v>
      </c>
      <c r="M342" t="n">
        <v>241</v>
      </c>
      <c r="N342" t="n">
        <v>25.73</v>
      </c>
      <c r="O342" t="n">
        <v>18959.54</v>
      </c>
      <c r="P342" t="n">
        <v>669.8</v>
      </c>
      <c r="Q342" t="n">
        <v>794.2</v>
      </c>
      <c r="R342" t="n">
        <v>398.11</v>
      </c>
      <c r="S342" t="n">
        <v>72.42</v>
      </c>
      <c r="T342" t="n">
        <v>152519.54</v>
      </c>
      <c r="U342" t="n">
        <v>0.18</v>
      </c>
      <c r="V342" t="n">
        <v>0.65</v>
      </c>
      <c r="W342" t="n">
        <v>5.08</v>
      </c>
      <c r="X342" t="n">
        <v>9.18</v>
      </c>
      <c r="Y342" t="n">
        <v>0.5</v>
      </c>
      <c r="Z342" t="n">
        <v>10</v>
      </c>
    </row>
    <row r="343">
      <c r="A343" t="n">
        <v>2</v>
      </c>
      <c r="B343" t="n">
        <v>75</v>
      </c>
      <c r="C343" t="inlineStr">
        <is>
          <t xml:space="preserve">CONCLUIDO	</t>
        </is>
      </c>
      <c r="D343" t="n">
        <v>1.6594</v>
      </c>
      <c r="E343" t="n">
        <v>60.26</v>
      </c>
      <c r="F343" t="n">
        <v>53.37</v>
      </c>
      <c r="G343" t="n">
        <v>21.21</v>
      </c>
      <c r="H343" t="n">
        <v>0.35</v>
      </c>
      <c r="I343" t="n">
        <v>151</v>
      </c>
      <c r="J343" t="n">
        <v>153.23</v>
      </c>
      <c r="K343" t="n">
        <v>49.1</v>
      </c>
      <c r="L343" t="n">
        <v>3</v>
      </c>
      <c r="M343" t="n">
        <v>149</v>
      </c>
      <c r="N343" t="n">
        <v>26.13</v>
      </c>
      <c r="O343" t="n">
        <v>19131.85</v>
      </c>
      <c r="P343" t="n">
        <v>625.46</v>
      </c>
      <c r="Q343" t="n">
        <v>794.23</v>
      </c>
      <c r="R343" t="n">
        <v>280.12</v>
      </c>
      <c r="S343" t="n">
        <v>72.42</v>
      </c>
      <c r="T343" t="n">
        <v>93983.63</v>
      </c>
      <c r="U343" t="n">
        <v>0.26</v>
      </c>
      <c r="V343" t="n">
        <v>0.6899999999999999</v>
      </c>
      <c r="W343" t="n">
        <v>4.93</v>
      </c>
      <c r="X343" t="n">
        <v>5.66</v>
      </c>
      <c r="Y343" t="n">
        <v>0.5</v>
      </c>
      <c r="Z343" t="n">
        <v>10</v>
      </c>
    </row>
    <row r="344">
      <c r="A344" t="n">
        <v>3</v>
      </c>
      <c r="B344" t="n">
        <v>75</v>
      </c>
      <c r="C344" t="inlineStr">
        <is>
          <t xml:space="preserve">CONCLUIDO	</t>
        </is>
      </c>
      <c r="D344" t="n">
        <v>1.7417</v>
      </c>
      <c r="E344" t="n">
        <v>57.42</v>
      </c>
      <c r="F344" t="n">
        <v>51.78</v>
      </c>
      <c r="G344" t="n">
        <v>28.24</v>
      </c>
      <c r="H344" t="n">
        <v>0.46</v>
      </c>
      <c r="I344" t="n">
        <v>110</v>
      </c>
      <c r="J344" t="n">
        <v>154.63</v>
      </c>
      <c r="K344" t="n">
        <v>49.1</v>
      </c>
      <c r="L344" t="n">
        <v>4</v>
      </c>
      <c r="M344" t="n">
        <v>108</v>
      </c>
      <c r="N344" t="n">
        <v>26.53</v>
      </c>
      <c r="O344" t="n">
        <v>19304.72</v>
      </c>
      <c r="P344" t="n">
        <v>603.9</v>
      </c>
      <c r="Q344" t="n">
        <v>794.17</v>
      </c>
      <c r="R344" t="n">
        <v>227.55</v>
      </c>
      <c r="S344" t="n">
        <v>72.42</v>
      </c>
      <c r="T344" t="n">
        <v>67904.56</v>
      </c>
      <c r="U344" t="n">
        <v>0.32</v>
      </c>
      <c r="V344" t="n">
        <v>0.71</v>
      </c>
      <c r="W344" t="n">
        <v>4.85</v>
      </c>
      <c r="X344" t="n">
        <v>4.07</v>
      </c>
      <c r="Y344" t="n">
        <v>0.5</v>
      </c>
      <c r="Z344" t="n">
        <v>10</v>
      </c>
    </row>
    <row r="345">
      <c r="A345" t="n">
        <v>4</v>
      </c>
      <c r="B345" t="n">
        <v>75</v>
      </c>
      <c r="C345" t="inlineStr">
        <is>
          <t xml:space="preserve">CONCLUIDO	</t>
        </is>
      </c>
      <c r="D345" t="n">
        <v>1.7923</v>
      </c>
      <c r="E345" t="n">
        <v>55.79</v>
      </c>
      <c r="F345" t="n">
        <v>50.89</v>
      </c>
      <c r="G345" t="n">
        <v>35.5</v>
      </c>
      <c r="H345" t="n">
        <v>0.57</v>
      </c>
      <c r="I345" t="n">
        <v>86</v>
      </c>
      <c r="J345" t="n">
        <v>156.03</v>
      </c>
      <c r="K345" t="n">
        <v>49.1</v>
      </c>
      <c r="L345" t="n">
        <v>5</v>
      </c>
      <c r="M345" t="n">
        <v>84</v>
      </c>
      <c r="N345" t="n">
        <v>26.94</v>
      </c>
      <c r="O345" t="n">
        <v>19478.15</v>
      </c>
      <c r="P345" t="n">
        <v>590.53</v>
      </c>
      <c r="Q345" t="n">
        <v>794.1799999999999</v>
      </c>
      <c r="R345" t="n">
        <v>197.45</v>
      </c>
      <c r="S345" t="n">
        <v>72.42</v>
      </c>
      <c r="T345" t="n">
        <v>52972.45</v>
      </c>
      <c r="U345" t="n">
        <v>0.37</v>
      </c>
      <c r="V345" t="n">
        <v>0.73</v>
      </c>
      <c r="W345" t="n">
        <v>4.83</v>
      </c>
      <c r="X345" t="n">
        <v>3.18</v>
      </c>
      <c r="Y345" t="n">
        <v>0.5</v>
      </c>
      <c r="Z345" t="n">
        <v>10</v>
      </c>
    </row>
    <row r="346">
      <c r="A346" t="n">
        <v>5</v>
      </c>
      <c r="B346" t="n">
        <v>75</v>
      </c>
      <c r="C346" t="inlineStr">
        <is>
          <t xml:space="preserve">CONCLUIDO	</t>
        </is>
      </c>
      <c r="D346" t="n">
        <v>1.8268</v>
      </c>
      <c r="E346" t="n">
        <v>54.74</v>
      </c>
      <c r="F346" t="n">
        <v>50.3</v>
      </c>
      <c r="G346" t="n">
        <v>42.5</v>
      </c>
      <c r="H346" t="n">
        <v>0.67</v>
      </c>
      <c r="I346" t="n">
        <v>71</v>
      </c>
      <c r="J346" t="n">
        <v>157.44</v>
      </c>
      <c r="K346" t="n">
        <v>49.1</v>
      </c>
      <c r="L346" t="n">
        <v>6</v>
      </c>
      <c r="M346" t="n">
        <v>69</v>
      </c>
      <c r="N346" t="n">
        <v>27.35</v>
      </c>
      <c r="O346" t="n">
        <v>19652.13</v>
      </c>
      <c r="P346" t="n">
        <v>580.97</v>
      </c>
      <c r="Q346" t="n">
        <v>794.1900000000001</v>
      </c>
      <c r="R346" t="n">
        <v>177.57</v>
      </c>
      <c r="S346" t="n">
        <v>72.42</v>
      </c>
      <c r="T346" t="n">
        <v>43111.81</v>
      </c>
      <c r="U346" t="n">
        <v>0.41</v>
      </c>
      <c r="V346" t="n">
        <v>0.73</v>
      </c>
      <c r="W346" t="n">
        <v>4.8</v>
      </c>
      <c r="X346" t="n">
        <v>2.59</v>
      </c>
      <c r="Y346" t="n">
        <v>0.5</v>
      </c>
      <c r="Z346" t="n">
        <v>10</v>
      </c>
    </row>
    <row r="347">
      <c r="A347" t="n">
        <v>6</v>
      </c>
      <c r="B347" t="n">
        <v>75</v>
      </c>
      <c r="C347" t="inlineStr">
        <is>
          <t xml:space="preserve">CONCLUIDO	</t>
        </is>
      </c>
      <c r="D347" t="n">
        <v>1.8508</v>
      </c>
      <c r="E347" t="n">
        <v>54.03</v>
      </c>
      <c r="F347" t="n">
        <v>49.92</v>
      </c>
      <c r="G347" t="n">
        <v>49.92</v>
      </c>
      <c r="H347" t="n">
        <v>0.78</v>
      </c>
      <c r="I347" t="n">
        <v>60</v>
      </c>
      <c r="J347" t="n">
        <v>158.86</v>
      </c>
      <c r="K347" t="n">
        <v>49.1</v>
      </c>
      <c r="L347" t="n">
        <v>7</v>
      </c>
      <c r="M347" t="n">
        <v>58</v>
      </c>
      <c r="N347" t="n">
        <v>27.77</v>
      </c>
      <c r="O347" t="n">
        <v>19826.68</v>
      </c>
      <c r="P347" t="n">
        <v>573.67</v>
      </c>
      <c r="Q347" t="n">
        <v>794.1799999999999</v>
      </c>
      <c r="R347" t="n">
        <v>165.16</v>
      </c>
      <c r="S347" t="n">
        <v>72.42</v>
      </c>
      <c r="T347" t="n">
        <v>36961.82</v>
      </c>
      <c r="U347" t="n">
        <v>0.44</v>
      </c>
      <c r="V347" t="n">
        <v>0.74</v>
      </c>
      <c r="W347" t="n">
        <v>4.79</v>
      </c>
      <c r="X347" t="n">
        <v>2.21</v>
      </c>
      <c r="Y347" t="n">
        <v>0.5</v>
      </c>
      <c r="Z347" t="n">
        <v>10</v>
      </c>
    </row>
    <row r="348">
      <c r="A348" t="n">
        <v>7</v>
      </c>
      <c r="B348" t="n">
        <v>75</v>
      </c>
      <c r="C348" t="inlineStr">
        <is>
          <t xml:space="preserve">CONCLUIDO	</t>
        </is>
      </c>
      <c r="D348" t="n">
        <v>1.8699</v>
      </c>
      <c r="E348" t="n">
        <v>53.48</v>
      </c>
      <c r="F348" t="n">
        <v>49.61</v>
      </c>
      <c r="G348" t="n">
        <v>57.25</v>
      </c>
      <c r="H348" t="n">
        <v>0.88</v>
      </c>
      <c r="I348" t="n">
        <v>52</v>
      </c>
      <c r="J348" t="n">
        <v>160.28</v>
      </c>
      <c r="K348" t="n">
        <v>49.1</v>
      </c>
      <c r="L348" t="n">
        <v>8</v>
      </c>
      <c r="M348" t="n">
        <v>50</v>
      </c>
      <c r="N348" t="n">
        <v>28.19</v>
      </c>
      <c r="O348" t="n">
        <v>20001.93</v>
      </c>
      <c r="P348" t="n">
        <v>567.5700000000001</v>
      </c>
      <c r="Q348" t="n">
        <v>794.17</v>
      </c>
      <c r="R348" t="n">
        <v>155.17</v>
      </c>
      <c r="S348" t="n">
        <v>72.42</v>
      </c>
      <c r="T348" t="n">
        <v>32003.42</v>
      </c>
      <c r="U348" t="n">
        <v>0.47</v>
      </c>
      <c r="V348" t="n">
        <v>0.74</v>
      </c>
      <c r="W348" t="n">
        <v>4.76</v>
      </c>
      <c r="X348" t="n">
        <v>1.91</v>
      </c>
      <c r="Y348" t="n">
        <v>0.5</v>
      </c>
      <c r="Z348" t="n">
        <v>10</v>
      </c>
    </row>
    <row r="349">
      <c r="A349" t="n">
        <v>8</v>
      </c>
      <c r="B349" t="n">
        <v>75</v>
      </c>
      <c r="C349" t="inlineStr">
        <is>
          <t xml:space="preserve">CONCLUIDO	</t>
        </is>
      </c>
      <c r="D349" t="n">
        <v>1.8844</v>
      </c>
      <c r="E349" t="n">
        <v>53.07</v>
      </c>
      <c r="F349" t="n">
        <v>49.38</v>
      </c>
      <c r="G349" t="n">
        <v>64.41</v>
      </c>
      <c r="H349" t="n">
        <v>0.99</v>
      </c>
      <c r="I349" t="n">
        <v>46</v>
      </c>
      <c r="J349" t="n">
        <v>161.71</v>
      </c>
      <c r="K349" t="n">
        <v>49.1</v>
      </c>
      <c r="L349" t="n">
        <v>9</v>
      </c>
      <c r="M349" t="n">
        <v>44</v>
      </c>
      <c r="N349" t="n">
        <v>28.61</v>
      </c>
      <c r="O349" t="n">
        <v>20177.64</v>
      </c>
      <c r="P349" t="n">
        <v>562.3099999999999</v>
      </c>
      <c r="Q349" t="n">
        <v>794.1799999999999</v>
      </c>
      <c r="R349" t="n">
        <v>147.32</v>
      </c>
      <c r="S349" t="n">
        <v>72.42</v>
      </c>
      <c r="T349" t="n">
        <v>28109</v>
      </c>
      <c r="U349" t="n">
        <v>0.49</v>
      </c>
      <c r="V349" t="n">
        <v>0.75</v>
      </c>
      <c r="W349" t="n">
        <v>4.76</v>
      </c>
      <c r="X349" t="n">
        <v>1.68</v>
      </c>
      <c r="Y349" t="n">
        <v>0.5</v>
      </c>
      <c r="Z349" t="n">
        <v>10</v>
      </c>
    </row>
    <row r="350">
      <c r="A350" t="n">
        <v>9</v>
      </c>
      <c r="B350" t="n">
        <v>75</v>
      </c>
      <c r="C350" t="inlineStr">
        <is>
          <t xml:space="preserve">CONCLUIDO	</t>
        </is>
      </c>
      <c r="D350" t="n">
        <v>1.8963</v>
      </c>
      <c r="E350" t="n">
        <v>52.73</v>
      </c>
      <c r="F350" t="n">
        <v>49.2</v>
      </c>
      <c r="G350" t="n">
        <v>72.01000000000001</v>
      </c>
      <c r="H350" t="n">
        <v>1.09</v>
      </c>
      <c r="I350" t="n">
        <v>41</v>
      </c>
      <c r="J350" t="n">
        <v>163.13</v>
      </c>
      <c r="K350" t="n">
        <v>49.1</v>
      </c>
      <c r="L350" t="n">
        <v>10</v>
      </c>
      <c r="M350" t="n">
        <v>39</v>
      </c>
      <c r="N350" t="n">
        <v>29.04</v>
      </c>
      <c r="O350" t="n">
        <v>20353.94</v>
      </c>
      <c r="P350" t="n">
        <v>556.8099999999999</v>
      </c>
      <c r="Q350" t="n">
        <v>794.1799999999999</v>
      </c>
      <c r="R350" t="n">
        <v>141.49</v>
      </c>
      <c r="S350" t="n">
        <v>72.42</v>
      </c>
      <c r="T350" t="n">
        <v>25221.99</v>
      </c>
      <c r="U350" t="n">
        <v>0.51</v>
      </c>
      <c r="V350" t="n">
        <v>0.75</v>
      </c>
      <c r="W350" t="n">
        <v>4.75</v>
      </c>
      <c r="X350" t="n">
        <v>1.5</v>
      </c>
      <c r="Y350" t="n">
        <v>0.5</v>
      </c>
      <c r="Z350" t="n">
        <v>10</v>
      </c>
    </row>
    <row r="351">
      <c r="A351" t="n">
        <v>10</v>
      </c>
      <c r="B351" t="n">
        <v>75</v>
      </c>
      <c r="C351" t="inlineStr">
        <is>
          <t xml:space="preserve">CONCLUIDO	</t>
        </is>
      </c>
      <c r="D351" t="n">
        <v>1.9067</v>
      </c>
      <c r="E351" t="n">
        <v>52.45</v>
      </c>
      <c r="F351" t="n">
        <v>49.04</v>
      </c>
      <c r="G351" t="n">
        <v>79.52</v>
      </c>
      <c r="H351" t="n">
        <v>1.18</v>
      </c>
      <c r="I351" t="n">
        <v>37</v>
      </c>
      <c r="J351" t="n">
        <v>164.57</v>
      </c>
      <c r="K351" t="n">
        <v>49.1</v>
      </c>
      <c r="L351" t="n">
        <v>11</v>
      </c>
      <c r="M351" t="n">
        <v>35</v>
      </c>
      <c r="N351" t="n">
        <v>29.47</v>
      </c>
      <c r="O351" t="n">
        <v>20530.82</v>
      </c>
      <c r="P351" t="n">
        <v>552.6900000000001</v>
      </c>
      <c r="Q351" t="n">
        <v>794.1799999999999</v>
      </c>
      <c r="R351" t="n">
        <v>135.92</v>
      </c>
      <c r="S351" t="n">
        <v>72.42</v>
      </c>
      <c r="T351" t="n">
        <v>22452.88</v>
      </c>
      <c r="U351" t="n">
        <v>0.53</v>
      </c>
      <c r="V351" t="n">
        <v>0.75</v>
      </c>
      <c r="W351" t="n">
        <v>4.74</v>
      </c>
      <c r="X351" t="n">
        <v>1.33</v>
      </c>
      <c r="Y351" t="n">
        <v>0.5</v>
      </c>
      <c r="Z351" t="n">
        <v>10</v>
      </c>
    </row>
    <row r="352">
      <c r="A352" t="n">
        <v>11</v>
      </c>
      <c r="B352" t="n">
        <v>75</v>
      </c>
      <c r="C352" t="inlineStr">
        <is>
          <t xml:space="preserve">CONCLUIDO	</t>
        </is>
      </c>
      <c r="D352" t="n">
        <v>1.9141</v>
      </c>
      <c r="E352" t="n">
        <v>52.24</v>
      </c>
      <c r="F352" t="n">
        <v>48.93</v>
      </c>
      <c r="G352" t="n">
        <v>86.34</v>
      </c>
      <c r="H352" t="n">
        <v>1.28</v>
      </c>
      <c r="I352" t="n">
        <v>34</v>
      </c>
      <c r="J352" t="n">
        <v>166.01</v>
      </c>
      <c r="K352" t="n">
        <v>49.1</v>
      </c>
      <c r="L352" t="n">
        <v>12</v>
      </c>
      <c r="M352" t="n">
        <v>32</v>
      </c>
      <c r="N352" t="n">
        <v>29.91</v>
      </c>
      <c r="O352" t="n">
        <v>20708.3</v>
      </c>
      <c r="P352" t="n">
        <v>548.05</v>
      </c>
      <c r="Q352" t="n">
        <v>794.1799999999999</v>
      </c>
      <c r="R352" t="n">
        <v>132.21</v>
      </c>
      <c r="S352" t="n">
        <v>72.42</v>
      </c>
      <c r="T352" t="n">
        <v>20615.75</v>
      </c>
      <c r="U352" t="n">
        <v>0.55</v>
      </c>
      <c r="V352" t="n">
        <v>0.76</v>
      </c>
      <c r="W352" t="n">
        <v>4.74</v>
      </c>
      <c r="X352" t="n">
        <v>1.22</v>
      </c>
      <c r="Y352" t="n">
        <v>0.5</v>
      </c>
      <c r="Z352" t="n">
        <v>10</v>
      </c>
    </row>
    <row r="353">
      <c r="A353" t="n">
        <v>12</v>
      </c>
      <c r="B353" t="n">
        <v>75</v>
      </c>
      <c r="C353" t="inlineStr">
        <is>
          <t xml:space="preserve">CONCLUIDO	</t>
        </is>
      </c>
      <c r="D353" t="n">
        <v>1.9218</v>
      </c>
      <c r="E353" t="n">
        <v>52.04</v>
      </c>
      <c r="F353" t="n">
        <v>48.81</v>
      </c>
      <c r="G353" t="n">
        <v>94.47</v>
      </c>
      <c r="H353" t="n">
        <v>1.38</v>
      </c>
      <c r="I353" t="n">
        <v>31</v>
      </c>
      <c r="J353" t="n">
        <v>167.45</v>
      </c>
      <c r="K353" t="n">
        <v>49.1</v>
      </c>
      <c r="L353" t="n">
        <v>13</v>
      </c>
      <c r="M353" t="n">
        <v>29</v>
      </c>
      <c r="N353" t="n">
        <v>30.36</v>
      </c>
      <c r="O353" t="n">
        <v>20886.38</v>
      </c>
      <c r="P353" t="n">
        <v>543.62</v>
      </c>
      <c r="Q353" t="n">
        <v>794.17</v>
      </c>
      <c r="R353" t="n">
        <v>128.36</v>
      </c>
      <c r="S353" t="n">
        <v>72.42</v>
      </c>
      <c r="T353" t="n">
        <v>18705.72</v>
      </c>
      <c r="U353" t="n">
        <v>0.5600000000000001</v>
      </c>
      <c r="V353" t="n">
        <v>0.76</v>
      </c>
      <c r="W353" t="n">
        <v>4.73</v>
      </c>
      <c r="X353" t="n">
        <v>1.1</v>
      </c>
      <c r="Y353" t="n">
        <v>0.5</v>
      </c>
      <c r="Z353" t="n">
        <v>10</v>
      </c>
    </row>
    <row r="354">
      <c r="A354" t="n">
        <v>13</v>
      </c>
      <c r="B354" t="n">
        <v>75</v>
      </c>
      <c r="C354" t="inlineStr">
        <is>
          <t xml:space="preserve">CONCLUIDO	</t>
        </is>
      </c>
      <c r="D354" t="n">
        <v>1.9263</v>
      </c>
      <c r="E354" t="n">
        <v>51.91</v>
      </c>
      <c r="F354" t="n">
        <v>48.75</v>
      </c>
      <c r="G354" t="n">
        <v>100.86</v>
      </c>
      <c r="H354" t="n">
        <v>1.47</v>
      </c>
      <c r="I354" t="n">
        <v>29</v>
      </c>
      <c r="J354" t="n">
        <v>168.9</v>
      </c>
      <c r="K354" t="n">
        <v>49.1</v>
      </c>
      <c r="L354" t="n">
        <v>14</v>
      </c>
      <c r="M354" t="n">
        <v>27</v>
      </c>
      <c r="N354" t="n">
        <v>30.81</v>
      </c>
      <c r="O354" t="n">
        <v>21065.06</v>
      </c>
      <c r="P354" t="n">
        <v>540.73</v>
      </c>
      <c r="Q354" t="n">
        <v>794.17</v>
      </c>
      <c r="R354" t="n">
        <v>126.33</v>
      </c>
      <c r="S354" t="n">
        <v>72.42</v>
      </c>
      <c r="T354" t="n">
        <v>17698.01</v>
      </c>
      <c r="U354" t="n">
        <v>0.57</v>
      </c>
      <c r="V354" t="n">
        <v>0.76</v>
      </c>
      <c r="W354" t="n">
        <v>4.73</v>
      </c>
      <c r="X354" t="n">
        <v>1.04</v>
      </c>
      <c r="Y354" t="n">
        <v>0.5</v>
      </c>
      <c r="Z354" t="n">
        <v>10</v>
      </c>
    </row>
    <row r="355">
      <c r="A355" t="n">
        <v>14</v>
      </c>
      <c r="B355" t="n">
        <v>75</v>
      </c>
      <c r="C355" t="inlineStr">
        <is>
          <t xml:space="preserve">CONCLUIDO	</t>
        </is>
      </c>
      <c r="D355" t="n">
        <v>1.9317</v>
      </c>
      <c r="E355" t="n">
        <v>51.77</v>
      </c>
      <c r="F355" t="n">
        <v>48.67</v>
      </c>
      <c r="G355" t="n">
        <v>108.15</v>
      </c>
      <c r="H355" t="n">
        <v>1.56</v>
      </c>
      <c r="I355" t="n">
        <v>27</v>
      </c>
      <c r="J355" t="n">
        <v>170.35</v>
      </c>
      <c r="K355" t="n">
        <v>49.1</v>
      </c>
      <c r="L355" t="n">
        <v>15</v>
      </c>
      <c r="M355" t="n">
        <v>25</v>
      </c>
      <c r="N355" t="n">
        <v>31.26</v>
      </c>
      <c r="O355" t="n">
        <v>21244.37</v>
      </c>
      <c r="P355" t="n">
        <v>537.5700000000001</v>
      </c>
      <c r="Q355" t="n">
        <v>794.2</v>
      </c>
      <c r="R355" t="n">
        <v>123.49</v>
      </c>
      <c r="S355" t="n">
        <v>72.42</v>
      </c>
      <c r="T355" t="n">
        <v>16287.96</v>
      </c>
      <c r="U355" t="n">
        <v>0.59</v>
      </c>
      <c r="V355" t="n">
        <v>0.76</v>
      </c>
      <c r="W355" t="n">
        <v>4.73</v>
      </c>
      <c r="X355" t="n">
        <v>0.96</v>
      </c>
      <c r="Y355" t="n">
        <v>0.5</v>
      </c>
      <c r="Z355" t="n">
        <v>10</v>
      </c>
    </row>
    <row r="356">
      <c r="A356" t="n">
        <v>15</v>
      </c>
      <c r="B356" t="n">
        <v>75</v>
      </c>
      <c r="C356" t="inlineStr">
        <is>
          <t xml:space="preserve">CONCLUIDO	</t>
        </is>
      </c>
      <c r="D356" t="n">
        <v>1.9365</v>
      </c>
      <c r="E356" t="n">
        <v>51.64</v>
      </c>
      <c r="F356" t="n">
        <v>48.6</v>
      </c>
      <c r="G356" t="n">
        <v>116.64</v>
      </c>
      <c r="H356" t="n">
        <v>1.65</v>
      </c>
      <c r="I356" t="n">
        <v>25</v>
      </c>
      <c r="J356" t="n">
        <v>171.81</v>
      </c>
      <c r="K356" t="n">
        <v>49.1</v>
      </c>
      <c r="L356" t="n">
        <v>16</v>
      </c>
      <c r="M356" t="n">
        <v>23</v>
      </c>
      <c r="N356" t="n">
        <v>31.72</v>
      </c>
      <c r="O356" t="n">
        <v>21424.29</v>
      </c>
      <c r="P356" t="n">
        <v>533.6</v>
      </c>
      <c r="Q356" t="n">
        <v>794.17</v>
      </c>
      <c r="R356" t="n">
        <v>121.24</v>
      </c>
      <c r="S356" t="n">
        <v>72.42</v>
      </c>
      <c r="T356" t="n">
        <v>15172.97</v>
      </c>
      <c r="U356" t="n">
        <v>0.6</v>
      </c>
      <c r="V356" t="n">
        <v>0.76</v>
      </c>
      <c r="W356" t="n">
        <v>4.72</v>
      </c>
      <c r="X356" t="n">
        <v>0.89</v>
      </c>
      <c r="Y356" t="n">
        <v>0.5</v>
      </c>
      <c r="Z356" t="n">
        <v>10</v>
      </c>
    </row>
    <row r="357">
      <c r="A357" t="n">
        <v>16</v>
      </c>
      <c r="B357" t="n">
        <v>75</v>
      </c>
      <c r="C357" t="inlineStr">
        <is>
          <t xml:space="preserve">CONCLUIDO	</t>
        </is>
      </c>
      <c r="D357" t="n">
        <v>1.9391</v>
      </c>
      <c r="E357" t="n">
        <v>51.57</v>
      </c>
      <c r="F357" t="n">
        <v>48.56</v>
      </c>
      <c r="G357" t="n">
        <v>121.4</v>
      </c>
      <c r="H357" t="n">
        <v>1.74</v>
      </c>
      <c r="I357" t="n">
        <v>24</v>
      </c>
      <c r="J357" t="n">
        <v>173.28</v>
      </c>
      <c r="K357" t="n">
        <v>49.1</v>
      </c>
      <c r="L357" t="n">
        <v>17</v>
      </c>
      <c r="M357" t="n">
        <v>22</v>
      </c>
      <c r="N357" t="n">
        <v>32.18</v>
      </c>
      <c r="O357" t="n">
        <v>21604.83</v>
      </c>
      <c r="P357" t="n">
        <v>529.45</v>
      </c>
      <c r="Q357" t="n">
        <v>794.17</v>
      </c>
      <c r="R357" t="n">
        <v>119.75</v>
      </c>
      <c r="S357" t="n">
        <v>72.42</v>
      </c>
      <c r="T357" t="n">
        <v>14433.73</v>
      </c>
      <c r="U357" t="n">
        <v>0.6</v>
      </c>
      <c r="V357" t="n">
        <v>0.76</v>
      </c>
      <c r="W357" t="n">
        <v>4.73</v>
      </c>
      <c r="X357" t="n">
        <v>0.85</v>
      </c>
      <c r="Y357" t="n">
        <v>0.5</v>
      </c>
      <c r="Z357" t="n">
        <v>10</v>
      </c>
    </row>
    <row r="358">
      <c r="A358" t="n">
        <v>17</v>
      </c>
      <c r="B358" t="n">
        <v>75</v>
      </c>
      <c r="C358" t="inlineStr">
        <is>
          <t xml:space="preserve">CONCLUIDO	</t>
        </is>
      </c>
      <c r="D358" t="n">
        <v>1.9449</v>
      </c>
      <c r="E358" t="n">
        <v>51.42</v>
      </c>
      <c r="F358" t="n">
        <v>48.47</v>
      </c>
      <c r="G358" t="n">
        <v>132.19</v>
      </c>
      <c r="H358" t="n">
        <v>1.83</v>
      </c>
      <c r="I358" t="n">
        <v>22</v>
      </c>
      <c r="J358" t="n">
        <v>174.75</v>
      </c>
      <c r="K358" t="n">
        <v>49.1</v>
      </c>
      <c r="L358" t="n">
        <v>18</v>
      </c>
      <c r="M358" t="n">
        <v>20</v>
      </c>
      <c r="N358" t="n">
        <v>32.65</v>
      </c>
      <c r="O358" t="n">
        <v>21786.02</v>
      </c>
      <c r="P358" t="n">
        <v>527.47</v>
      </c>
      <c r="Q358" t="n">
        <v>794.17</v>
      </c>
      <c r="R358" t="n">
        <v>116.98</v>
      </c>
      <c r="S358" t="n">
        <v>72.42</v>
      </c>
      <c r="T358" t="n">
        <v>13057.13</v>
      </c>
      <c r="U358" t="n">
        <v>0.62</v>
      </c>
      <c r="V358" t="n">
        <v>0.76</v>
      </c>
      <c r="W358" t="n">
        <v>4.72</v>
      </c>
      <c r="X358" t="n">
        <v>0.76</v>
      </c>
      <c r="Y358" t="n">
        <v>0.5</v>
      </c>
      <c r="Z358" t="n">
        <v>10</v>
      </c>
    </row>
    <row r="359">
      <c r="A359" t="n">
        <v>18</v>
      </c>
      <c r="B359" t="n">
        <v>75</v>
      </c>
      <c r="C359" t="inlineStr">
        <is>
          <t xml:space="preserve">CONCLUIDO	</t>
        </is>
      </c>
      <c r="D359" t="n">
        <v>1.9469</v>
      </c>
      <c r="E359" t="n">
        <v>51.36</v>
      </c>
      <c r="F359" t="n">
        <v>48.45</v>
      </c>
      <c r="G359" t="n">
        <v>138.42</v>
      </c>
      <c r="H359" t="n">
        <v>1.91</v>
      </c>
      <c r="I359" t="n">
        <v>21</v>
      </c>
      <c r="J359" t="n">
        <v>176.22</v>
      </c>
      <c r="K359" t="n">
        <v>49.1</v>
      </c>
      <c r="L359" t="n">
        <v>19</v>
      </c>
      <c r="M359" t="n">
        <v>19</v>
      </c>
      <c r="N359" t="n">
        <v>33.13</v>
      </c>
      <c r="O359" t="n">
        <v>21967.84</v>
      </c>
      <c r="P359" t="n">
        <v>524.28</v>
      </c>
      <c r="Q359" t="n">
        <v>794.1799999999999</v>
      </c>
      <c r="R359" t="n">
        <v>116.01</v>
      </c>
      <c r="S359" t="n">
        <v>72.42</v>
      </c>
      <c r="T359" t="n">
        <v>12579.75</v>
      </c>
      <c r="U359" t="n">
        <v>0.62</v>
      </c>
      <c r="V359" t="n">
        <v>0.76</v>
      </c>
      <c r="W359" t="n">
        <v>4.72</v>
      </c>
      <c r="X359" t="n">
        <v>0.74</v>
      </c>
      <c r="Y359" t="n">
        <v>0.5</v>
      </c>
      <c r="Z359" t="n">
        <v>10</v>
      </c>
    </row>
    <row r="360">
      <c r="A360" t="n">
        <v>19</v>
      </c>
      <c r="B360" t="n">
        <v>75</v>
      </c>
      <c r="C360" t="inlineStr">
        <is>
          <t xml:space="preserve">CONCLUIDO	</t>
        </is>
      </c>
      <c r="D360" t="n">
        <v>1.9484</v>
      </c>
      <c r="E360" t="n">
        <v>51.32</v>
      </c>
      <c r="F360" t="n">
        <v>48.44</v>
      </c>
      <c r="G360" t="n">
        <v>145.31</v>
      </c>
      <c r="H360" t="n">
        <v>2</v>
      </c>
      <c r="I360" t="n">
        <v>20</v>
      </c>
      <c r="J360" t="n">
        <v>177.7</v>
      </c>
      <c r="K360" t="n">
        <v>49.1</v>
      </c>
      <c r="L360" t="n">
        <v>20</v>
      </c>
      <c r="M360" t="n">
        <v>18</v>
      </c>
      <c r="N360" t="n">
        <v>33.61</v>
      </c>
      <c r="O360" t="n">
        <v>22150.3</v>
      </c>
      <c r="P360" t="n">
        <v>520.46</v>
      </c>
      <c r="Q360" t="n">
        <v>794.17</v>
      </c>
      <c r="R360" t="n">
        <v>115.83</v>
      </c>
      <c r="S360" t="n">
        <v>72.42</v>
      </c>
      <c r="T360" t="n">
        <v>12496.28</v>
      </c>
      <c r="U360" t="n">
        <v>0.63</v>
      </c>
      <c r="V360" t="n">
        <v>0.76</v>
      </c>
      <c r="W360" t="n">
        <v>4.71</v>
      </c>
      <c r="X360" t="n">
        <v>0.73</v>
      </c>
      <c r="Y360" t="n">
        <v>0.5</v>
      </c>
      <c r="Z360" t="n">
        <v>10</v>
      </c>
    </row>
    <row r="361">
      <c r="A361" t="n">
        <v>20</v>
      </c>
      <c r="B361" t="n">
        <v>75</v>
      </c>
      <c r="C361" t="inlineStr">
        <is>
          <t xml:space="preserve">CONCLUIDO	</t>
        </is>
      </c>
      <c r="D361" t="n">
        <v>1.952</v>
      </c>
      <c r="E361" t="n">
        <v>51.23</v>
      </c>
      <c r="F361" t="n">
        <v>48.37</v>
      </c>
      <c r="G361" t="n">
        <v>152.76</v>
      </c>
      <c r="H361" t="n">
        <v>2.08</v>
      </c>
      <c r="I361" t="n">
        <v>19</v>
      </c>
      <c r="J361" t="n">
        <v>179.18</v>
      </c>
      <c r="K361" t="n">
        <v>49.1</v>
      </c>
      <c r="L361" t="n">
        <v>21</v>
      </c>
      <c r="M361" t="n">
        <v>17</v>
      </c>
      <c r="N361" t="n">
        <v>34.09</v>
      </c>
      <c r="O361" t="n">
        <v>22333.43</v>
      </c>
      <c r="P361" t="n">
        <v>518.73</v>
      </c>
      <c r="Q361" t="n">
        <v>794.1799999999999</v>
      </c>
      <c r="R361" t="n">
        <v>113.73</v>
      </c>
      <c r="S361" t="n">
        <v>72.42</v>
      </c>
      <c r="T361" t="n">
        <v>11451.51</v>
      </c>
      <c r="U361" t="n">
        <v>0.64</v>
      </c>
      <c r="V361" t="n">
        <v>0.76</v>
      </c>
      <c r="W361" t="n">
        <v>4.71</v>
      </c>
      <c r="X361" t="n">
        <v>0.67</v>
      </c>
      <c r="Y361" t="n">
        <v>0.5</v>
      </c>
      <c r="Z361" t="n">
        <v>10</v>
      </c>
    </row>
    <row r="362">
      <c r="A362" t="n">
        <v>21</v>
      </c>
      <c r="B362" t="n">
        <v>75</v>
      </c>
      <c r="C362" t="inlineStr">
        <is>
          <t xml:space="preserve">CONCLUIDO	</t>
        </is>
      </c>
      <c r="D362" t="n">
        <v>1.9547</v>
      </c>
      <c r="E362" t="n">
        <v>51.16</v>
      </c>
      <c r="F362" t="n">
        <v>48.33</v>
      </c>
      <c r="G362" t="n">
        <v>161.11</v>
      </c>
      <c r="H362" t="n">
        <v>2.16</v>
      </c>
      <c r="I362" t="n">
        <v>18</v>
      </c>
      <c r="J362" t="n">
        <v>180.67</v>
      </c>
      <c r="K362" t="n">
        <v>49.1</v>
      </c>
      <c r="L362" t="n">
        <v>22</v>
      </c>
      <c r="M362" t="n">
        <v>16</v>
      </c>
      <c r="N362" t="n">
        <v>34.58</v>
      </c>
      <c r="O362" t="n">
        <v>22517.21</v>
      </c>
      <c r="P362" t="n">
        <v>513.63</v>
      </c>
      <c r="Q362" t="n">
        <v>794.1799999999999</v>
      </c>
      <c r="R362" t="n">
        <v>112.4</v>
      </c>
      <c r="S362" t="n">
        <v>72.42</v>
      </c>
      <c r="T362" t="n">
        <v>10792.03</v>
      </c>
      <c r="U362" t="n">
        <v>0.64</v>
      </c>
      <c r="V362" t="n">
        <v>0.76</v>
      </c>
      <c r="W362" t="n">
        <v>4.71</v>
      </c>
      <c r="X362" t="n">
        <v>0.62</v>
      </c>
      <c r="Y362" t="n">
        <v>0.5</v>
      </c>
      <c r="Z362" t="n">
        <v>10</v>
      </c>
    </row>
    <row r="363">
      <c r="A363" t="n">
        <v>22</v>
      </c>
      <c r="B363" t="n">
        <v>75</v>
      </c>
      <c r="C363" t="inlineStr">
        <is>
          <t xml:space="preserve">CONCLUIDO	</t>
        </is>
      </c>
      <c r="D363" t="n">
        <v>1.9558</v>
      </c>
      <c r="E363" t="n">
        <v>51.13</v>
      </c>
      <c r="F363" t="n">
        <v>48.34</v>
      </c>
      <c r="G363" t="n">
        <v>170.6</v>
      </c>
      <c r="H363" t="n">
        <v>2.24</v>
      </c>
      <c r="I363" t="n">
        <v>17</v>
      </c>
      <c r="J363" t="n">
        <v>182.17</v>
      </c>
      <c r="K363" t="n">
        <v>49.1</v>
      </c>
      <c r="L363" t="n">
        <v>23</v>
      </c>
      <c r="M363" t="n">
        <v>15</v>
      </c>
      <c r="N363" t="n">
        <v>35.08</v>
      </c>
      <c r="O363" t="n">
        <v>22701.78</v>
      </c>
      <c r="P363" t="n">
        <v>510.46</v>
      </c>
      <c r="Q363" t="n">
        <v>794.1799999999999</v>
      </c>
      <c r="R363" t="n">
        <v>112.25</v>
      </c>
      <c r="S363" t="n">
        <v>72.42</v>
      </c>
      <c r="T363" t="n">
        <v>10719.16</v>
      </c>
      <c r="U363" t="n">
        <v>0.65</v>
      </c>
      <c r="V363" t="n">
        <v>0.76</v>
      </c>
      <c r="W363" t="n">
        <v>4.72</v>
      </c>
      <c r="X363" t="n">
        <v>0.63</v>
      </c>
      <c r="Y363" t="n">
        <v>0.5</v>
      </c>
      <c r="Z363" t="n">
        <v>10</v>
      </c>
    </row>
    <row r="364">
      <c r="A364" t="n">
        <v>23</v>
      </c>
      <c r="B364" t="n">
        <v>75</v>
      </c>
      <c r="C364" t="inlineStr">
        <is>
          <t xml:space="preserve">CONCLUIDO	</t>
        </is>
      </c>
      <c r="D364" t="n">
        <v>1.9571</v>
      </c>
      <c r="E364" t="n">
        <v>51.09</v>
      </c>
      <c r="F364" t="n">
        <v>48.3</v>
      </c>
      <c r="G364" t="n">
        <v>170.47</v>
      </c>
      <c r="H364" t="n">
        <v>2.32</v>
      </c>
      <c r="I364" t="n">
        <v>17</v>
      </c>
      <c r="J364" t="n">
        <v>183.67</v>
      </c>
      <c r="K364" t="n">
        <v>49.1</v>
      </c>
      <c r="L364" t="n">
        <v>24</v>
      </c>
      <c r="M364" t="n">
        <v>15</v>
      </c>
      <c r="N364" t="n">
        <v>35.58</v>
      </c>
      <c r="O364" t="n">
        <v>22886.92</v>
      </c>
      <c r="P364" t="n">
        <v>505.38</v>
      </c>
      <c r="Q364" t="n">
        <v>794.17</v>
      </c>
      <c r="R364" t="n">
        <v>111.25</v>
      </c>
      <c r="S364" t="n">
        <v>72.42</v>
      </c>
      <c r="T364" t="n">
        <v>10218.5</v>
      </c>
      <c r="U364" t="n">
        <v>0.65</v>
      </c>
      <c r="V364" t="n">
        <v>0.76</v>
      </c>
      <c r="W364" t="n">
        <v>4.71</v>
      </c>
      <c r="X364" t="n">
        <v>0.59</v>
      </c>
      <c r="Y364" t="n">
        <v>0.5</v>
      </c>
      <c r="Z364" t="n">
        <v>10</v>
      </c>
    </row>
    <row r="365">
      <c r="A365" t="n">
        <v>24</v>
      </c>
      <c r="B365" t="n">
        <v>75</v>
      </c>
      <c r="C365" t="inlineStr">
        <is>
          <t xml:space="preserve">CONCLUIDO	</t>
        </is>
      </c>
      <c r="D365" t="n">
        <v>1.9599</v>
      </c>
      <c r="E365" t="n">
        <v>51.02</v>
      </c>
      <c r="F365" t="n">
        <v>48.26</v>
      </c>
      <c r="G365" t="n">
        <v>180.97</v>
      </c>
      <c r="H365" t="n">
        <v>2.4</v>
      </c>
      <c r="I365" t="n">
        <v>16</v>
      </c>
      <c r="J365" t="n">
        <v>185.18</v>
      </c>
      <c r="K365" t="n">
        <v>49.1</v>
      </c>
      <c r="L365" t="n">
        <v>25</v>
      </c>
      <c r="M365" t="n">
        <v>14</v>
      </c>
      <c r="N365" t="n">
        <v>36.08</v>
      </c>
      <c r="O365" t="n">
        <v>23072.73</v>
      </c>
      <c r="P365" t="n">
        <v>504.32</v>
      </c>
      <c r="Q365" t="n">
        <v>794.1799999999999</v>
      </c>
      <c r="R365" t="n">
        <v>109.82</v>
      </c>
      <c r="S365" t="n">
        <v>72.42</v>
      </c>
      <c r="T365" t="n">
        <v>9507.5</v>
      </c>
      <c r="U365" t="n">
        <v>0.66</v>
      </c>
      <c r="V365" t="n">
        <v>0.77</v>
      </c>
      <c r="W365" t="n">
        <v>4.71</v>
      </c>
      <c r="X365" t="n">
        <v>0.55</v>
      </c>
      <c r="Y365" t="n">
        <v>0.5</v>
      </c>
      <c r="Z365" t="n">
        <v>10</v>
      </c>
    </row>
    <row r="366">
      <c r="A366" t="n">
        <v>25</v>
      </c>
      <c r="B366" t="n">
        <v>75</v>
      </c>
      <c r="C366" t="inlineStr">
        <is>
          <t xml:space="preserve">CONCLUIDO	</t>
        </is>
      </c>
      <c r="D366" t="n">
        <v>1.9623</v>
      </c>
      <c r="E366" t="n">
        <v>50.96</v>
      </c>
      <c r="F366" t="n">
        <v>48.23</v>
      </c>
      <c r="G366" t="n">
        <v>192.9</v>
      </c>
      <c r="H366" t="n">
        <v>2.47</v>
      </c>
      <c r="I366" t="n">
        <v>15</v>
      </c>
      <c r="J366" t="n">
        <v>186.69</v>
      </c>
      <c r="K366" t="n">
        <v>49.1</v>
      </c>
      <c r="L366" t="n">
        <v>26</v>
      </c>
      <c r="M366" t="n">
        <v>13</v>
      </c>
      <c r="N366" t="n">
        <v>36.6</v>
      </c>
      <c r="O366" t="n">
        <v>23259.24</v>
      </c>
      <c r="P366" t="n">
        <v>500.42</v>
      </c>
      <c r="Q366" t="n">
        <v>794.17</v>
      </c>
      <c r="R366" t="n">
        <v>108.82</v>
      </c>
      <c r="S366" t="n">
        <v>72.42</v>
      </c>
      <c r="T366" t="n">
        <v>9014.110000000001</v>
      </c>
      <c r="U366" t="n">
        <v>0.67</v>
      </c>
      <c r="V366" t="n">
        <v>0.77</v>
      </c>
      <c r="W366" t="n">
        <v>4.7</v>
      </c>
      <c r="X366" t="n">
        <v>0.52</v>
      </c>
      <c r="Y366" t="n">
        <v>0.5</v>
      </c>
      <c r="Z366" t="n">
        <v>10</v>
      </c>
    </row>
    <row r="367">
      <c r="A367" t="n">
        <v>26</v>
      </c>
      <c r="B367" t="n">
        <v>75</v>
      </c>
      <c r="C367" t="inlineStr">
        <is>
          <t xml:space="preserve">CONCLUIDO	</t>
        </is>
      </c>
      <c r="D367" t="n">
        <v>1.9619</v>
      </c>
      <c r="E367" t="n">
        <v>50.97</v>
      </c>
      <c r="F367" t="n">
        <v>48.24</v>
      </c>
      <c r="G367" t="n">
        <v>192.94</v>
      </c>
      <c r="H367" t="n">
        <v>2.55</v>
      </c>
      <c r="I367" t="n">
        <v>15</v>
      </c>
      <c r="J367" t="n">
        <v>188.21</v>
      </c>
      <c r="K367" t="n">
        <v>49.1</v>
      </c>
      <c r="L367" t="n">
        <v>27</v>
      </c>
      <c r="M367" t="n">
        <v>13</v>
      </c>
      <c r="N367" t="n">
        <v>37.11</v>
      </c>
      <c r="O367" t="n">
        <v>23446.45</v>
      </c>
      <c r="P367" t="n">
        <v>498.16</v>
      </c>
      <c r="Q367" t="n">
        <v>794.17</v>
      </c>
      <c r="R367" t="n">
        <v>109.26</v>
      </c>
      <c r="S367" t="n">
        <v>72.42</v>
      </c>
      <c r="T367" t="n">
        <v>9235</v>
      </c>
      <c r="U367" t="n">
        <v>0.66</v>
      </c>
      <c r="V367" t="n">
        <v>0.77</v>
      </c>
      <c r="W367" t="n">
        <v>4.7</v>
      </c>
      <c r="X367" t="n">
        <v>0.53</v>
      </c>
      <c r="Y367" t="n">
        <v>0.5</v>
      </c>
      <c r="Z367" t="n">
        <v>10</v>
      </c>
    </row>
    <row r="368">
      <c r="A368" t="n">
        <v>27</v>
      </c>
      <c r="B368" t="n">
        <v>75</v>
      </c>
      <c r="C368" t="inlineStr">
        <is>
          <t xml:space="preserve">CONCLUIDO	</t>
        </is>
      </c>
      <c r="D368" t="n">
        <v>1.9652</v>
      </c>
      <c r="E368" t="n">
        <v>50.89</v>
      </c>
      <c r="F368" t="n">
        <v>48.18</v>
      </c>
      <c r="G368" t="n">
        <v>206.49</v>
      </c>
      <c r="H368" t="n">
        <v>2.62</v>
      </c>
      <c r="I368" t="n">
        <v>14</v>
      </c>
      <c r="J368" t="n">
        <v>189.73</v>
      </c>
      <c r="K368" t="n">
        <v>49.1</v>
      </c>
      <c r="L368" t="n">
        <v>28</v>
      </c>
      <c r="M368" t="n">
        <v>12</v>
      </c>
      <c r="N368" t="n">
        <v>37.64</v>
      </c>
      <c r="O368" t="n">
        <v>23634.36</v>
      </c>
      <c r="P368" t="n">
        <v>495.71</v>
      </c>
      <c r="Q368" t="n">
        <v>794.17</v>
      </c>
      <c r="R368" t="n">
        <v>107.25</v>
      </c>
      <c r="S368" t="n">
        <v>72.42</v>
      </c>
      <c r="T368" t="n">
        <v>8235.65</v>
      </c>
      <c r="U368" t="n">
        <v>0.68</v>
      </c>
      <c r="V368" t="n">
        <v>0.77</v>
      </c>
      <c r="W368" t="n">
        <v>4.71</v>
      </c>
      <c r="X368" t="n">
        <v>0.47</v>
      </c>
      <c r="Y368" t="n">
        <v>0.5</v>
      </c>
      <c r="Z368" t="n">
        <v>10</v>
      </c>
    </row>
    <row r="369">
      <c r="A369" t="n">
        <v>28</v>
      </c>
      <c r="B369" t="n">
        <v>75</v>
      </c>
      <c r="C369" t="inlineStr">
        <is>
          <t xml:space="preserve">CONCLUIDO	</t>
        </is>
      </c>
      <c r="D369" t="n">
        <v>1.9677</v>
      </c>
      <c r="E369" t="n">
        <v>50.82</v>
      </c>
      <c r="F369" t="n">
        <v>48.15</v>
      </c>
      <c r="G369" t="n">
        <v>222.22</v>
      </c>
      <c r="H369" t="n">
        <v>2.69</v>
      </c>
      <c r="I369" t="n">
        <v>13</v>
      </c>
      <c r="J369" t="n">
        <v>191.26</v>
      </c>
      <c r="K369" t="n">
        <v>49.1</v>
      </c>
      <c r="L369" t="n">
        <v>29</v>
      </c>
      <c r="M369" t="n">
        <v>11</v>
      </c>
      <c r="N369" t="n">
        <v>38.17</v>
      </c>
      <c r="O369" t="n">
        <v>23822.99</v>
      </c>
      <c r="P369" t="n">
        <v>486.16</v>
      </c>
      <c r="Q369" t="n">
        <v>794.17</v>
      </c>
      <c r="R369" t="n">
        <v>106.09</v>
      </c>
      <c r="S369" t="n">
        <v>72.42</v>
      </c>
      <c r="T369" t="n">
        <v>7657.23</v>
      </c>
      <c r="U369" t="n">
        <v>0.68</v>
      </c>
      <c r="V369" t="n">
        <v>0.77</v>
      </c>
      <c r="W369" t="n">
        <v>4.7</v>
      </c>
      <c r="X369" t="n">
        <v>0.44</v>
      </c>
      <c r="Y369" t="n">
        <v>0.5</v>
      </c>
      <c r="Z369" t="n">
        <v>10</v>
      </c>
    </row>
    <row r="370">
      <c r="A370" t="n">
        <v>29</v>
      </c>
      <c r="B370" t="n">
        <v>75</v>
      </c>
      <c r="C370" t="inlineStr">
        <is>
          <t xml:space="preserve">CONCLUIDO	</t>
        </is>
      </c>
      <c r="D370" t="n">
        <v>1.9676</v>
      </c>
      <c r="E370" t="n">
        <v>50.82</v>
      </c>
      <c r="F370" t="n">
        <v>48.15</v>
      </c>
      <c r="G370" t="n">
        <v>222.23</v>
      </c>
      <c r="H370" t="n">
        <v>2.76</v>
      </c>
      <c r="I370" t="n">
        <v>13</v>
      </c>
      <c r="J370" t="n">
        <v>192.8</v>
      </c>
      <c r="K370" t="n">
        <v>49.1</v>
      </c>
      <c r="L370" t="n">
        <v>30</v>
      </c>
      <c r="M370" t="n">
        <v>9</v>
      </c>
      <c r="N370" t="n">
        <v>38.7</v>
      </c>
      <c r="O370" t="n">
        <v>24012.34</v>
      </c>
      <c r="P370" t="n">
        <v>490.53</v>
      </c>
      <c r="Q370" t="n">
        <v>794.17</v>
      </c>
      <c r="R370" t="n">
        <v>106.22</v>
      </c>
      <c r="S370" t="n">
        <v>72.42</v>
      </c>
      <c r="T370" t="n">
        <v>7722.89</v>
      </c>
      <c r="U370" t="n">
        <v>0.68</v>
      </c>
      <c r="V370" t="n">
        <v>0.77</v>
      </c>
      <c r="W370" t="n">
        <v>4.7</v>
      </c>
      <c r="X370" t="n">
        <v>0.44</v>
      </c>
      <c r="Y370" t="n">
        <v>0.5</v>
      </c>
      <c r="Z370" t="n">
        <v>10</v>
      </c>
    </row>
    <row r="371">
      <c r="A371" t="n">
        <v>30</v>
      </c>
      <c r="B371" t="n">
        <v>75</v>
      </c>
      <c r="C371" t="inlineStr">
        <is>
          <t xml:space="preserve">CONCLUIDO	</t>
        </is>
      </c>
      <c r="D371" t="n">
        <v>1.9674</v>
      </c>
      <c r="E371" t="n">
        <v>50.83</v>
      </c>
      <c r="F371" t="n">
        <v>48.16</v>
      </c>
      <c r="G371" t="n">
        <v>222.26</v>
      </c>
      <c r="H371" t="n">
        <v>2.83</v>
      </c>
      <c r="I371" t="n">
        <v>13</v>
      </c>
      <c r="J371" t="n">
        <v>194.34</v>
      </c>
      <c r="K371" t="n">
        <v>49.1</v>
      </c>
      <c r="L371" t="n">
        <v>31</v>
      </c>
      <c r="M371" t="n">
        <v>8</v>
      </c>
      <c r="N371" t="n">
        <v>39.24</v>
      </c>
      <c r="O371" t="n">
        <v>24202.42</v>
      </c>
      <c r="P371" t="n">
        <v>490.42</v>
      </c>
      <c r="Q371" t="n">
        <v>794.17</v>
      </c>
      <c r="R371" t="n">
        <v>106.32</v>
      </c>
      <c r="S371" t="n">
        <v>72.42</v>
      </c>
      <c r="T371" t="n">
        <v>7774.34</v>
      </c>
      <c r="U371" t="n">
        <v>0.68</v>
      </c>
      <c r="V371" t="n">
        <v>0.77</v>
      </c>
      <c r="W371" t="n">
        <v>4.71</v>
      </c>
      <c r="X371" t="n">
        <v>0.45</v>
      </c>
      <c r="Y371" t="n">
        <v>0.5</v>
      </c>
      <c r="Z371" t="n">
        <v>10</v>
      </c>
    </row>
    <row r="372">
      <c r="A372" t="n">
        <v>31</v>
      </c>
      <c r="B372" t="n">
        <v>75</v>
      </c>
      <c r="C372" t="inlineStr">
        <is>
          <t xml:space="preserve">CONCLUIDO	</t>
        </is>
      </c>
      <c r="D372" t="n">
        <v>1.9668</v>
      </c>
      <c r="E372" t="n">
        <v>50.84</v>
      </c>
      <c r="F372" t="n">
        <v>48.17</v>
      </c>
      <c r="G372" t="n">
        <v>222.32</v>
      </c>
      <c r="H372" t="n">
        <v>2.9</v>
      </c>
      <c r="I372" t="n">
        <v>13</v>
      </c>
      <c r="J372" t="n">
        <v>195.89</v>
      </c>
      <c r="K372" t="n">
        <v>49.1</v>
      </c>
      <c r="L372" t="n">
        <v>32</v>
      </c>
      <c r="M372" t="n">
        <v>6</v>
      </c>
      <c r="N372" t="n">
        <v>39.79</v>
      </c>
      <c r="O372" t="n">
        <v>24393.24</v>
      </c>
      <c r="P372" t="n">
        <v>484.71</v>
      </c>
      <c r="Q372" t="n">
        <v>794.17</v>
      </c>
      <c r="R372" t="n">
        <v>106.73</v>
      </c>
      <c r="S372" t="n">
        <v>72.42</v>
      </c>
      <c r="T372" t="n">
        <v>7979.9</v>
      </c>
      <c r="U372" t="n">
        <v>0.68</v>
      </c>
      <c r="V372" t="n">
        <v>0.77</v>
      </c>
      <c r="W372" t="n">
        <v>4.71</v>
      </c>
      <c r="X372" t="n">
        <v>0.46</v>
      </c>
      <c r="Y372" t="n">
        <v>0.5</v>
      </c>
      <c r="Z372" t="n">
        <v>10</v>
      </c>
    </row>
    <row r="373">
      <c r="A373" t="n">
        <v>32</v>
      </c>
      <c r="B373" t="n">
        <v>75</v>
      </c>
      <c r="C373" t="inlineStr">
        <is>
          <t xml:space="preserve">CONCLUIDO	</t>
        </is>
      </c>
      <c r="D373" t="n">
        <v>1.9699</v>
      </c>
      <c r="E373" t="n">
        <v>50.76</v>
      </c>
      <c r="F373" t="n">
        <v>48.12</v>
      </c>
      <c r="G373" t="n">
        <v>240.6</v>
      </c>
      <c r="H373" t="n">
        <v>2.97</v>
      </c>
      <c r="I373" t="n">
        <v>12</v>
      </c>
      <c r="J373" t="n">
        <v>197.44</v>
      </c>
      <c r="K373" t="n">
        <v>49.1</v>
      </c>
      <c r="L373" t="n">
        <v>33</v>
      </c>
      <c r="M373" t="n">
        <v>3</v>
      </c>
      <c r="N373" t="n">
        <v>40.34</v>
      </c>
      <c r="O373" t="n">
        <v>24584.81</v>
      </c>
      <c r="P373" t="n">
        <v>485.73</v>
      </c>
      <c r="Q373" t="n">
        <v>794.17</v>
      </c>
      <c r="R373" t="n">
        <v>105.03</v>
      </c>
      <c r="S373" t="n">
        <v>72.42</v>
      </c>
      <c r="T373" t="n">
        <v>7135.49</v>
      </c>
      <c r="U373" t="n">
        <v>0.6899999999999999</v>
      </c>
      <c r="V373" t="n">
        <v>0.77</v>
      </c>
      <c r="W373" t="n">
        <v>4.71</v>
      </c>
      <c r="X373" t="n">
        <v>0.41</v>
      </c>
      <c r="Y373" t="n">
        <v>0.5</v>
      </c>
      <c r="Z373" t="n">
        <v>10</v>
      </c>
    </row>
    <row r="374">
      <c r="A374" t="n">
        <v>33</v>
      </c>
      <c r="B374" t="n">
        <v>75</v>
      </c>
      <c r="C374" t="inlineStr">
        <is>
          <t xml:space="preserve">CONCLUIDO	</t>
        </is>
      </c>
      <c r="D374" t="n">
        <v>1.9699</v>
      </c>
      <c r="E374" t="n">
        <v>50.77</v>
      </c>
      <c r="F374" t="n">
        <v>48.12</v>
      </c>
      <c r="G374" t="n">
        <v>240.61</v>
      </c>
      <c r="H374" t="n">
        <v>3.03</v>
      </c>
      <c r="I374" t="n">
        <v>12</v>
      </c>
      <c r="J374" t="n">
        <v>199</v>
      </c>
      <c r="K374" t="n">
        <v>49.1</v>
      </c>
      <c r="L374" t="n">
        <v>34</v>
      </c>
      <c r="M374" t="n">
        <v>1</v>
      </c>
      <c r="N374" t="n">
        <v>40.9</v>
      </c>
      <c r="O374" t="n">
        <v>24777.13</v>
      </c>
      <c r="P374" t="n">
        <v>488.57</v>
      </c>
      <c r="Q374" t="n">
        <v>794.17</v>
      </c>
      <c r="R374" t="n">
        <v>105.02</v>
      </c>
      <c r="S374" t="n">
        <v>72.42</v>
      </c>
      <c r="T374" t="n">
        <v>7129.2</v>
      </c>
      <c r="U374" t="n">
        <v>0.6899999999999999</v>
      </c>
      <c r="V374" t="n">
        <v>0.77</v>
      </c>
      <c r="W374" t="n">
        <v>4.71</v>
      </c>
      <c r="X374" t="n">
        <v>0.42</v>
      </c>
      <c r="Y374" t="n">
        <v>0.5</v>
      </c>
      <c r="Z374" t="n">
        <v>10</v>
      </c>
    </row>
    <row r="375">
      <c r="A375" t="n">
        <v>34</v>
      </c>
      <c r="B375" t="n">
        <v>75</v>
      </c>
      <c r="C375" t="inlineStr">
        <is>
          <t xml:space="preserve">CONCLUIDO	</t>
        </is>
      </c>
      <c r="D375" t="n">
        <v>1.9698</v>
      </c>
      <c r="E375" t="n">
        <v>50.77</v>
      </c>
      <c r="F375" t="n">
        <v>48.12</v>
      </c>
      <c r="G375" t="n">
        <v>240.61</v>
      </c>
      <c r="H375" t="n">
        <v>3.1</v>
      </c>
      <c r="I375" t="n">
        <v>12</v>
      </c>
      <c r="J375" t="n">
        <v>200.56</v>
      </c>
      <c r="K375" t="n">
        <v>49.1</v>
      </c>
      <c r="L375" t="n">
        <v>35</v>
      </c>
      <c r="M375" t="n">
        <v>1</v>
      </c>
      <c r="N375" t="n">
        <v>41.47</v>
      </c>
      <c r="O375" t="n">
        <v>24970.22</v>
      </c>
      <c r="P375" t="n">
        <v>491.8</v>
      </c>
      <c r="Q375" t="n">
        <v>794.1900000000001</v>
      </c>
      <c r="R375" t="n">
        <v>104.87</v>
      </c>
      <c r="S375" t="n">
        <v>72.42</v>
      </c>
      <c r="T375" t="n">
        <v>7054.77</v>
      </c>
      <c r="U375" t="n">
        <v>0.6899999999999999</v>
      </c>
      <c r="V375" t="n">
        <v>0.77</v>
      </c>
      <c r="W375" t="n">
        <v>4.71</v>
      </c>
      <c r="X375" t="n">
        <v>0.41</v>
      </c>
      <c r="Y375" t="n">
        <v>0.5</v>
      </c>
      <c r="Z375" t="n">
        <v>10</v>
      </c>
    </row>
    <row r="376">
      <c r="A376" t="n">
        <v>35</v>
      </c>
      <c r="B376" t="n">
        <v>75</v>
      </c>
      <c r="C376" t="inlineStr">
        <is>
          <t xml:space="preserve">CONCLUIDO	</t>
        </is>
      </c>
      <c r="D376" t="n">
        <v>1.9697</v>
      </c>
      <c r="E376" t="n">
        <v>50.77</v>
      </c>
      <c r="F376" t="n">
        <v>48.13</v>
      </c>
      <c r="G376" t="n">
        <v>240.63</v>
      </c>
      <c r="H376" t="n">
        <v>3.16</v>
      </c>
      <c r="I376" t="n">
        <v>12</v>
      </c>
      <c r="J376" t="n">
        <v>202.14</v>
      </c>
      <c r="K376" t="n">
        <v>49.1</v>
      </c>
      <c r="L376" t="n">
        <v>36</v>
      </c>
      <c r="M376" t="n">
        <v>0</v>
      </c>
      <c r="N376" t="n">
        <v>42.04</v>
      </c>
      <c r="O376" t="n">
        <v>25164.09</v>
      </c>
      <c r="P376" t="n">
        <v>495.04</v>
      </c>
      <c r="Q376" t="n">
        <v>794.17</v>
      </c>
      <c r="R376" t="n">
        <v>105.03</v>
      </c>
      <c r="S376" t="n">
        <v>72.42</v>
      </c>
      <c r="T376" t="n">
        <v>7133.43</v>
      </c>
      <c r="U376" t="n">
        <v>0.6899999999999999</v>
      </c>
      <c r="V376" t="n">
        <v>0.77</v>
      </c>
      <c r="W376" t="n">
        <v>4.72</v>
      </c>
      <c r="X376" t="n">
        <v>0.42</v>
      </c>
      <c r="Y376" t="n">
        <v>0.5</v>
      </c>
      <c r="Z376" t="n">
        <v>10</v>
      </c>
    </row>
    <row r="377">
      <c r="A377" t="n">
        <v>0</v>
      </c>
      <c r="B377" t="n">
        <v>95</v>
      </c>
      <c r="C377" t="inlineStr">
        <is>
          <t xml:space="preserve">CONCLUIDO	</t>
        </is>
      </c>
      <c r="D377" t="n">
        <v>0.9079</v>
      </c>
      <c r="E377" t="n">
        <v>110.14</v>
      </c>
      <c r="F377" t="n">
        <v>78.68000000000001</v>
      </c>
      <c r="G377" t="n">
        <v>6.06</v>
      </c>
      <c r="H377" t="n">
        <v>0.1</v>
      </c>
      <c r="I377" t="n">
        <v>779</v>
      </c>
      <c r="J377" t="n">
        <v>185.69</v>
      </c>
      <c r="K377" t="n">
        <v>53.44</v>
      </c>
      <c r="L377" t="n">
        <v>1</v>
      </c>
      <c r="M377" t="n">
        <v>777</v>
      </c>
      <c r="N377" t="n">
        <v>36.26</v>
      </c>
      <c r="O377" t="n">
        <v>23136.14</v>
      </c>
      <c r="P377" t="n">
        <v>1066.76</v>
      </c>
      <c r="Q377" t="n">
        <v>794.37</v>
      </c>
      <c r="R377" t="n">
        <v>1127.95</v>
      </c>
      <c r="S377" t="n">
        <v>72.42</v>
      </c>
      <c r="T377" t="n">
        <v>514759.06</v>
      </c>
      <c r="U377" t="n">
        <v>0.06</v>
      </c>
      <c r="V377" t="n">
        <v>0.47</v>
      </c>
      <c r="W377" t="n">
        <v>5.97</v>
      </c>
      <c r="X377" t="n">
        <v>30.95</v>
      </c>
      <c r="Y377" t="n">
        <v>0.5</v>
      </c>
      <c r="Z377" t="n">
        <v>10</v>
      </c>
    </row>
    <row r="378">
      <c r="A378" t="n">
        <v>1</v>
      </c>
      <c r="B378" t="n">
        <v>95</v>
      </c>
      <c r="C378" t="inlineStr">
        <is>
          <t xml:space="preserve">CONCLUIDO	</t>
        </is>
      </c>
      <c r="D378" t="n">
        <v>1.3934</v>
      </c>
      <c r="E378" t="n">
        <v>71.77</v>
      </c>
      <c r="F378" t="n">
        <v>58.61</v>
      </c>
      <c r="G378" t="n">
        <v>12.25</v>
      </c>
      <c r="H378" t="n">
        <v>0.19</v>
      </c>
      <c r="I378" t="n">
        <v>287</v>
      </c>
      <c r="J378" t="n">
        <v>187.21</v>
      </c>
      <c r="K378" t="n">
        <v>53.44</v>
      </c>
      <c r="L378" t="n">
        <v>2</v>
      </c>
      <c r="M378" t="n">
        <v>285</v>
      </c>
      <c r="N378" t="n">
        <v>36.77</v>
      </c>
      <c r="O378" t="n">
        <v>23322.88</v>
      </c>
      <c r="P378" t="n">
        <v>792.25</v>
      </c>
      <c r="Q378" t="n">
        <v>794.28</v>
      </c>
      <c r="R378" t="n">
        <v>455.25</v>
      </c>
      <c r="S378" t="n">
        <v>72.42</v>
      </c>
      <c r="T378" t="n">
        <v>180869.75</v>
      </c>
      <c r="U378" t="n">
        <v>0.16</v>
      </c>
      <c r="V378" t="n">
        <v>0.63</v>
      </c>
      <c r="W378" t="n">
        <v>5.16</v>
      </c>
      <c r="X378" t="n">
        <v>10.9</v>
      </c>
      <c r="Y378" t="n">
        <v>0.5</v>
      </c>
      <c r="Z378" t="n">
        <v>10</v>
      </c>
    </row>
    <row r="379">
      <c r="A379" t="n">
        <v>2</v>
      </c>
      <c r="B379" t="n">
        <v>95</v>
      </c>
      <c r="C379" t="inlineStr">
        <is>
          <t xml:space="preserve">CONCLUIDO	</t>
        </is>
      </c>
      <c r="D379" t="n">
        <v>1.577</v>
      </c>
      <c r="E379" t="n">
        <v>63.41</v>
      </c>
      <c r="F379" t="n">
        <v>54.35</v>
      </c>
      <c r="G379" t="n">
        <v>18.42</v>
      </c>
      <c r="H379" t="n">
        <v>0.28</v>
      </c>
      <c r="I379" t="n">
        <v>177</v>
      </c>
      <c r="J379" t="n">
        <v>188.73</v>
      </c>
      <c r="K379" t="n">
        <v>53.44</v>
      </c>
      <c r="L379" t="n">
        <v>3</v>
      </c>
      <c r="M379" t="n">
        <v>175</v>
      </c>
      <c r="N379" t="n">
        <v>37.29</v>
      </c>
      <c r="O379" t="n">
        <v>23510.33</v>
      </c>
      <c r="P379" t="n">
        <v>732.58</v>
      </c>
      <c r="Q379" t="n">
        <v>794.23</v>
      </c>
      <c r="R379" t="n">
        <v>313.07</v>
      </c>
      <c r="S379" t="n">
        <v>72.42</v>
      </c>
      <c r="T379" t="n">
        <v>110330.18</v>
      </c>
      <c r="U379" t="n">
        <v>0.23</v>
      </c>
      <c r="V379" t="n">
        <v>0.68</v>
      </c>
      <c r="W379" t="n">
        <v>4.98</v>
      </c>
      <c r="X379" t="n">
        <v>6.64</v>
      </c>
      <c r="Y379" t="n">
        <v>0.5</v>
      </c>
      <c r="Z379" t="n">
        <v>10</v>
      </c>
    </row>
    <row r="380">
      <c r="A380" t="n">
        <v>3</v>
      </c>
      <c r="B380" t="n">
        <v>95</v>
      </c>
      <c r="C380" t="inlineStr">
        <is>
          <t xml:space="preserve">CONCLUIDO	</t>
        </is>
      </c>
      <c r="D380" t="n">
        <v>1.6746</v>
      </c>
      <c r="E380" t="n">
        <v>59.71</v>
      </c>
      <c r="F380" t="n">
        <v>52.48</v>
      </c>
      <c r="G380" t="n">
        <v>24.6</v>
      </c>
      <c r="H380" t="n">
        <v>0.37</v>
      </c>
      <c r="I380" t="n">
        <v>128</v>
      </c>
      <c r="J380" t="n">
        <v>190.25</v>
      </c>
      <c r="K380" t="n">
        <v>53.44</v>
      </c>
      <c r="L380" t="n">
        <v>4</v>
      </c>
      <c r="M380" t="n">
        <v>126</v>
      </c>
      <c r="N380" t="n">
        <v>37.82</v>
      </c>
      <c r="O380" t="n">
        <v>23698.48</v>
      </c>
      <c r="P380" t="n">
        <v>705.23</v>
      </c>
      <c r="Q380" t="n">
        <v>794.1799999999999</v>
      </c>
      <c r="R380" t="n">
        <v>250.29</v>
      </c>
      <c r="S380" t="n">
        <v>72.42</v>
      </c>
      <c r="T380" t="n">
        <v>79184.87</v>
      </c>
      <c r="U380" t="n">
        <v>0.29</v>
      </c>
      <c r="V380" t="n">
        <v>0.7</v>
      </c>
      <c r="W380" t="n">
        <v>4.91</v>
      </c>
      <c r="X380" t="n">
        <v>4.77</v>
      </c>
      <c r="Y380" t="n">
        <v>0.5</v>
      </c>
      <c r="Z380" t="n">
        <v>10</v>
      </c>
    </row>
    <row r="381">
      <c r="A381" t="n">
        <v>4</v>
      </c>
      <c r="B381" t="n">
        <v>95</v>
      </c>
      <c r="C381" t="inlineStr">
        <is>
          <t xml:space="preserve">CONCLUIDO	</t>
        </is>
      </c>
      <c r="D381" t="n">
        <v>1.7356</v>
      </c>
      <c r="E381" t="n">
        <v>57.62</v>
      </c>
      <c r="F381" t="n">
        <v>51.42</v>
      </c>
      <c r="G381" t="n">
        <v>30.86</v>
      </c>
      <c r="H381" t="n">
        <v>0.46</v>
      </c>
      <c r="I381" t="n">
        <v>100</v>
      </c>
      <c r="J381" t="n">
        <v>191.78</v>
      </c>
      <c r="K381" t="n">
        <v>53.44</v>
      </c>
      <c r="L381" t="n">
        <v>5</v>
      </c>
      <c r="M381" t="n">
        <v>98</v>
      </c>
      <c r="N381" t="n">
        <v>38.35</v>
      </c>
      <c r="O381" t="n">
        <v>23887.36</v>
      </c>
      <c r="P381" t="n">
        <v>689.2</v>
      </c>
      <c r="Q381" t="n">
        <v>794.22</v>
      </c>
      <c r="R381" t="n">
        <v>215.71</v>
      </c>
      <c r="S381" t="n">
        <v>72.42</v>
      </c>
      <c r="T381" t="n">
        <v>62033.73</v>
      </c>
      <c r="U381" t="n">
        <v>0.34</v>
      </c>
      <c r="V381" t="n">
        <v>0.72</v>
      </c>
      <c r="W381" t="n">
        <v>4.84</v>
      </c>
      <c r="X381" t="n">
        <v>3.72</v>
      </c>
      <c r="Y381" t="n">
        <v>0.5</v>
      </c>
      <c r="Z381" t="n">
        <v>10</v>
      </c>
    </row>
    <row r="382">
      <c r="A382" t="n">
        <v>5</v>
      </c>
      <c r="B382" t="n">
        <v>95</v>
      </c>
      <c r="C382" t="inlineStr">
        <is>
          <t xml:space="preserve">CONCLUIDO	</t>
        </is>
      </c>
      <c r="D382" t="n">
        <v>1.7751</v>
      </c>
      <c r="E382" t="n">
        <v>56.33</v>
      </c>
      <c r="F382" t="n">
        <v>50.78</v>
      </c>
      <c r="G382" t="n">
        <v>36.71</v>
      </c>
      <c r="H382" t="n">
        <v>0.55</v>
      </c>
      <c r="I382" t="n">
        <v>83</v>
      </c>
      <c r="J382" t="n">
        <v>193.32</v>
      </c>
      <c r="K382" t="n">
        <v>53.44</v>
      </c>
      <c r="L382" t="n">
        <v>6</v>
      </c>
      <c r="M382" t="n">
        <v>81</v>
      </c>
      <c r="N382" t="n">
        <v>38.89</v>
      </c>
      <c r="O382" t="n">
        <v>24076.95</v>
      </c>
      <c r="P382" t="n">
        <v>678.78</v>
      </c>
      <c r="Q382" t="n">
        <v>794.17</v>
      </c>
      <c r="R382" t="n">
        <v>193.8</v>
      </c>
      <c r="S382" t="n">
        <v>72.42</v>
      </c>
      <c r="T382" t="n">
        <v>51167.06</v>
      </c>
      <c r="U382" t="n">
        <v>0.37</v>
      </c>
      <c r="V382" t="n">
        <v>0.73</v>
      </c>
      <c r="W382" t="n">
        <v>4.82</v>
      </c>
      <c r="X382" t="n">
        <v>3.07</v>
      </c>
      <c r="Y382" t="n">
        <v>0.5</v>
      </c>
      <c r="Z382" t="n">
        <v>10</v>
      </c>
    </row>
    <row r="383">
      <c r="A383" t="n">
        <v>6</v>
      </c>
      <c r="B383" t="n">
        <v>95</v>
      </c>
      <c r="C383" t="inlineStr">
        <is>
          <t xml:space="preserve">CONCLUIDO	</t>
        </is>
      </c>
      <c r="D383" t="n">
        <v>1.8061</v>
      </c>
      <c r="E383" t="n">
        <v>55.37</v>
      </c>
      <c r="F383" t="n">
        <v>50.29</v>
      </c>
      <c r="G383" t="n">
        <v>43.11</v>
      </c>
      <c r="H383" t="n">
        <v>0.64</v>
      </c>
      <c r="I383" t="n">
        <v>70</v>
      </c>
      <c r="J383" t="n">
        <v>194.86</v>
      </c>
      <c r="K383" t="n">
        <v>53.44</v>
      </c>
      <c r="L383" t="n">
        <v>7</v>
      </c>
      <c r="M383" t="n">
        <v>68</v>
      </c>
      <c r="N383" t="n">
        <v>39.43</v>
      </c>
      <c r="O383" t="n">
        <v>24267.28</v>
      </c>
      <c r="P383" t="n">
        <v>670.39</v>
      </c>
      <c r="Q383" t="n">
        <v>794.1900000000001</v>
      </c>
      <c r="R383" t="n">
        <v>177.46</v>
      </c>
      <c r="S383" t="n">
        <v>72.42</v>
      </c>
      <c r="T383" t="n">
        <v>43060.09</v>
      </c>
      <c r="U383" t="n">
        <v>0.41</v>
      </c>
      <c r="V383" t="n">
        <v>0.73</v>
      </c>
      <c r="W383" t="n">
        <v>4.81</v>
      </c>
      <c r="X383" t="n">
        <v>2.58</v>
      </c>
      <c r="Y383" t="n">
        <v>0.5</v>
      </c>
      <c r="Z383" t="n">
        <v>10</v>
      </c>
    </row>
    <row r="384">
      <c r="A384" t="n">
        <v>7</v>
      </c>
      <c r="B384" t="n">
        <v>95</v>
      </c>
      <c r="C384" t="inlineStr">
        <is>
          <t xml:space="preserve">CONCLUIDO	</t>
        </is>
      </c>
      <c r="D384" t="n">
        <v>1.8291</v>
      </c>
      <c r="E384" t="n">
        <v>54.67</v>
      </c>
      <c r="F384" t="n">
        <v>49.93</v>
      </c>
      <c r="G384" t="n">
        <v>49.11</v>
      </c>
      <c r="H384" t="n">
        <v>0.72</v>
      </c>
      <c r="I384" t="n">
        <v>61</v>
      </c>
      <c r="J384" t="n">
        <v>196.41</v>
      </c>
      <c r="K384" t="n">
        <v>53.44</v>
      </c>
      <c r="L384" t="n">
        <v>8</v>
      </c>
      <c r="M384" t="n">
        <v>59</v>
      </c>
      <c r="N384" t="n">
        <v>39.98</v>
      </c>
      <c r="O384" t="n">
        <v>24458.36</v>
      </c>
      <c r="P384" t="n">
        <v>664.5</v>
      </c>
      <c r="Q384" t="n">
        <v>794.1799999999999</v>
      </c>
      <c r="R384" t="n">
        <v>165.33</v>
      </c>
      <c r="S384" t="n">
        <v>72.42</v>
      </c>
      <c r="T384" t="n">
        <v>37039.02</v>
      </c>
      <c r="U384" t="n">
        <v>0.44</v>
      </c>
      <c r="V384" t="n">
        <v>0.74</v>
      </c>
      <c r="W384" t="n">
        <v>4.79</v>
      </c>
      <c r="X384" t="n">
        <v>2.22</v>
      </c>
      <c r="Y384" t="n">
        <v>0.5</v>
      </c>
      <c r="Z384" t="n">
        <v>10</v>
      </c>
    </row>
    <row r="385">
      <c r="A385" t="n">
        <v>8</v>
      </c>
      <c r="B385" t="n">
        <v>95</v>
      </c>
      <c r="C385" t="inlineStr">
        <is>
          <t xml:space="preserve">CONCLUIDO	</t>
        </is>
      </c>
      <c r="D385" t="n">
        <v>1.8464</v>
      </c>
      <c r="E385" t="n">
        <v>54.16</v>
      </c>
      <c r="F385" t="n">
        <v>49.68</v>
      </c>
      <c r="G385" t="n">
        <v>55.2</v>
      </c>
      <c r="H385" t="n">
        <v>0.8100000000000001</v>
      </c>
      <c r="I385" t="n">
        <v>54</v>
      </c>
      <c r="J385" t="n">
        <v>197.97</v>
      </c>
      <c r="K385" t="n">
        <v>53.44</v>
      </c>
      <c r="L385" t="n">
        <v>9</v>
      </c>
      <c r="M385" t="n">
        <v>52</v>
      </c>
      <c r="N385" t="n">
        <v>40.53</v>
      </c>
      <c r="O385" t="n">
        <v>24650.18</v>
      </c>
      <c r="P385" t="n">
        <v>658.75</v>
      </c>
      <c r="Q385" t="n">
        <v>794.17</v>
      </c>
      <c r="R385" t="n">
        <v>157</v>
      </c>
      <c r="S385" t="n">
        <v>72.42</v>
      </c>
      <c r="T385" t="n">
        <v>32909.97</v>
      </c>
      <c r="U385" t="n">
        <v>0.46</v>
      </c>
      <c r="V385" t="n">
        <v>0.74</v>
      </c>
      <c r="W385" t="n">
        <v>4.78</v>
      </c>
      <c r="X385" t="n">
        <v>1.97</v>
      </c>
      <c r="Y385" t="n">
        <v>0.5</v>
      </c>
      <c r="Z385" t="n">
        <v>10</v>
      </c>
    </row>
    <row r="386">
      <c r="A386" t="n">
        <v>9</v>
      </c>
      <c r="B386" t="n">
        <v>95</v>
      </c>
      <c r="C386" t="inlineStr">
        <is>
          <t xml:space="preserve">CONCLUIDO	</t>
        </is>
      </c>
      <c r="D386" t="n">
        <v>1.8617</v>
      </c>
      <c r="E386" t="n">
        <v>53.71</v>
      </c>
      <c r="F386" t="n">
        <v>49.46</v>
      </c>
      <c r="G386" t="n">
        <v>61.82</v>
      </c>
      <c r="H386" t="n">
        <v>0.89</v>
      </c>
      <c r="I386" t="n">
        <v>48</v>
      </c>
      <c r="J386" t="n">
        <v>199.53</v>
      </c>
      <c r="K386" t="n">
        <v>53.44</v>
      </c>
      <c r="L386" t="n">
        <v>10</v>
      </c>
      <c r="M386" t="n">
        <v>46</v>
      </c>
      <c r="N386" t="n">
        <v>41.1</v>
      </c>
      <c r="O386" t="n">
        <v>24842.77</v>
      </c>
      <c r="P386" t="n">
        <v>654.05</v>
      </c>
      <c r="Q386" t="n">
        <v>794.1799999999999</v>
      </c>
      <c r="R386" t="n">
        <v>149.92</v>
      </c>
      <c r="S386" t="n">
        <v>72.42</v>
      </c>
      <c r="T386" t="n">
        <v>29398.68</v>
      </c>
      <c r="U386" t="n">
        <v>0.48</v>
      </c>
      <c r="V386" t="n">
        <v>0.75</v>
      </c>
      <c r="W386" t="n">
        <v>4.76</v>
      </c>
      <c r="X386" t="n">
        <v>1.75</v>
      </c>
      <c r="Y386" t="n">
        <v>0.5</v>
      </c>
      <c r="Z386" t="n">
        <v>10</v>
      </c>
    </row>
    <row r="387">
      <c r="A387" t="n">
        <v>10</v>
      </c>
      <c r="B387" t="n">
        <v>95</v>
      </c>
      <c r="C387" t="inlineStr">
        <is>
          <t xml:space="preserve">CONCLUIDO	</t>
        </is>
      </c>
      <c r="D387" t="n">
        <v>1.8716</v>
      </c>
      <c r="E387" t="n">
        <v>53.43</v>
      </c>
      <c r="F387" t="n">
        <v>49.32</v>
      </c>
      <c r="G387" t="n">
        <v>67.26000000000001</v>
      </c>
      <c r="H387" t="n">
        <v>0.97</v>
      </c>
      <c r="I387" t="n">
        <v>44</v>
      </c>
      <c r="J387" t="n">
        <v>201.1</v>
      </c>
      <c r="K387" t="n">
        <v>53.44</v>
      </c>
      <c r="L387" t="n">
        <v>11</v>
      </c>
      <c r="M387" t="n">
        <v>42</v>
      </c>
      <c r="N387" t="n">
        <v>41.66</v>
      </c>
      <c r="O387" t="n">
        <v>25036.12</v>
      </c>
      <c r="P387" t="n">
        <v>650.65</v>
      </c>
      <c r="Q387" t="n">
        <v>794.2</v>
      </c>
      <c r="R387" t="n">
        <v>145.01</v>
      </c>
      <c r="S387" t="n">
        <v>72.42</v>
      </c>
      <c r="T387" t="n">
        <v>26964.75</v>
      </c>
      <c r="U387" t="n">
        <v>0.5</v>
      </c>
      <c r="V387" t="n">
        <v>0.75</v>
      </c>
      <c r="W387" t="n">
        <v>4.77</v>
      </c>
      <c r="X387" t="n">
        <v>1.62</v>
      </c>
      <c r="Y387" t="n">
        <v>0.5</v>
      </c>
      <c r="Z387" t="n">
        <v>10</v>
      </c>
    </row>
    <row r="388">
      <c r="A388" t="n">
        <v>11</v>
      </c>
      <c r="B388" t="n">
        <v>95</v>
      </c>
      <c r="C388" t="inlineStr">
        <is>
          <t xml:space="preserve">CONCLUIDO	</t>
        </is>
      </c>
      <c r="D388" t="n">
        <v>1.8824</v>
      </c>
      <c r="E388" t="n">
        <v>53.12</v>
      </c>
      <c r="F388" t="n">
        <v>49.17</v>
      </c>
      <c r="G388" t="n">
        <v>73.75</v>
      </c>
      <c r="H388" t="n">
        <v>1.05</v>
      </c>
      <c r="I388" t="n">
        <v>40</v>
      </c>
      <c r="J388" t="n">
        <v>202.67</v>
      </c>
      <c r="K388" t="n">
        <v>53.44</v>
      </c>
      <c r="L388" t="n">
        <v>12</v>
      </c>
      <c r="M388" t="n">
        <v>38</v>
      </c>
      <c r="N388" t="n">
        <v>42.24</v>
      </c>
      <c r="O388" t="n">
        <v>25230.25</v>
      </c>
      <c r="P388" t="n">
        <v>646.71</v>
      </c>
      <c r="Q388" t="n">
        <v>794.1799999999999</v>
      </c>
      <c r="R388" t="n">
        <v>140.09</v>
      </c>
      <c r="S388" t="n">
        <v>72.42</v>
      </c>
      <c r="T388" t="n">
        <v>24524.41</v>
      </c>
      <c r="U388" t="n">
        <v>0.52</v>
      </c>
      <c r="V388" t="n">
        <v>0.75</v>
      </c>
      <c r="W388" t="n">
        <v>4.75</v>
      </c>
      <c r="X388" t="n">
        <v>1.46</v>
      </c>
      <c r="Y388" t="n">
        <v>0.5</v>
      </c>
      <c r="Z388" t="n">
        <v>10</v>
      </c>
    </row>
    <row r="389">
      <c r="A389" t="n">
        <v>12</v>
      </c>
      <c r="B389" t="n">
        <v>95</v>
      </c>
      <c r="C389" t="inlineStr">
        <is>
          <t xml:space="preserve">CONCLUIDO	</t>
        </is>
      </c>
      <c r="D389" t="n">
        <v>1.89</v>
      </c>
      <c r="E389" t="n">
        <v>52.91</v>
      </c>
      <c r="F389" t="n">
        <v>49.06</v>
      </c>
      <c r="G389" t="n">
        <v>79.56</v>
      </c>
      <c r="H389" t="n">
        <v>1.13</v>
      </c>
      <c r="I389" t="n">
        <v>37</v>
      </c>
      <c r="J389" t="n">
        <v>204.25</v>
      </c>
      <c r="K389" t="n">
        <v>53.44</v>
      </c>
      <c r="L389" t="n">
        <v>13</v>
      </c>
      <c r="M389" t="n">
        <v>35</v>
      </c>
      <c r="N389" t="n">
        <v>42.82</v>
      </c>
      <c r="O389" t="n">
        <v>25425.3</v>
      </c>
      <c r="P389" t="n">
        <v>643.66</v>
      </c>
      <c r="Q389" t="n">
        <v>794.1799999999999</v>
      </c>
      <c r="R389" t="n">
        <v>136.86</v>
      </c>
      <c r="S389" t="n">
        <v>72.42</v>
      </c>
      <c r="T389" t="n">
        <v>22926.65</v>
      </c>
      <c r="U389" t="n">
        <v>0.53</v>
      </c>
      <c r="V389" t="n">
        <v>0.75</v>
      </c>
      <c r="W389" t="n">
        <v>4.74</v>
      </c>
      <c r="X389" t="n">
        <v>1.36</v>
      </c>
      <c r="Y389" t="n">
        <v>0.5</v>
      </c>
      <c r="Z389" t="n">
        <v>10</v>
      </c>
    </row>
    <row r="390">
      <c r="A390" t="n">
        <v>13</v>
      </c>
      <c r="B390" t="n">
        <v>95</v>
      </c>
      <c r="C390" t="inlineStr">
        <is>
          <t xml:space="preserve">CONCLUIDO	</t>
        </is>
      </c>
      <c r="D390" t="n">
        <v>1.8986</v>
      </c>
      <c r="E390" t="n">
        <v>52.67</v>
      </c>
      <c r="F390" t="n">
        <v>48.94</v>
      </c>
      <c r="G390" t="n">
        <v>86.36</v>
      </c>
      <c r="H390" t="n">
        <v>1.21</v>
      </c>
      <c r="I390" t="n">
        <v>34</v>
      </c>
      <c r="J390" t="n">
        <v>205.84</v>
      </c>
      <c r="K390" t="n">
        <v>53.44</v>
      </c>
      <c r="L390" t="n">
        <v>14</v>
      </c>
      <c r="M390" t="n">
        <v>32</v>
      </c>
      <c r="N390" t="n">
        <v>43.4</v>
      </c>
      <c r="O390" t="n">
        <v>25621.03</v>
      </c>
      <c r="P390" t="n">
        <v>640.16</v>
      </c>
      <c r="Q390" t="n">
        <v>794.17</v>
      </c>
      <c r="R390" t="n">
        <v>132.29</v>
      </c>
      <c r="S390" t="n">
        <v>72.42</v>
      </c>
      <c r="T390" t="n">
        <v>20655.72</v>
      </c>
      <c r="U390" t="n">
        <v>0.55</v>
      </c>
      <c r="V390" t="n">
        <v>0.75</v>
      </c>
      <c r="W390" t="n">
        <v>4.74</v>
      </c>
      <c r="X390" t="n">
        <v>1.23</v>
      </c>
      <c r="Y390" t="n">
        <v>0.5</v>
      </c>
      <c r="Z390" t="n">
        <v>10</v>
      </c>
    </row>
    <row r="391">
      <c r="A391" t="n">
        <v>14</v>
      </c>
      <c r="B391" t="n">
        <v>95</v>
      </c>
      <c r="C391" t="inlineStr">
        <is>
          <t xml:space="preserve">CONCLUIDO	</t>
        </is>
      </c>
      <c r="D391" t="n">
        <v>1.9036</v>
      </c>
      <c r="E391" t="n">
        <v>52.53</v>
      </c>
      <c r="F391" t="n">
        <v>48.87</v>
      </c>
      <c r="G391" t="n">
        <v>91.64</v>
      </c>
      <c r="H391" t="n">
        <v>1.28</v>
      </c>
      <c r="I391" t="n">
        <v>32</v>
      </c>
      <c r="J391" t="n">
        <v>207.43</v>
      </c>
      <c r="K391" t="n">
        <v>53.44</v>
      </c>
      <c r="L391" t="n">
        <v>15</v>
      </c>
      <c r="M391" t="n">
        <v>30</v>
      </c>
      <c r="N391" t="n">
        <v>44</v>
      </c>
      <c r="O391" t="n">
        <v>25817.56</v>
      </c>
      <c r="P391" t="n">
        <v>639.17</v>
      </c>
      <c r="Q391" t="n">
        <v>794.1900000000001</v>
      </c>
      <c r="R391" t="n">
        <v>130.67</v>
      </c>
      <c r="S391" t="n">
        <v>72.42</v>
      </c>
      <c r="T391" t="n">
        <v>19855.57</v>
      </c>
      <c r="U391" t="n">
        <v>0.55</v>
      </c>
      <c r="V391" t="n">
        <v>0.76</v>
      </c>
      <c r="W391" t="n">
        <v>4.73</v>
      </c>
      <c r="X391" t="n">
        <v>1.17</v>
      </c>
      <c r="Y391" t="n">
        <v>0.5</v>
      </c>
      <c r="Z391" t="n">
        <v>10</v>
      </c>
    </row>
    <row r="392">
      <c r="A392" t="n">
        <v>15</v>
      </c>
      <c r="B392" t="n">
        <v>95</v>
      </c>
      <c r="C392" t="inlineStr">
        <is>
          <t xml:space="preserve">CONCLUIDO	</t>
        </is>
      </c>
      <c r="D392" t="n">
        <v>1.9094</v>
      </c>
      <c r="E392" t="n">
        <v>52.37</v>
      </c>
      <c r="F392" t="n">
        <v>48.79</v>
      </c>
      <c r="G392" t="n">
        <v>97.56999999999999</v>
      </c>
      <c r="H392" t="n">
        <v>1.36</v>
      </c>
      <c r="I392" t="n">
        <v>30</v>
      </c>
      <c r="J392" t="n">
        <v>209.03</v>
      </c>
      <c r="K392" t="n">
        <v>53.44</v>
      </c>
      <c r="L392" t="n">
        <v>16</v>
      </c>
      <c r="M392" t="n">
        <v>28</v>
      </c>
      <c r="N392" t="n">
        <v>44.6</v>
      </c>
      <c r="O392" t="n">
        <v>26014.91</v>
      </c>
      <c r="P392" t="n">
        <v>635.52</v>
      </c>
      <c r="Q392" t="n">
        <v>794.22</v>
      </c>
      <c r="R392" t="n">
        <v>127.4</v>
      </c>
      <c r="S392" t="n">
        <v>72.42</v>
      </c>
      <c r="T392" t="n">
        <v>18228.43</v>
      </c>
      <c r="U392" t="n">
        <v>0.57</v>
      </c>
      <c r="V392" t="n">
        <v>0.76</v>
      </c>
      <c r="W392" t="n">
        <v>4.73</v>
      </c>
      <c r="X392" t="n">
        <v>1.08</v>
      </c>
      <c r="Y392" t="n">
        <v>0.5</v>
      </c>
      <c r="Z392" t="n">
        <v>10</v>
      </c>
    </row>
    <row r="393">
      <c r="A393" t="n">
        <v>16</v>
      </c>
      <c r="B393" t="n">
        <v>95</v>
      </c>
      <c r="C393" t="inlineStr">
        <is>
          <t xml:space="preserve">CONCLUIDO	</t>
        </is>
      </c>
      <c r="D393" t="n">
        <v>1.9145</v>
      </c>
      <c r="E393" t="n">
        <v>52.23</v>
      </c>
      <c r="F393" t="n">
        <v>48.72</v>
      </c>
      <c r="G393" t="n">
        <v>104.41</v>
      </c>
      <c r="H393" t="n">
        <v>1.43</v>
      </c>
      <c r="I393" t="n">
        <v>28</v>
      </c>
      <c r="J393" t="n">
        <v>210.64</v>
      </c>
      <c r="K393" t="n">
        <v>53.44</v>
      </c>
      <c r="L393" t="n">
        <v>17</v>
      </c>
      <c r="M393" t="n">
        <v>26</v>
      </c>
      <c r="N393" t="n">
        <v>45.21</v>
      </c>
      <c r="O393" t="n">
        <v>26213.09</v>
      </c>
      <c r="P393" t="n">
        <v>632.6</v>
      </c>
      <c r="Q393" t="n">
        <v>794.17</v>
      </c>
      <c r="R393" t="n">
        <v>125.5</v>
      </c>
      <c r="S393" t="n">
        <v>72.42</v>
      </c>
      <c r="T393" t="n">
        <v>17290.31</v>
      </c>
      <c r="U393" t="n">
        <v>0.58</v>
      </c>
      <c r="V393" t="n">
        <v>0.76</v>
      </c>
      <c r="W393" t="n">
        <v>4.73</v>
      </c>
      <c r="X393" t="n">
        <v>1.02</v>
      </c>
      <c r="Y393" t="n">
        <v>0.5</v>
      </c>
      <c r="Z393" t="n">
        <v>10</v>
      </c>
    </row>
    <row r="394">
      <c r="A394" t="n">
        <v>17</v>
      </c>
      <c r="B394" t="n">
        <v>95</v>
      </c>
      <c r="C394" t="inlineStr">
        <is>
          <t xml:space="preserve">CONCLUIDO	</t>
        </is>
      </c>
      <c r="D394" t="n">
        <v>1.9209</v>
      </c>
      <c r="E394" t="n">
        <v>52.06</v>
      </c>
      <c r="F394" t="n">
        <v>48.62</v>
      </c>
      <c r="G394" t="n">
        <v>112.21</v>
      </c>
      <c r="H394" t="n">
        <v>1.51</v>
      </c>
      <c r="I394" t="n">
        <v>26</v>
      </c>
      <c r="J394" t="n">
        <v>212.25</v>
      </c>
      <c r="K394" t="n">
        <v>53.44</v>
      </c>
      <c r="L394" t="n">
        <v>18</v>
      </c>
      <c r="M394" t="n">
        <v>24</v>
      </c>
      <c r="N394" t="n">
        <v>45.82</v>
      </c>
      <c r="O394" t="n">
        <v>26412.11</v>
      </c>
      <c r="P394" t="n">
        <v>628.84</v>
      </c>
      <c r="Q394" t="n">
        <v>794.1799999999999</v>
      </c>
      <c r="R394" t="n">
        <v>122.05</v>
      </c>
      <c r="S394" t="n">
        <v>72.42</v>
      </c>
      <c r="T394" t="n">
        <v>15572.81</v>
      </c>
      <c r="U394" t="n">
        <v>0.59</v>
      </c>
      <c r="V394" t="n">
        <v>0.76</v>
      </c>
      <c r="W394" t="n">
        <v>4.72</v>
      </c>
      <c r="X394" t="n">
        <v>0.92</v>
      </c>
      <c r="Y394" t="n">
        <v>0.5</v>
      </c>
      <c r="Z394" t="n">
        <v>10</v>
      </c>
    </row>
    <row r="395">
      <c r="A395" t="n">
        <v>18</v>
      </c>
      <c r="B395" t="n">
        <v>95</v>
      </c>
      <c r="C395" t="inlineStr">
        <is>
          <t xml:space="preserve">CONCLUIDO	</t>
        </is>
      </c>
      <c r="D395" t="n">
        <v>1.9232</v>
      </c>
      <c r="E395" t="n">
        <v>52</v>
      </c>
      <c r="F395" t="n">
        <v>48.6</v>
      </c>
      <c r="G395" t="n">
        <v>116.63</v>
      </c>
      <c r="H395" t="n">
        <v>1.58</v>
      </c>
      <c r="I395" t="n">
        <v>25</v>
      </c>
      <c r="J395" t="n">
        <v>213.87</v>
      </c>
      <c r="K395" t="n">
        <v>53.44</v>
      </c>
      <c r="L395" t="n">
        <v>19</v>
      </c>
      <c r="M395" t="n">
        <v>23</v>
      </c>
      <c r="N395" t="n">
        <v>46.44</v>
      </c>
      <c r="O395" t="n">
        <v>26611.98</v>
      </c>
      <c r="P395" t="n">
        <v>627.88</v>
      </c>
      <c r="Q395" t="n">
        <v>794.1799999999999</v>
      </c>
      <c r="R395" t="n">
        <v>121.02</v>
      </c>
      <c r="S395" t="n">
        <v>72.42</v>
      </c>
      <c r="T395" t="n">
        <v>15065.59</v>
      </c>
      <c r="U395" t="n">
        <v>0.6</v>
      </c>
      <c r="V395" t="n">
        <v>0.76</v>
      </c>
      <c r="W395" t="n">
        <v>4.73</v>
      </c>
      <c r="X395" t="n">
        <v>0.89</v>
      </c>
      <c r="Y395" t="n">
        <v>0.5</v>
      </c>
      <c r="Z395" t="n">
        <v>10</v>
      </c>
    </row>
    <row r="396">
      <c r="A396" t="n">
        <v>19</v>
      </c>
      <c r="B396" t="n">
        <v>95</v>
      </c>
      <c r="C396" t="inlineStr">
        <is>
          <t xml:space="preserve">CONCLUIDO	</t>
        </is>
      </c>
      <c r="D396" t="n">
        <v>1.9261</v>
      </c>
      <c r="E396" t="n">
        <v>51.92</v>
      </c>
      <c r="F396" t="n">
        <v>48.56</v>
      </c>
      <c r="G396" t="n">
        <v>121.39</v>
      </c>
      <c r="H396" t="n">
        <v>1.65</v>
      </c>
      <c r="I396" t="n">
        <v>24</v>
      </c>
      <c r="J396" t="n">
        <v>215.5</v>
      </c>
      <c r="K396" t="n">
        <v>53.44</v>
      </c>
      <c r="L396" t="n">
        <v>20</v>
      </c>
      <c r="M396" t="n">
        <v>22</v>
      </c>
      <c r="N396" t="n">
        <v>47.07</v>
      </c>
      <c r="O396" t="n">
        <v>26812.71</v>
      </c>
      <c r="P396" t="n">
        <v>625.03</v>
      </c>
      <c r="Q396" t="n">
        <v>794.17</v>
      </c>
      <c r="R396" t="n">
        <v>119.76</v>
      </c>
      <c r="S396" t="n">
        <v>72.42</v>
      </c>
      <c r="T396" t="n">
        <v>14441.93</v>
      </c>
      <c r="U396" t="n">
        <v>0.6</v>
      </c>
      <c r="V396" t="n">
        <v>0.76</v>
      </c>
      <c r="W396" t="n">
        <v>4.72</v>
      </c>
      <c r="X396" t="n">
        <v>0.85</v>
      </c>
      <c r="Y396" t="n">
        <v>0.5</v>
      </c>
      <c r="Z396" t="n">
        <v>10</v>
      </c>
    </row>
    <row r="397">
      <c r="A397" t="n">
        <v>20</v>
      </c>
      <c r="B397" t="n">
        <v>95</v>
      </c>
      <c r="C397" t="inlineStr">
        <is>
          <t xml:space="preserve">CONCLUIDO	</t>
        </is>
      </c>
      <c r="D397" t="n">
        <v>1.9279</v>
      </c>
      <c r="E397" t="n">
        <v>51.87</v>
      </c>
      <c r="F397" t="n">
        <v>48.54</v>
      </c>
      <c r="G397" t="n">
        <v>126.64</v>
      </c>
      <c r="H397" t="n">
        <v>1.72</v>
      </c>
      <c r="I397" t="n">
        <v>23</v>
      </c>
      <c r="J397" t="n">
        <v>217.14</v>
      </c>
      <c r="K397" t="n">
        <v>53.44</v>
      </c>
      <c r="L397" t="n">
        <v>21</v>
      </c>
      <c r="M397" t="n">
        <v>21</v>
      </c>
      <c r="N397" t="n">
        <v>47.7</v>
      </c>
      <c r="O397" t="n">
        <v>27014.3</v>
      </c>
      <c r="P397" t="n">
        <v>624.75</v>
      </c>
      <c r="Q397" t="n">
        <v>794.1799999999999</v>
      </c>
      <c r="R397" t="n">
        <v>119.07</v>
      </c>
      <c r="S397" t="n">
        <v>72.42</v>
      </c>
      <c r="T397" t="n">
        <v>14098.39</v>
      </c>
      <c r="U397" t="n">
        <v>0.61</v>
      </c>
      <c r="V397" t="n">
        <v>0.76</v>
      </c>
      <c r="W397" t="n">
        <v>4.73</v>
      </c>
      <c r="X397" t="n">
        <v>0.84</v>
      </c>
      <c r="Y397" t="n">
        <v>0.5</v>
      </c>
      <c r="Z397" t="n">
        <v>10</v>
      </c>
    </row>
    <row r="398">
      <c r="A398" t="n">
        <v>21</v>
      </c>
      <c r="B398" t="n">
        <v>95</v>
      </c>
      <c r="C398" t="inlineStr">
        <is>
          <t xml:space="preserve">CONCLUIDO	</t>
        </is>
      </c>
      <c r="D398" t="n">
        <v>1.9312</v>
      </c>
      <c r="E398" t="n">
        <v>51.78</v>
      </c>
      <c r="F398" t="n">
        <v>48.49</v>
      </c>
      <c r="G398" t="n">
        <v>132.25</v>
      </c>
      <c r="H398" t="n">
        <v>1.79</v>
      </c>
      <c r="I398" t="n">
        <v>22</v>
      </c>
      <c r="J398" t="n">
        <v>218.78</v>
      </c>
      <c r="K398" t="n">
        <v>53.44</v>
      </c>
      <c r="L398" t="n">
        <v>22</v>
      </c>
      <c r="M398" t="n">
        <v>20</v>
      </c>
      <c r="N398" t="n">
        <v>48.34</v>
      </c>
      <c r="O398" t="n">
        <v>27216.79</v>
      </c>
      <c r="P398" t="n">
        <v>622.42</v>
      </c>
      <c r="Q398" t="n">
        <v>794.17</v>
      </c>
      <c r="R398" t="n">
        <v>117.62</v>
      </c>
      <c r="S398" t="n">
        <v>72.42</v>
      </c>
      <c r="T398" t="n">
        <v>13380.9</v>
      </c>
      <c r="U398" t="n">
        <v>0.62</v>
      </c>
      <c r="V398" t="n">
        <v>0.76</v>
      </c>
      <c r="W398" t="n">
        <v>4.72</v>
      </c>
      <c r="X398" t="n">
        <v>0.79</v>
      </c>
      <c r="Y398" t="n">
        <v>0.5</v>
      </c>
      <c r="Z398" t="n">
        <v>10</v>
      </c>
    </row>
    <row r="399">
      <c r="A399" t="n">
        <v>22</v>
      </c>
      <c r="B399" t="n">
        <v>95</v>
      </c>
      <c r="C399" t="inlineStr">
        <is>
          <t xml:space="preserve">CONCLUIDO	</t>
        </is>
      </c>
      <c r="D399" t="n">
        <v>1.9342</v>
      </c>
      <c r="E399" t="n">
        <v>51.7</v>
      </c>
      <c r="F399" t="n">
        <v>48.45</v>
      </c>
      <c r="G399" t="n">
        <v>138.43</v>
      </c>
      <c r="H399" t="n">
        <v>1.85</v>
      </c>
      <c r="I399" t="n">
        <v>21</v>
      </c>
      <c r="J399" t="n">
        <v>220.43</v>
      </c>
      <c r="K399" t="n">
        <v>53.44</v>
      </c>
      <c r="L399" t="n">
        <v>23</v>
      </c>
      <c r="M399" t="n">
        <v>19</v>
      </c>
      <c r="N399" t="n">
        <v>48.99</v>
      </c>
      <c r="O399" t="n">
        <v>27420.16</v>
      </c>
      <c r="P399" t="n">
        <v>620.24</v>
      </c>
      <c r="Q399" t="n">
        <v>794.17</v>
      </c>
      <c r="R399" t="n">
        <v>116.39</v>
      </c>
      <c r="S399" t="n">
        <v>72.42</v>
      </c>
      <c r="T399" t="n">
        <v>12769.01</v>
      </c>
      <c r="U399" t="n">
        <v>0.62</v>
      </c>
      <c r="V399" t="n">
        <v>0.76</v>
      </c>
      <c r="W399" t="n">
        <v>4.71</v>
      </c>
      <c r="X399" t="n">
        <v>0.74</v>
      </c>
      <c r="Y399" t="n">
        <v>0.5</v>
      </c>
      <c r="Z399" t="n">
        <v>10</v>
      </c>
    </row>
    <row r="400">
      <c r="A400" t="n">
        <v>23</v>
      </c>
      <c r="B400" t="n">
        <v>95</v>
      </c>
      <c r="C400" t="inlineStr">
        <is>
          <t xml:space="preserve">CONCLUIDO	</t>
        </is>
      </c>
      <c r="D400" t="n">
        <v>1.937</v>
      </c>
      <c r="E400" t="n">
        <v>51.63</v>
      </c>
      <c r="F400" t="n">
        <v>48.41</v>
      </c>
      <c r="G400" t="n">
        <v>145.24</v>
      </c>
      <c r="H400" t="n">
        <v>1.92</v>
      </c>
      <c r="I400" t="n">
        <v>20</v>
      </c>
      <c r="J400" t="n">
        <v>222.08</v>
      </c>
      <c r="K400" t="n">
        <v>53.44</v>
      </c>
      <c r="L400" t="n">
        <v>24</v>
      </c>
      <c r="M400" t="n">
        <v>18</v>
      </c>
      <c r="N400" t="n">
        <v>49.65</v>
      </c>
      <c r="O400" t="n">
        <v>27624.44</v>
      </c>
      <c r="P400" t="n">
        <v>618.9</v>
      </c>
      <c r="Q400" t="n">
        <v>794.17</v>
      </c>
      <c r="R400" t="n">
        <v>115.04</v>
      </c>
      <c r="S400" t="n">
        <v>72.42</v>
      </c>
      <c r="T400" t="n">
        <v>12101.38</v>
      </c>
      <c r="U400" t="n">
        <v>0.63</v>
      </c>
      <c r="V400" t="n">
        <v>0.76</v>
      </c>
      <c r="W400" t="n">
        <v>4.72</v>
      </c>
      <c r="X400" t="n">
        <v>0.71</v>
      </c>
      <c r="Y400" t="n">
        <v>0.5</v>
      </c>
      <c r="Z400" t="n">
        <v>10</v>
      </c>
    </row>
    <row r="401">
      <c r="A401" t="n">
        <v>24</v>
      </c>
      <c r="B401" t="n">
        <v>95</v>
      </c>
      <c r="C401" t="inlineStr">
        <is>
          <t xml:space="preserve">CONCLUIDO	</t>
        </is>
      </c>
      <c r="D401" t="n">
        <v>1.9398</v>
      </c>
      <c r="E401" t="n">
        <v>51.55</v>
      </c>
      <c r="F401" t="n">
        <v>48.38</v>
      </c>
      <c r="G401" t="n">
        <v>152.77</v>
      </c>
      <c r="H401" t="n">
        <v>1.99</v>
      </c>
      <c r="I401" t="n">
        <v>19</v>
      </c>
      <c r="J401" t="n">
        <v>223.75</v>
      </c>
      <c r="K401" t="n">
        <v>53.44</v>
      </c>
      <c r="L401" t="n">
        <v>25</v>
      </c>
      <c r="M401" t="n">
        <v>17</v>
      </c>
      <c r="N401" t="n">
        <v>50.31</v>
      </c>
      <c r="O401" t="n">
        <v>27829.77</v>
      </c>
      <c r="P401" t="n">
        <v>617.5700000000001</v>
      </c>
      <c r="Q401" t="n">
        <v>794.1900000000001</v>
      </c>
      <c r="R401" t="n">
        <v>113.83</v>
      </c>
      <c r="S401" t="n">
        <v>72.42</v>
      </c>
      <c r="T401" t="n">
        <v>11497.7</v>
      </c>
      <c r="U401" t="n">
        <v>0.64</v>
      </c>
      <c r="V401" t="n">
        <v>0.76</v>
      </c>
      <c r="W401" t="n">
        <v>4.71</v>
      </c>
      <c r="X401" t="n">
        <v>0.67</v>
      </c>
      <c r="Y401" t="n">
        <v>0.5</v>
      </c>
      <c r="Z401" t="n">
        <v>10</v>
      </c>
    </row>
    <row r="402">
      <c r="A402" t="n">
        <v>25</v>
      </c>
      <c r="B402" t="n">
        <v>95</v>
      </c>
      <c r="C402" t="inlineStr">
        <is>
          <t xml:space="preserve">CONCLUIDO	</t>
        </is>
      </c>
      <c r="D402" t="n">
        <v>1.9427</v>
      </c>
      <c r="E402" t="n">
        <v>51.47</v>
      </c>
      <c r="F402" t="n">
        <v>48.34</v>
      </c>
      <c r="G402" t="n">
        <v>161.12</v>
      </c>
      <c r="H402" t="n">
        <v>2.05</v>
      </c>
      <c r="I402" t="n">
        <v>18</v>
      </c>
      <c r="J402" t="n">
        <v>225.42</v>
      </c>
      <c r="K402" t="n">
        <v>53.44</v>
      </c>
      <c r="L402" t="n">
        <v>26</v>
      </c>
      <c r="M402" t="n">
        <v>16</v>
      </c>
      <c r="N402" t="n">
        <v>50.98</v>
      </c>
      <c r="O402" t="n">
        <v>28035.92</v>
      </c>
      <c r="P402" t="n">
        <v>612.49</v>
      </c>
      <c r="Q402" t="n">
        <v>794.17</v>
      </c>
      <c r="R402" t="n">
        <v>112.29</v>
      </c>
      <c r="S402" t="n">
        <v>72.42</v>
      </c>
      <c r="T402" t="n">
        <v>10733.84</v>
      </c>
      <c r="U402" t="n">
        <v>0.64</v>
      </c>
      <c r="V402" t="n">
        <v>0.76</v>
      </c>
      <c r="W402" t="n">
        <v>4.72</v>
      </c>
      <c r="X402" t="n">
        <v>0.63</v>
      </c>
      <c r="Y402" t="n">
        <v>0.5</v>
      </c>
      <c r="Z402" t="n">
        <v>10</v>
      </c>
    </row>
    <row r="403">
      <c r="A403" t="n">
        <v>26</v>
      </c>
      <c r="B403" t="n">
        <v>95</v>
      </c>
      <c r="C403" t="inlineStr">
        <is>
          <t xml:space="preserve">CONCLUIDO	</t>
        </is>
      </c>
      <c r="D403" t="n">
        <v>1.9427</v>
      </c>
      <c r="E403" t="n">
        <v>51.48</v>
      </c>
      <c r="F403" t="n">
        <v>48.34</v>
      </c>
      <c r="G403" t="n">
        <v>161.12</v>
      </c>
      <c r="H403" t="n">
        <v>2.11</v>
      </c>
      <c r="I403" t="n">
        <v>18</v>
      </c>
      <c r="J403" t="n">
        <v>227.1</v>
      </c>
      <c r="K403" t="n">
        <v>53.44</v>
      </c>
      <c r="L403" t="n">
        <v>27</v>
      </c>
      <c r="M403" t="n">
        <v>16</v>
      </c>
      <c r="N403" t="n">
        <v>51.66</v>
      </c>
      <c r="O403" t="n">
        <v>28243</v>
      </c>
      <c r="P403" t="n">
        <v>612.67</v>
      </c>
      <c r="Q403" t="n">
        <v>794.17</v>
      </c>
      <c r="R403" t="n">
        <v>112.44</v>
      </c>
      <c r="S403" t="n">
        <v>72.42</v>
      </c>
      <c r="T403" t="n">
        <v>10808.61</v>
      </c>
      <c r="U403" t="n">
        <v>0.64</v>
      </c>
      <c r="V403" t="n">
        <v>0.76</v>
      </c>
      <c r="W403" t="n">
        <v>4.71</v>
      </c>
      <c r="X403" t="n">
        <v>0.63</v>
      </c>
      <c r="Y403" t="n">
        <v>0.5</v>
      </c>
      <c r="Z403" t="n">
        <v>10</v>
      </c>
    </row>
    <row r="404">
      <c r="A404" t="n">
        <v>27</v>
      </c>
      <c r="B404" t="n">
        <v>95</v>
      </c>
      <c r="C404" t="inlineStr">
        <is>
          <t xml:space="preserve">CONCLUIDO	</t>
        </is>
      </c>
      <c r="D404" t="n">
        <v>1.9457</v>
      </c>
      <c r="E404" t="n">
        <v>51.4</v>
      </c>
      <c r="F404" t="n">
        <v>48.3</v>
      </c>
      <c r="G404" t="n">
        <v>170.45</v>
      </c>
      <c r="H404" t="n">
        <v>2.18</v>
      </c>
      <c r="I404" t="n">
        <v>17</v>
      </c>
      <c r="J404" t="n">
        <v>228.79</v>
      </c>
      <c r="K404" t="n">
        <v>53.44</v>
      </c>
      <c r="L404" t="n">
        <v>28</v>
      </c>
      <c r="M404" t="n">
        <v>15</v>
      </c>
      <c r="N404" t="n">
        <v>52.35</v>
      </c>
      <c r="O404" t="n">
        <v>28451.04</v>
      </c>
      <c r="P404" t="n">
        <v>611.73</v>
      </c>
      <c r="Q404" t="n">
        <v>794.17</v>
      </c>
      <c r="R404" t="n">
        <v>111.21</v>
      </c>
      <c r="S404" t="n">
        <v>72.42</v>
      </c>
      <c r="T404" t="n">
        <v>10197.41</v>
      </c>
      <c r="U404" t="n">
        <v>0.65</v>
      </c>
      <c r="V404" t="n">
        <v>0.76</v>
      </c>
      <c r="W404" t="n">
        <v>4.71</v>
      </c>
      <c r="X404" t="n">
        <v>0.59</v>
      </c>
      <c r="Y404" t="n">
        <v>0.5</v>
      </c>
      <c r="Z404" t="n">
        <v>10</v>
      </c>
    </row>
    <row r="405">
      <c r="A405" t="n">
        <v>28</v>
      </c>
      <c r="B405" t="n">
        <v>95</v>
      </c>
      <c r="C405" t="inlineStr">
        <is>
          <t xml:space="preserve">CONCLUIDO	</t>
        </is>
      </c>
      <c r="D405" t="n">
        <v>1.9491</v>
      </c>
      <c r="E405" t="n">
        <v>51.31</v>
      </c>
      <c r="F405" t="n">
        <v>48.24</v>
      </c>
      <c r="G405" t="n">
        <v>180.91</v>
      </c>
      <c r="H405" t="n">
        <v>2.24</v>
      </c>
      <c r="I405" t="n">
        <v>16</v>
      </c>
      <c r="J405" t="n">
        <v>230.48</v>
      </c>
      <c r="K405" t="n">
        <v>53.44</v>
      </c>
      <c r="L405" t="n">
        <v>29</v>
      </c>
      <c r="M405" t="n">
        <v>14</v>
      </c>
      <c r="N405" t="n">
        <v>53.05</v>
      </c>
      <c r="O405" t="n">
        <v>28660.06</v>
      </c>
      <c r="P405" t="n">
        <v>606.65</v>
      </c>
      <c r="Q405" t="n">
        <v>794.1799999999999</v>
      </c>
      <c r="R405" t="n">
        <v>109.27</v>
      </c>
      <c r="S405" t="n">
        <v>72.42</v>
      </c>
      <c r="T405" t="n">
        <v>9232.93</v>
      </c>
      <c r="U405" t="n">
        <v>0.66</v>
      </c>
      <c r="V405" t="n">
        <v>0.77</v>
      </c>
      <c r="W405" t="n">
        <v>4.71</v>
      </c>
      <c r="X405" t="n">
        <v>0.53</v>
      </c>
      <c r="Y405" t="n">
        <v>0.5</v>
      </c>
      <c r="Z405" t="n">
        <v>10</v>
      </c>
    </row>
    <row r="406">
      <c r="A406" t="n">
        <v>29</v>
      </c>
      <c r="B406" t="n">
        <v>95</v>
      </c>
      <c r="C406" t="inlineStr">
        <is>
          <t xml:space="preserve">CONCLUIDO	</t>
        </is>
      </c>
      <c r="D406" t="n">
        <v>1.9483</v>
      </c>
      <c r="E406" t="n">
        <v>51.33</v>
      </c>
      <c r="F406" t="n">
        <v>48.26</v>
      </c>
      <c r="G406" t="n">
        <v>180.99</v>
      </c>
      <c r="H406" t="n">
        <v>2.3</v>
      </c>
      <c r="I406" t="n">
        <v>16</v>
      </c>
      <c r="J406" t="n">
        <v>232.18</v>
      </c>
      <c r="K406" t="n">
        <v>53.44</v>
      </c>
      <c r="L406" t="n">
        <v>30</v>
      </c>
      <c r="M406" t="n">
        <v>14</v>
      </c>
      <c r="N406" t="n">
        <v>53.75</v>
      </c>
      <c r="O406" t="n">
        <v>28870.05</v>
      </c>
      <c r="P406" t="n">
        <v>607.0700000000001</v>
      </c>
      <c r="Q406" t="n">
        <v>794.1799999999999</v>
      </c>
      <c r="R406" t="n">
        <v>109.91</v>
      </c>
      <c r="S406" t="n">
        <v>72.42</v>
      </c>
      <c r="T406" t="n">
        <v>9552.540000000001</v>
      </c>
      <c r="U406" t="n">
        <v>0.66</v>
      </c>
      <c r="V406" t="n">
        <v>0.77</v>
      </c>
      <c r="W406" t="n">
        <v>4.71</v>
      </c>
      <c r="X406" t="n">
        <v>0.5600000000000001</v>
      </c>
      <c r="Y406" t="n">
        <v>0.5</v>
      </c>
      <c r="Z406" t="n">
        <v>10</v>
      </c>
    </row>
    <row r="407">
      <c r="A407" t="n">
        <v>30</v>
      </c>
      <c r="B407" t="n">
        <v>95</v>
      </c>
      <c r="C407" t="inlineStr">
        <is>
          <t xml:space="preserve">CONCLUIDO	</t>
        </is>
      </c>
      <c r="D407" t="n">
        <v>1.9511</v>
      </c>
      <c r="E407" t="n">
        <v>51.25</v>
      </c>
      <c r="F407" t="n">
        <v>48.23</v>
      </c>
      <c r="G407" t="n">
        <v>192.91</v>
      </c>
      <c r="H407" t="n">
        <v>2.36</v>
      </c>
      <c r="I407" t="n">
        <v>15</v>
      </c>
      <c r="J407" t="n">
        <v>233.89</v>
      </c>
      <c r="K407" t="n">
        <v>53.44</v>
      </c>
      <c r="L407" t="n">
        <v>31</v>
      </c>
      <c r="M407" t="n">
        <v>13</v>
      </c>
      <c r="N407" t="n">
        <v>54.46</v>
      </c>
      <c r="O407" t="n">
        <v>29081.05</v>
      </c>
      <c r="P407" t="n">
        <v>604.6799999999999</v>
      </c>
      <c r="Q407" t="n">
        <v>794.17</v>
      </c>
      <c r="R407" t="n">
        <v>108.92</v>
      </c>
      <c r="S407" t="n">
        <v>72.42</v>
      </c>
      <c r="T407" t="n">
        <v>9065.5</v>
      </c>
      <c r="U407" t="n">
        <v>0.66</v>
      </c>
      <c r="V407" t="n">
        <v>0.77</v>
      </c>
      <c r="W407" t="n">
        <v>4.7</v>
      </c>
      <c r="X407" t="n">
        <v>0.52</v>
      </c>
      <c r="Y407" t="n">
        <v>0.5</v>
      </c>
      <c r="Z407" t="n">
        <v>10</v>
      </c>
    </row>
    <row r="408">
      <c r="A408" t="n">
        <v>31</v>
      </c>
      <c r="B408" t="n">
        <v>95</v>
      </c>
      <c r="C408" t="inlineStr">
        <is>
          <t xml:space="preserve">CONCLUIDO	</t>
        </is>
      </c>
      <c r="D408" t="n">
        <v>1.9508</v>
      </c>
      <c r="E408" t="n">
        <v>51.26</v>
      </c>
      <c r="F408" t="n">
        <v>48.23</v>
      </c>
      <c r="G408" t="n">
        <v>192.93</v>
      </c>
      <c r="H408" t="n">
        <v>2.41</v>
      </c>
      <c r="I408" t="n">
        <v>15</v>
      </c>
      <c r="J408" t="n">
        <v>235.61</v>
      </c>
      <c r="K408" t="n">
        <v>53.44</v>
      </c>
      <c r="L408" t="n">
        <v>32</v>
      </c>
      <c r="M408" t="n">
        <v>13</v>
      </c>
      <c r="N408" t="n">
        <v>55.18</v>
      </c>
      <c r="O408" t="n">
        <v>29293.06</v>
      </c>
      <c r="P408" t="n">
        <v>605.8200000000001</v>
      </c>
      <c r="Q408" t="n">
        <v>794.17</v>
      </c>
      <c r="R408" t="n">
        <v>109.04</v>
      </c>
      <c r="S408" t="n">
        <v>72.42</v>
      </c>
      <c r="T408" t="n">
        <v>9123.93</v>
      </c>
      <c r="U408" t="n">
        <v>0.66</v>
      </c>
      <c r="V408" t="n">
        <v>0.77</v>
      </c>
      <c r="W408" t="n">
        <v>4.71</v>
      </c>
      <c r="X408" t="n">
        <v>0.53</v>
      </c>
      <c r="Y408" t="n">
        <v>0.5</v>
      </c>
      <c r="Z408" t="n">
        <v>10</v>
      </c>
    </row>
    <row r="409">
      <c r="A409" t="n">
        <v>32</v>
      </c>
      <c r="B409" t="n">
        <v>95</v>
      </c>
      <c r="C409" t="inlineStr">
        <is>
          <t xml:space="preserve">CONCLUIDO	</t>
        </is>
      </c>
      <c r="D409" t="n">
        <v>1.9544</v>
      </c>
      <c r="E409" t="n">
        <v>51.17</v>
      </c>
      <c r="F409" t="n">
        <v>48.18</v>
      </c>
      <c r="G409" t="n">
        <v>206.47</v>
      </c>
      <c r="H409" t="n">
        <v>2.47</v>
      </c>
      <c r="I409" t="n">
        <v>14</v>
      </c>
      <c r="J409" t="n">
        <v>237.34</v>
      </c>
      <c r="K409" t="n">
        <v>53.44</v>
      </c>
      <c r="L409" t="n">
        <v>33</v>
      </c>
      <c r="M409" t="n">
        <v>12</v>
      </c>
      <c r="N409" t="n">
        <v>55.91</v>
      </c>
      <c r="O409" t="n">
        <v>29506.09</v>
      </c>
      <c r="P409" t="n">
        <v>599.61</v>
      </c>
      <c r="Q409" t="n">
        <v>794.17</v>
      </c>
      <c r="R409" t="n">
        <v>107.2</v>
      </c>
      <c r="S409" t="n">
        <v>72.42</v>
      </c>
      <c r="T409" t="n">
        <v>8207.59</v>
      </c>
      <c r="U409" t="n">
        <v>0.68</v>
      </c>
      <c r="V409" t="n">
        <v>0.77</v>
      </c>
      <c r="W409" t="n">
        <v>4.7</v>
      </c>
      <c r="X409" t="n">
        <v>0.47</v>
      </c>
      <c r="Y409" t="n">
        <v>0.5</v>
      </c>
      <c r="Z409" t="n">
        <v>10</v>
      </c>
    </row>
    <row r="410">
      <c r="A410" t="n">
        <v>33</v>
      </c>
      <c r="B410" t="n">
        <v>95</v>
      </c>
      <c r="C410" t="inlineStr">
        <is>
          <t xml:space="preserve">CONCLUIDO	</t>
        </is>
      </c>
      <c r="D410" t="n">
        <v>1.9541</v>
      </c>
      <c r="E410" t="n">
        <v>51.17</v>
      </c>
      <c r="F410" t="n">
        <v>48.18</v>
      </c>
      <c r="G410" t="n">
        <v>206.51</v>
      </c>
      <c r="H410" t="n">
        <v>2.53</v>
      </c>
      <c r="I410" t="n">
        <v>14</v>
      </c>
      <c r="J410" t="n">
        <v>239.08</v>
      </c>
      <c r="K410" t="n">
        <v>53.44</v>
      </c>
      <c r="L410" t="n">
        <v>34</v>
      </c>
      <c r="M410" t="n">
        <v>12</v>
      </c>
      <c r="N410" t="n">
        <v>56.64</v>
      </c>
      <c r="O410" t="n">
        <v>29720.17</v>
      </c>
      <c r="P410" t="n">
        <v>602.46</v>
      </c>
      <c r="Q410" t="n">
        <v>794.17</v>
      </c>
      <c r="R410" t="n">
        <v>107.51</v>
      </c>
      <c r="S410" t="n">
        <v>72.42</v>
      </c>
      <c r="T410" t="n">
        <v>8366.9</v>
      </c>
      <c r="U410" t="n">
        <v>0.67</v>
      </c>
      <c r="V410" t="n">
        <v>0.77</v>
      </c>
      <c r="W410" t="n">
        <v>4.7</v>
      </c>
      <c r="X410" t="n">
        <v>0.48</v>
      </c>
      <c r="Y410" t="n">
        <v>0.5</v>
      </c>
      <c r="Z410" t="n">
        <v>10</v>
      </c>
    </row>
    <row r="411">
      <c r="A411" t="n">
        <v>34</v>
      </c>
      <c r="B411" t="n">
        <v>95</v>
      </c>
      <c r="C411" t="inlineStr">
        <is>
          <t xml:space="preserve">CONCLUIDO	</t>
        </is>
      </c>
      <c r="D411" t="n">
        <v>1.9544</v>
      </c>
      <c r="E411" t="n">
        <v>51.17</v>
      </c>
      <c r="F411" t="n">
        <v>48.18</v>
      </c>
      <c r="G411" t="n">
        <v>206.47</v>
      </c>
      <c r="H411" t="n">
        <v>2.58</v>
      </c>
      <c r="I411" t="n">
        <v>14</v>
      </c>
      <c r="J411" t="n">
        <v>240.82</v>
      </c>
      <c r="K411" t="n">
        <v>53.44</v>
      </c>
      <c r="L411" t="n">
        <v>35</v>
      </c>
      <c r="M411" t="n">
        <v>12</v>
      </c>
      <c r="N411" t="n">
        <v>57.39</v>
      </c>
      <c r="O411" t="n">
        <v>29935.43</v>
      </c>
      <c r="P411" t="n">
        <v>598.6</v>
      </c>
      <c r="Q411" t="n">
        <v>794.17</v>
      </c>
      <c r="R411" t="n">
        <v>107.27</v>
      </c>
      <c r="S411" t="n">
        <v>72.42</v>
      </c>
      <c r="T411" t="n">
        <v>8244.07</v>
      </c>
      <c r="U411" t="n">
        <v>0.68</v>
      </c>
      <c r="V411" t="n">
        <v>0.77</v>
      </c>
      <c r="W411" t="n">
        <v>4.7</v>
      </c>
      <c r="X411" t="n">
        <v>0.47</v>
      </c>
      <c r="Y411" t="n">
        <v>0.5</v>
      </c>
      <c r="Z411" t="n">
        <v>10</v>
      </c>
    </row>
    <row r="412">
      <c r="A412" t="n">
        <v>35</v>
      </c>
      <c r="B412" t="n">
        <v>95</v>
      </c>
      <c r="C412" t="inlineStr">
        <is>
          <t xml:space="preserve">CONCLUIDO	</t>
        </is>
      </c>
      <c r="D412" t="n">
        <v>1.9575</v>
      </c>
      <c r="E412" t="n">
        <v>51.09</v>
      </c>
      <c r="F412" t="n">
        <v>48.13</v>
      </c>
      <c r="G412" t="n">
        <v>222.15</v>
      </c>
      <c r="H412" t="n">
        <v>2.64</v>
      </c>
      <c r="I412" t="n">
        <v>13</v>
      </c>
      <c r="J412" t="n">
        <v>242.57</v>
      </c>
      <c r="K412" t="n">
        <v>53.44</v>
      </c>
      <c r="L412" t="n">
        <v>36</v>
      </c>
      <c r="M412" t="n">
        <v>11</v>
      </c>
      <c r="N412" t="n">
        <v>58.14</v>
      </c>
      <c r="O412" t="n">
        <v>30151.65</v>
      </c>
      <c r="P412" t="n">
        <v>596.17</v>
      </c>
      <c r="Q412" t="n">
        <v>794.17</v>
      </c>
      <c r="R412" t="n">
        <v>105.66</v>
      </c>
      <c r="S412" t="n">
        <v>72.42</v>
      </c>
      <c r="T412" t="n">
        <v>7443.55</v>
      </c>
      <c r="U412" t="n">
        <v>0.6899999999999999</v>
      </c>
      <c r="V412" t="n">
        <v>0.77</v>
      </c>
      <c r="W412" t="n">
        <v>4.7</v>
      </c>
      <c r="X412" t="n">
        <v>0.43</v>
      </c>
      <c r="Y412" t="n">
        <v>0.5</v>
      </c>
      <c r="Z412" t="n">
        <v>10</v>
      </c>
    </row>
    <row r="413">
      <c r="A413" t="n">
        <v>36</v>
      </c>
      <c r="B413" t="n">
        <v>95</v>
      </c>
      <c r="C413" t="inlineStr">
        <is>
          <t xml:space="preserve">CONCLUIDO	</t>
        </is>
      </c>
      <c r="D413" t="n">
        <v>1.9568</v>
      </c>
      <c r="E413" t="n">
        <v>51.1</v>
      </c>
      <c r="F413" t="n">
        <v>48.15</v>
      </c>
      <c r="G413" t="n">
        <v>222.24</v>
      </c>
      <c r="H413" t="n">
        <v>2.69</v>
      </c>
      <c r="I413" t="n">
        <v>13</v>
      </c>
      <c r="J413" t="n">
        <v>244.34</v>
      </c>
      <c r="K413" t="n">
        <v>53.44</v>
      </c>
      <c r="L413" t="n">
        <v>37</v>
      </c>
      <c r="M413" t="n">
        <v>11</v>
      </c>
      <c r="N413" t="n">
        <v>58.9</v>
      </c>
      <c r="O413" t="n">
        <v>30368.96</v>
      </c>
      <c r="P413" t="n">
        <v>600.22</v>
      </c>
      <c r="Q413" t="n">
        <v>794.17</v>
      </c>
      <c r="R413" t="n">
        <v>106.2</v>
      </c>
      <c r="S413" t="n">
        <v>72.42</v>
      </c>
      <c r="T413" t="n">
        <v>7716.87</v>
      </c>
      <c r="U413" t="n">
        <v>0.68</v>
      </c>
      <c r="V413" t="n">
        <v>0.77</v>
      </c>
      <c r="W413" t="n">
        <v>4.71</v>
      </c>
      <c r="X413" t="n">
        <v>0.44</v>
      </c>
      <c r="Y413" t="n">
        <v>0.5</v>
      </c>
      <c r="Z413" t="n">
        <v>10</v>
      </c>
    </row>
    <row r="414">
      <c r="A414" t="n">
        <v>37</v>
      </c>
      <c r="B414" t="n">
        <v>95</v>
      </c>
      <c r="C414" t="inlineStr">
        <is>
          <t xml:space="preserve">CONCLUIDO	</t>
        </is>
      </c>
      <c r="D414" t="n">
        <v>1.9566</v>
      </c>
      <c r="E414" t="n">
        <v>51.11</v>
      </c>
      <c r="F414" t="n">
        <v>48.16</v>
      </c>
      <c r="G414" t="n">
        <v>222.26</v>
      </c>
      <c r="H414" t="n">
        <v>2.75</v>
      </c>
      <c r="I414" t="n">
        <v>13</v>
      </c>
      <c r="J414" t="n">
        <v>246.11</v>
      </c>
      <c r="K414" t="n">
        <v>53.44</v>
      </c>
      <c r="L414" t="n">
        <v>38</v>
      </c>
      <c r="M414" t="n">
        <v>11</v>
      </c>
      <c r="N414" t="n">
        <v>59.67</v>
      </c>
      <c r="O414" t="n">
        <v>30587.38</v>
      </c>
      <c r="P414" t="n">
        <v>595.4299999999999</v>
      </c>
      <c r="Q414" t="n">
        <v>794.1900000000001</v>
      </c>
      <c r="R414" t="n">
        <v>106.55</v>
      </c>
      <c r="S414" t="n">
        <v>72.42</v>
      </c>
      <c r="T414" t="n">
        <v>7891.07</v>
      </c>
      <c r="U414" t="n">
        <v>0.68</v>
      </c>
      <c r="V414" t="n">
        <v>0.77</v>
      </c>
      <c r="W414" t="n">
        <v>4.7</v>
      </c>
      <c r="X414" t="n">
        <v>0.45</v>
      </c>
      <c r="Y414" t="n">
        <v>0.5</v>
      </c>
      <c r="Z414" t="n">
        <v>10</v>
      </c>
    </row>
    <row r="415">
      <c r="A415" t="n">
        <v>38</v>
      </c>
      <c r="B415" t="n">
        <v>95</v>
      </c>
      <c r="C415" t="inlineStr">
        <is>
          <t xml:space="preserve">CONCLUIDO	</t>
        </is>
      </c>
      <c r="D415" t="n">
        <v>1.9595</v>
      </c>
      <c r="E415" t="n">
        <v>51.03</v>
      </c>
      <c r="F415" t="n">
        <v>48.12</v>
      </c>
      <c r="G415" t="n">
        <v>240.6</v>
      </c>
      <c r="H415" t="n">
        <v>2.8</v>
      </c>
      <c r="I415" t="n">
        <v>12</v>
      </c>
      <c r="J415" t="n">
        <v>247.89</v>
      </c>
      <c r="K415" t="n">
        <v>53.44</v>
      </c>
      <c r="L415" t="n">
        <v>39</v>
      </c>
      <c r="M415" t="n">
        <v>10</v>
      </c>
      <c r="N415" t="n">
        <v>60.45</v>
      </c>
      <c r="O415" t="n">
        <v>30806.92</v>
      </c>
      <c r="P415" t="n">
        <v>592.16</v>
      </c>
      <c r="Q415" t="n">
        <v>794.1799999999999</v>
      </c>
      <c r="R415" t="n">
        <v>105.26</v>
      </c>
      <c r="S415" t="n">
        <v>72.42</v>
      </c>
      <c r="T415" t="n">
        <v>7247.82</v>
      </c>
      <c r="U415" t="n">
        <v>0.6899999999999999</v>
      </c>
      <c r="V415" t="n">
        <v>0.77</v>
      </c>
      <c r="W415" t="n">
        <v>4.7</v>
      </c>
      <c r="X415" t="n">
        <v>0.41</v>
      </c>
      <c r="Y415" t="n">
        <v>0.5</v>
      </c>
      <c r="Z415" t="n">
        <v>10</v>
      </c>
    </row>
    <row r="416">
      <c r="A416" t="n">
        <v>39</v>
      </c>
      <c r="B416" t="n">
        <v>95</v>
      </c>
      <c r="C416" t="inlineStr">
        <is>
          <t xml:space="preserve">CONCLUIDO	</t>
        </is>
      </c>
      <c r="D416" t="n">
        <v>1.9595</v>
      </c>
      <c r="E416" t="n">
        <v>51.03</v>
      </c>
      <c r="F416" t="n">
        <v>48.12</v>
      </c>
      <c r="G416" t="n">
        <v>240.6</v>
      </c>
      <c r="H416" t="n">
        <v>2.85</v>
      </c>
      <c r="I416" t="n">
        <v>12</v>
      </c>
      <c r="J416" t="n">
        <v>249.68</v>
      </c>
      <c r="K416" t="n">
        <v>53.44</v>
      </c>
      <c r="L416" t="n">
        <v>40</v>
      </c>
      <c r="M416" t="n">
        <v>10</v>
      </c>
      <c r="N416" t="n">
        <v>61.24</v>
      </c>
      <c r="O416" t="n">
        <v>31027.6</v>
      </c>
      <c r="P416" t="n">
        <v>595.03</v>
      </c>
      <c r="Q416" t="n">
        <v>794.17</v>
      </c>
      <c r="R416" t="n">
        <v>105.12</v>
      </c>
      <c r="S416" t="n">
        <v>72.42</v>
      </c>
      <c r="T416" t="n">
        <v>7179.46</v>
      </c>
      <c r="U416" t="n">
        <v>0.6899999999999999</v>
      </c>
      <c r="V416" t="n">
        <v>0.77</v>
      </c>
      <c r="W416" t="n">
        <v>4.71</v>
      </c>
      <c r="X416" t="n">
        <v>0.41</v>
      </c>
      <c r="Y416" t="n">
        <v>0.5</v>
      </c>
      <c r="Z416" t="n">
        <v>10</v>
      </c>
    </row>
    <row r="417">
      <c r="A417" t="n">
        <v>0</v>
      </c>
      <c r="B417" t="n">
        <v>55</v>
      </c>
      <c r="C417" t="inlineStr">
        <is>
          <t xml:space="preserve">CONCLUIDO	</t>
        </is>
      </c>
      <c r="D417" t="n">
        <v>1.2525</v>
      </c>
      <c r="E417" t="n">
        <v>79.84</v>
      </c>
      <c r="F417" t="n">
        <v>66.29000000000001</v>
      </c>
      <c r="G417" t="n">
        <v>8.289999999999999</v>
      </c>
      <c r="H417" t="n">
        <v>0.15</v>
      </c>
      <c r="I417" t="n">
        <v>480</v>
      </c>
      <c r="J417" t="n">
        <v>116.05</v>
      </c>
      <c r="K417" t="n">
        <v>43.4</v>
      </c>
      <c r="L417" t="n">
        <v>1</v>
      </c>
      <c r="M417" t="n">
        <v>478</v>
      </c>
      <c r="N417" t="n">
        <v>16.65</v>
      </c>
      <c r="O417" t="n">
        <v>14546.17</v>
      </c>
      <c r="P417" t="n">
        <v>660.73</v>
      </c>
      <c r="Q417" t="n">
        <v>794.3200000000001</v>
      </c>
      <c r="R417" t="n">
        <v>712.08</v>
      </c>
      <c r="S417" t="n">
        <v>72.42</v>
      </c>
      <c r="T417" t="n">
        <v>308321.66</v>
      </c>
      <c r="U417" t="n">
        <v>0.1</v>
      </c>
      <c r="V417" t="n">
        <v>0.5600000000000001</v>
      </c>
      <c r="W417" t="n">
        <v>5.49</v>
      </c>
      <c r="X417" t="n">
        <v>18.57</v>
      </c>
      <c r="Y417" t="n">
        <v>0.5</v>
      </c>
      <c r="Z417" t="n">
        <v>10</v>
      </c>
    </row>
    <row r="418">
      <c r="A418" t="n">
        <v>1</v>
      </c>
      <c r="B418" t="n">
        <v>55</v>
      </c>
      <c r="C418" t="inlineStr">
        <is>
          <t xml:space="preserve">CONCLUIDO	</t>
        </is>
      </c>
      <c r="D418" t="n">
        <v>1.6158</v>
      </c>
      <c r="E418" t="n">
        <v>61.89</v>
      </c>
      <c r="F418" t="n">
        <v>55.1</v>
      </c>
      <c r="G418" t="n">
        <v>16.78</v>
      </c>
      <c r="H418" t="n">
        <v>0.3</v>
      </c>
      <c r="I418" t="n">
        <v>197</v>
      </c>
      <c r="J418" t="n">
        <v>117.34</v>
      </c>
      <c r="K418" t="n">
        <v>43.4</v>
      </c>
      <c r="L418" t="n">
        <v>2</v>
      </c>
      <c r="M418" t="n">
        <v>195</v>
      </c>
      <c r="N418" t="n">
        <v>16.94</v>
      </c>
      <c r="O418" t="n">
        <v>14705.49</v>
      </c>
      <c r="P418" t="n">
        <v>544.52</v>
      </c>
      <c r="Q418" t="n">
        <v>794.21</v>
      </c>
      <c r="R418" t="n">
        <v>337.91</v>
      </c>
      <c r="S418" t="n">
        <v>72.42</v>
      </c>
      <c r="T418" t="n">
        <v>122649.3</v>
      </c>
      <c r="U418" t="n">
        <v>0.21</v>
      </c>
      <c r="V418" t="n">
        <v>0.67</v>
      </c>
      <c r="W418" t="n">
        <v>5.01</v>
      </c>
      <c r="X418" t="n">
        <v>7.39</v>
      </c>
      <c r="Y418" t="n">
        <v>0.5</v>
      </c>
      <c r="Z418" t="n">
        <v>10</v>
      </c>
    </row>
    <row r="419">
      <c r="A419" t="n">
        <v>2</v>
      </c>
      <c r="B419" t="n">
        <v>55</v>
      </c>
      <c r="C419" t="inlineStr">
        <is>
          <t xml:space="preserve">CONCLUIDO	</t>
        </is>
      </c>
      <c r="D419" t="n">
        <v>1.7433</v>
      </c>
      <c r="E419" t="n">
        <v>57.36</v>
      </c>
      <c r="F419" t="n">
        <v>52.31</v>
      </c>
      <c r="G419" t="n">
        <v>25.31</v>
      </c>
      <c r="H419" t="n">
        <v>0.45</v>
      </c>
      <c r="I419" t="n">
        <v>124</v>
      </c>
      <c r="J419" t="n">
        <v>118.63</v>
      </c>
      <c r="K419" t="n">
        <v>43.4</v>
      </c>
      <c r="L419" t="n">
        <v>3</v>
      </c>
      <c r="M419" t="n">
        <v>122</v>
      </c>
      <c r="N419" t="n">
        <v>17.23</v>
      </c>
      <c r="O419" t="n">
        <v>14865.24</v>
      </c>
      <c r="P419" t="n">
        <v>512.3099999999999</v>
      </c>
      <c r="Q419" t="n">
        <v>794.21</v>
      </c>
      <c r="R419" t="n">
        <v>244.88</v>
      </c>
      <c r="S419" t="n">
        <v>72.42</v>
      </c>
      <c r="T419" t="n">
        <v>76500.62</v>
      </c>
      <c r="U419" t="n">
        <v>0.3</v>
      </c>
      <c r="V419" t="n">
        <v>0.71</v>
      </c>
      <c r="W419" t="n">
        <v>4.89</v>
      </c>
      <c r="X419" t="n">
        <v>4.61</v>
      </c>
      <c r="Y419" t="n">
        <v>0.5</v>
      </c>
      <c r="Z419" t="n">
        <v>10</v>
      </c>
    </row>
    <row r="420">
      <c r="A420" t="n">
        <v>3</v>
      </c>
      <c r="B420" t="n">
        <v>55</v>
      </c>
      <c r="C420" t="inlineStr">
        <is>
          <t xml:space="preserve">CONCLUIDO	</t>
        </is>
      </c>
      <c r="D420" t="n">
        <v>1.8092</v>
      </c>
      <c r="E420" t="n">
        <v>55.27</v>
      </c>
      <c r="F420" t="n">
        <v>51.04</v>
      </c>
      <c r="G420" t="n">
        <v>34.03</v>
      </c>
      <c r="H420" t="n">
        <v>0.59</v>
      </c>
      <c r="I420" t="n">
        <v>90</v>
      </c>
      <c r="J420" t="n">
        <v>119.93</v>
      </c>
      <c r="K420" t="n">
        <v>43.4</v>
      </c>
      <c r="L420" t="n">
        <v>4</v>
      </c>
      <c r="M420" t="n">
        <v>88</v>
      </c>
      <c r="N420" t="n">
        <v>17.53</v>
      </c>
      <c r="O420" t="n">
        <v>15025.44</v>
      </c>
      <c r="P420" t="n">
        <v>495.99</v>
      </c>
      <c r="Q420" t="n">
        <v>794.1799999999999</v>
      </c>
      <c r="R420" t="n">
        <v>202.26</v>
      </c>
      <c r="S420" t="n">
        <v>72.42</v>
      </c>
      <c r="T420" t="n">
        <v>55357.17</v>
      </c>
      <c r="U420" t="n">
        <v>0.36</v>
      </c>
      <c r="V420" t="n">
        <v>0.72</v>
      </c>
      <c r="W420" t="n">
        <v>4.84</v>
      </c>
      <c r="X420" t="n">
        <v>3.33</v>
      </c>
      <c r="Y420" t="n">
        <v>0.5</v>
      </c>
      <c r="Z420" t="n">
        <v>10</v>
      </c>
    </row>
    <row r="421">
      <c r="A421" t="n">
        <v>4</v>
      </c>
      <c r="B421" t="n">
        <v>55</v>
      </c>
      <c r="C421" t="inlineStr">
        <is>
          <t xml:space="preserve">CONCLUIDO	</t>
        </is>
      </c>
      <c r="D421" t="n">
        <v>1.849</v>
      </c>
      <c r="E421" t="n">
        <v>54.08</v>
      </c>
      <c r="F421" t="n">
        <v>50.3</v>
      </c>
      <c r="G421" t="n">
        <v>42.51</v>
      </c>
      <c r="H421" t="n">
        <v>0.73</v>
      </c>
      <c r="I421" t="n">
        <v>71</v>
      </c>
      <c r="J421" t="n">
        <v>121.23</v>
      </c>
      <c r="K421" t="n">
        <v>43.4</v>
      </c>
      <c r="L421" t="n">
        <v>5</v>
      </c>
      <c r="M421" t="n">
        <v>69</v>
      </c>
      <c r="N421" t="n">
        <v>17.83</v>
      </c>
      <c r="O421" t="n">
        <v>15186.08</v>
      </c>
      <c r="P421" t="n">
        <v>484.44</v>
      </c>
      <c r="Q421" t="n">
        <v>794.1799999999999</v>
      </c>
      <c r="R421" t="n">
        <v>177.47</v>
      </c>
      <c r="S421" t="n">
        <v>72.42</v>
      </c>
      <c r="T421" t="n">
        <v>43060.25</v>
      </c>
      <c r="U421" t="n">
        <v>0.41</v>
      </c>
      <c r="V421" t="n">
        <v>0.73</v>
      </c>
      <c r="W421" t="n">
        <v>4.81</v>
      </c>
      <c r="X421" t="n">
        <v>2.59</v>
      </c>
      <c r="Y421" t="n">
        <v>0.5</v>
      </c>
      <c r="Z421" t="n">
        <v>10</v>
      </c>
    </row>
    <row r="422">
      <c r="A422" t="n">
        <v>5</v>
      </c>
      <c r="B422" t="n">
        <v>55</v>
      </c>
      <c r="C422" t="inlineStr">
        <is>
          <t xml:space="preserve">CONCLUIDO	</t>
        </is>
      </c>
      <c r="D422" t="n">
        <v>1.876</v>
      </c>
      <c r="E422" t="n">
        <v>53.3</v>
      </c>
      <c r="F422" t="n">
        <v>49.84</v>
      </c>
      <c r="G422" t="n">
        <v>51.55</v>
      </c>
      <c r="H422" t="n">
        <v>0.86</v>
      </c>
      <c r="I422" t="n">
        <v>58</v>
      </c>
      <c r="J422" t="n">
        <v>122.54</v>
      </c>
      <c r="K422" t="n">
        <v>43.4</v>
      </c>
      <c r="L422" t="n">
        <v>6</v>
      </c>
      <c r="M422" t="n">
        <v>56</v>
      </c>
      <c r="N422" t="n">
        <v>18.14</v>
      </c>
      <c r="O422" t="n">
        <v>15347.16</v>
      </c>
      <c r="P422" t="n">
        <v>475.52</v>
      </c>
      <c r="Q422" t="n">
        <v>794.1900000000001</v>
      </c>
      <c r="R422" t="n">
        <v>162.47</v>
      </c>
      <c r="S422" t="n">
        <v>72.42</v>
      </c>
      <c r="T422" t="n">
        <v>35625.58</v>
      </c>
      <c r="U422" t="n">
        <v>0.45</v>
      </c>
      <c r="V422" t="n">
        <v>0.74</v>
      </c>
      <c r="W422" t="n">
        <v>4.78</v>
      </c>
      <c r="X422" t="n">
        <v>2.13</v>
      </c>
      <c r="Y422" t="n">
        <v>0.5</v>
      </c>
      <c r="Z422" t="n">
        <v>10</v>
      </c>
    </row>
    <row r="423">
      <c r="A423" t="n">
        <v>6</v>
      </c>
      <c r="B423" t="n">
        <v>55</v>
      </c>
      <c r="C423" t="inlineStr">
        <is>
          <t xml:space="preserve">CONCLUIDO	</t>
        </is>
      </c>
      <c r="D423" t="n">
        <v>1.8962</v>
      </c>
      <c r="E423" t="n">
        <v>52.74</v>
      </c>
      <c r="F423" t="n">
        <v>49.48</v>
      </c>
      <c r="G423" t="n">
        <v>60.59</v>
      </c>
      <c r="H423" t="n">
        <v>1</v>
      </c>
      <c r="I423" t="n">
        <v>49</v>
      </c>
      <c r="J423" t="n">
        <v>123.85</v>
      </c>
      <c r="K423" t="n">
        <v>43.4</v>
      </c>
      <c r="L423" t="n">
        <v>7</v>
      </c>
      <c r="M423" t="n">
        <v>47</v>
      </c>
      <c r="N423" t="n">
        <v>18.45</v>
      </c>
      <c r="O423" t="n">
        <v>15508.69</v>
      </c>
      <c r="P423" t="n">
        <v>467.97</v>
      </c>
      <c r="Q423" t="n">
        <v>794.1799999999999</v>
      </c>
      <c r="R423" t="n">
        <v>151.03</v>
      </c>
      <c r="S423" t="n">
        <v>72.42</v>
      </c>
      <c r="T423" t="n">
        <v>29951.6</v>
      </c>
      <c r="U423" t="n">
        <v>0.48</v>
      </c>
      <c r="V423" t="n">
        <v>0.75</v>
      </c>
      <c r="W423" t="n">
        <v>4.75</v>
      </c>
      <c r="X423" t="n">
        <v>1.77</v>
      </c>
      <c r="Y423" t="n">
        <v>0.5</v>
      </c>
      <c r="Z423" t="n">
        <v>10</v>
      </c>
    </row>
    <row r="424">
      <c r="A424" t="n">
        <v>7</v>
      </c>
      <c r="B424" t="n">
        <v>55</v>
      </c>
      <c r="C424" t="inlineStr">
        <is>
          <t xml:space="preserve">CONCLUIDO	</t>
        </is>
      </c>
      <c r="D424" t="n">
        <v>1.9081</v>
      </c>
      <c r="E424" t="n">
        <v>52.41</v>
      </c>
      <c r="F424" t="n">
        <v>49.3</v>
      </c>
      <c r="G424" t="n">
        <v>68.79000000000001</v>
      </c>
      <c r="H424" t="n">
        <v>1.13</v>
      </c>
      <c r="I424" t="n">
        <v>43</v>
      </c>
      <c r="J424" t="n">
        <v>125.16</v>
      </c>
      <c r="K424" t="n">
        <v>43.4</v>
      </c>
      <c r="L424" t="n">
        <v>8</v>
      </c>
      <c r="M424" t="n">
        <v>41</v>
      </c>
      <c r="N424" t="n">
        <v>18.76</v>
      </c>
      <c r="O424" t="n">
        <v>15670.68</v>
      </c>
      <c r="P424" t="n">
        <v>461.61</v>
      </c>
      <c r="Q424" t="n">
        <v>794.1900000000001</v>
      </c>
      <c r="R424" t="n">
        <v>144.46</v>
      </c>
      <c r="S424" t="n">
        <v>72.42</v>
      </c>
      <c r="T424" t="n">
        <v>26696.08</v>
      </c>
      <c r="U424" t="n">
        <v>0.5</v>
      </c>
      <c r="V424" t="n">
        <v>0.75</v>
      </c>
      <c r="W424" t="n">
        <v>4.76</v>
      </c>
      <c r="X424" t="n">
        <v>1.59</v>
      </c>
      <c r="Y424" t="n">
        <v>0.5</v>
      </c>
      <c r="Z424" t="n">
        <v>10</v>
      </c>
    </row>
    <row r="425">
      <c r="A425" t="n">
        <v>8</v>
      </c>
      <c r="B425" t="n">
        <v>55</v>
      </c>
      <c r="C425" t="inlineStr">
        <is>
          <t xml:space="preserve">CONCLUIDO	</t>
        </is>
      </c>
      <c r="D425" t="n">
        <v>1.9207</v>
      </c>
      <c r="E425" t="n">
        <v>52.06</v>
      </c>
      <c r="F425" t="n">
        <v>49.07</v>
      </c>
      <c r="G425" t="n">
        <v>77.48</v>
      </c>
      <c r="H425" t="n">
        <v>1.26</v>
      </c>
      <c r="I425" t="n">
        <v>38</v>
      </c>
      <c r="J425" t="n">
        <v>126.48</v>
      </c>
      <c r="K425" t="n">
        <v>43.4</v>
      </c>
      <c r="L425" t="n">
        <v>9</v>
      </c>
      <c r="M425" t="n">
        <v>36</v>
      </c>
      <c r="N425" t="n">
        <v>19.08</v>
      </c>
      <c r="O425" t="n">
        <v>15833.12</v>
      </c>
      <c r="P425" t="n">
        <v>455.17</v>
      </c>
      <c r="Q425" t="n">
        <v>794.1799999999999</v>
      </c>
      <c r="R425" t="n">
        <v>136.99</v>
      </c>
      <c r="S425" t="n">
        <v>72.42</v>
      </c>
      <c r="T425" t="n">
        <v>22983.19</v>
      </c>
      <c r="U425" t="n">
        <v>0.53</v>
      </c>
      <c r="V425" t="n">
        <v>0.75</v>
      </c>
      <c r="W425" t="n">
        <v>4.75</v>
      </c>
      <c r="X425" t="n">
        <v>1.37</v>
      </c>
      <c r="Y425" t="n">
        <v>0.5</v>
      </c>
      <c r="Z425" t="n">
        <v>10</v>
      </c>
    </row>
    <row r="426">
      <c r="A426" t="n">
        <v>9</v>
      </c>
      <c r="B426" t="n">
        <v>55</v>
      </c>
      <c r="C426" t="inlineStr">
        <is>
          <t xml:space="preserve">CONCLUIDO	</t>
        </is>
      </c>
      <c r="D426" t="n">
        <v>1.9295</v>
      </c>
      <c r="E426" t="n">
        <v>51.83</v>
      </c>
      <c r="F426" t="n">
        <v>48.93</v>
      </c>
      <c r="G426" t="n">
        <v>86.34999999999999</v>
      </c>
      <c r="H426" t="n">
        <v>1.38</v>
      </c>
      <c r="I426" t="n">
        <v>34</v>
      </c>
      <c r="J426" t="n">
        <v>127.8</v>
      </c>
      <c r="K426" t="n">
        <v>43.4</v>
      </c>
      <c r="L426" t="n">
        <v>10</v>
      </c>
      <c r="M426" t="n">
        <v>32</v>
      </c>
      <c r="N426" t="n">
        <v>19.4</v>
      </c>
      <c r="O426" t="n">
        <v>15996.02</v>
      </c>
      <c r="P426" t="n">
        <v>448.29</v>
      </c>
      <c r="Q426" t="n">
        <v>794.17</v>
      </c>
      <c r="R426" t="n">
        <v>132.46</v>
      </c>
      <c r="S426" t="n">
        <v>72.42</v>
      </c>
      <c r="T426" t="n">
        <v>20738.48</v>
      </c>
      <c r="U426" t="n">
        <v>0.55</v>
      </c>
      <c r="V426" t="n">
        <v>0.75</v>
      </c>
      <c r="W426" t="n">
        <v>4.73</v>
      </c>
      <c r="X426" t="n">
        <v>1.22</v>
      </c>
      <c r="Y426" t="n">
        <v>0.5</v>
      </c>
      <c r="Z426" t="n">
        <v>10</v>
      </c>
    </row>
    <row r="427">
      <c r="A427" t="n">
        <v>10</v>
      </c>
      <c r="B427" t="n">
        <v>55</v>
      </c>
      <c r="C427" t="inlineStr">
        <is>
          <t xml:space="preserve">CONCLUIDO	</t>
        </is>
      </c>
      <c r="D427" t="n">
        <v>1.9386</v>
      </c>
      <c r="E427" t="n">
        <v>51.58</v>
      </c>
      <c r="F427" t="n">
        <v>48.78</v>
      </c>
      <c r="G427" t="n">
        <v>97.56</v>
      </c>
      <c r="H427" t="n">
        <v>1.5</v>
      </c>
      <c r="I427" t="n">
        <v>30</v>
      </c>
      <c r="J427" t="n">
        <v>129.13</v>
      </c>
      <c r="K427" t="n">
        <v>43.4</v>
      </c>
      <c r="L427" t="n">
        <v>11</v>
      </c>
      <c r="M427" t="n">
        <v>28</v>
      </c>
      <c r="N427" t="n">
        <v>19.73</v>
      </c>
      <c r="O427" t="n">
        <v>16159.39</v>
      </c>
      <c r="P427" t="n">
        <v>443.78</v>
      </c>
      <c r="Q427" t="n">
        <v>794.1799999999999</v>
      </c>
      <c r="R427" t="n">
        <v>127.05</v>
      </c>
      <c r="S427" t="n">
        <v>72.42</v>
      </c>
      <c r="T427" t="n">
        <v>18055.86</v>
      </c>
      <c r="U427" t="n">
        <v>0.57</v>
      </c>
      <c r="V427" t="n">
        <v>0.76</v>
      </c>
      <c r="W427" t="n">
        <v>4.74</v>
      </c>
      <c r="X427" t="n">
        <v>1.07</v>
      </c>
      <c r="Y427" t="n">
        <v>0.5</v>
      </c>
      <c r="Z427" t="n">
        <v>10</v>
      </c>
    </row>
    <row r="428">
      <c r="A428" t="n">
        <v>11</v>
      </c>
      <c r="B428" t="n">
        <v>55</v>
      </c>
      <c r="C428" t="inlineStr">
        <is>
          <t xml:space="preserve">CONCLUIDO	</t>
        </is>
      </c>
      <c r="D428" t="n">
        <v>1.9424</v>
      </c>
      <c r="E428" t="n">
        <v>51.48</v>
      </c>
      <c r="F428" t="n">
        <v>48.73</v>
      </c>
      <c r="G428" t="n">
        <v>104.42</v>
      </c>
      <c r="H428" t="n">
        <v>1.63</v>
      </c>
      <c r="I428" t="n">
        <v>28</v>
      </c>
      <c r="J428" t="n">
        <v>130.45</v>
      </c>
      <c r="K428" t="n">
        <v>43.4</v>
      </c>
      <c r="L428" t="n">
        <v>12</v>
      </c>
      <c r="M428" t="n">
        <v>26</v>
      </c>
      <c r="N428" t="n">
        <v>20.05</v>
      </c>
      <c r="O428" t="n">
        <v>16323.22</v>
      </c>
      <c r="P428" t="n">
        <v>438.07</v>
      </c>
      <c r="Q428" t="n">
        <v>794.17</v>
      </c>
      <c r="R428" t="n">
        <v>125.43</v>
      </c>
      <c r="S428" t="n">
        <v>72.42</v>
      </c>
      <c r="T428" t="n">
        <v>17254.79</v>
      </c>
      <c r="U428" t="n">
        <v>0.58</v>
      </c>
      <c r="V428" t="n">
        <v>0.76</v>
      </c>
      <c r="W428" t="n">
        <v>4.73</v>
      </c>
      <c r="X428" t="n">
        <v>1.02</v>
      </c>
      <c r="Y428" t="n">
        <v>0.5</v>
      </c>
      <c r="Z428" t="n">
        <v>10</v>
      </c>
    </row>
    <row r="429">
      <c r="A429" t="n">
        <v>12</v>
      </c>
      <c r="B429" t="n">
        <v>55</v>
      </c>
      <c r="C429" t="inlineStr">
        <is>
          <t xml:space="preserve">CONCLUIDO	</t>
        </is>
      </c>
      <c r="D429" t="n">
        <v>1.9503</v>
      </c>
      <c r="E429" t="n">
        <v>51.27</v>
      </c>
      <c r="F429" t="n">
        <v>48.59</v>
      </c>
      <c r="G429" t="n">
        <v>116.62</v>
      </c>
      <c r="H429" t="n">
        <v>1.74</v>
      </c>
      <c r="I429" t="n">
        <v>25</v>
      </c>
      <c r="J429" t="n">
        <v>131.79</v>
      </c>
      <c r="K429" t="n">
        <v>43.4</v>
      </c>
      <c r="L429" t="n">
        <v>13</v>
      </c>
      <c r="M429" t="n">
        <v>23</v>
      </c>
      <c r="N429" t="n">
        <v>20.39</v>
      </c>
      <c r="O429" t="n">
        <v>16487.53</v>
      </c>
      <c r="P429" t="n">
        <v>432.14</v>
      </c>
      <c r="Q429" t="n">
        <v>794.17</v>
      </c>
      <c r="R429" t="n">
        <v>121.03</v>
      </c>
      <c r="S429" t="n">
        <v>72.42</v>
      </c>
      <c r="T429" t="n">
        <v>15068.4</v>
      </c>
      <c r="U429" t="n">
        <v>0.6</v>
      </c>
      <c r="V429" t="n">
        <v>0.76</v>
      </c>
      <c r="W429" t="n">
        <v>4.72</v>
      </c>
      <c r="X429" t="n">
        <v>0.89</v>
      </c>
      <c r="Y429" t="n">
        <v>0.5</v>
      </c>
      <c r="Z429" t="n">
        <v>10</v>
      </c>
    </row>
    <row r="430">
      <c r="A430" t="n">
        <v>13</v>
      </c>
      <c r="B430" t="n">
        <v>55</v>
      </c>
      <c r="C430" t="inlineStr">
        <is>
          <t xml:space="preserve">CONCLUIDO	</t>
        </is>
      </c>
      <c r="D430" t="n">
        <v>1.9552</v>
      </c>
      <c r="E430" t="n">
        <v>51.15</v>
      </c>
      <c r="F430" t="n">
        <v>48.51</v>
      </c>
      <c r="G430" t="n">
        <v>126.55</v>
      </c>
      <c r="H430" t="n">
        <v>1.86</v>
      </c>
      <c r="I430" t="n">
        <v>23</v>
      </c>
      <c r="J430" t="n">
        <v>133.12</v>
      </c>
      <c r="K430" t="n">
        <v>43.4</v>
      </c>
      <c r="L430" t="n">
        <v>14</v>
      </c>
      <c r="M430" t="n">
        <v>21</v>
      </c>
      <c r="N430" t="n">
        <v>20.72</v>
      </c>
      <c r="O430" t="n">
        <v>16652.31</v>
      </c>
      <c r="P430" t="n">
        <v>425.55</v>
      </c>
      <c r="Q430" t="n">
        <v>794.17</v>
      </c>
      <c r="R430" t="n">
        <v>118.23</v>
      </c>
      <c r="S430" t="n">
        <v>72.42</v>
      </c>
      <c r="T430" t="n">
        <v>13680.78</v>
      </c>
      <c r="U430" t="n">
        <v>0.61</v>
      </c>
      <c r="V430" t="n">
        <v>0.76</v>
      </c>
      <c r="W430" t="n">
        <v>4.72</v>
      </c>
      <c r="X430" t="n">
        <v>0.8100000000000001</v>
      </c>
      <c r="Y430" t="n">
        <v>0.5</v>
      </c>
      <c r="Z430" t="n">
        <v>10</v>
      </c>
    </row>
    <row r="431">
      <c r="A431" t="n">
        <v>14</v>
      </c>
      <c r="B431" t="n">
        <v>55</v>
      </c>
      <c r="C431" t="inlineStr">
        <is>
          <t xml:space="preserve">CONCLUIDO	</t>
        </is>
      </c>
      <c r="D431" t="n">
        <v>1.9566</v>
      </c>
      <c r="E431" t="n">
        <v>51.11</v>
      </c>
      <c r="F431" t="n">
        <v>48.5</v>
      </c>
      <c r="G431" t="n">
        <v>132.27</v>
      </c>
      <c r="H431" t="n">
        <v>1.97</v>
      </c>
      <c r="I431" t="n">
        <v>22</v>
      </c>
      <c r="J431" t="n">
        <v>134.46</v>
      </c>
      <c r="K431" t="n">
        <v>43.4</v>
      </c>
      <c r="L431" t="n">
        <v>15</v>
      </c>
      <c r="M431" t="n">
        <v>20</v>
      </c>
      <c r="N431" t="n">
        <v>21.06</v>
      </c>
      <c r="O431" t="n">
        <v>16817.7</v>
      </c>
      <c r="P431" t="n">
        <v>420.43</v>
      </c>
      <c r="Q431" t="n">
        <v>794.17</v>
      </c>
      <c r="R431" t="n">
        <v>118.03</v>
      </c>
      <c r="S431" t="n">
        <v>72.42</v>
      </c>
      <c r="T431" t="n">
        <v>13583.17</v>
      </c>
      <c r="U431" t="n">
        <v>0.61</v>
      </c>
      <c r="V431" t="n">
        <v>0.76</v>
      </c>
      <c r="W431" t="n">
        <v>4.72</v>
      </c>
      <c r="X431" t="n">
        <v>0.79</v>
      </c>
      <c r="Y431" t="n">
        <v>0.5</v>
      </c>
      <c r="Z431" t="n">
        <v>10</v>
      </c>
    </row>
    <row r="432">
      <c r="A432" t="n">
        <v>15</v>
      </c>
      <c r="B432" t="n">
        <v>55</v>
      </c>
      <c r="C432" t="inlineStr">
        <is>
          <t xml:space="preserve">CONCLUIDO	</t>
        </is>
      </c>
      <c r="D432" t="n">
        <v>1.9611</v>
      </c>
      <c r="E432" t="n">
        <v>50.99</v>
      </c>
      <c r="F432" t="n">
        <v>48.43</v>
      </c>
      <c r="G432" t="n">
        <v>145.29</v>
      </c>
      <c r="H432" t="n">
        <v>2.08</v>
      </c>
      <c r="I432" t="n">
        <v>20</v>
      </c>
      <c r="J432" t="n">
        <v>135.81</v>
      </c>
      <c r="K432" t="n">
        <v>43.4</v>
      </c>
      <c r="L432" t="n">
        <v>16</v>
      </c>
      <c r="M432" t="n">
        <v>18</v>
      </c>
      <c r="N432" t="n">
        <v>21.41</v>
      </c>
      <c r="O432" t="n">
        <v>16983.46</v>
      </c>
      <c r="P432" t="n">
        <v>416.55</v>
      </c>
      <c r="Q432" t="n">
        <v>794.1799999999999</v>
      </c>
      <c r="R432" t="n">
        <v>115.59</v>
      </c>
      <c r="S432" t="n">
        <v>72.42</v>
      </c>
      <c r="T432" t="n">
        <v>12375.44</v>
      </c>
      <c r="U432" t="n">
        <v>0.63</v>
      </c>
      <c r="V432" t="n">
        <v>0.76</v>
      </c>
      <c r="W432" t="n">
        <v>4.72</v>
      </c>
      <c r="X432" t="n">
        <v>0.72</v>
      </c>
      <c r="Y432" t="n">
        <v>0.5</v>
      </c>
      <c r="Z432" t="n">
        <v>10</v>
      </c>
    </row>
    <row r="433">
      <c r="A433" t="n">
        <v>16</v>
      </c>
      <c r="B433" t="n">
        <v>55</v>
      </c>
      <c r="C433" t="inlineStr">
        <is>
          <t xml:space="preserve">CONCLUIDO	</t>
        </is>
      </c>
      <c r="D433" t="n">
        <v>1.9645</v>
      </c>
      <c r="E433" t="n">
        <v>50.9</v>
      </c>
      <c r="F433" t="n">
        <v>48.37</v>
      </c>
      <c r="G433" t="n">
        <v>152.73</v>
      </c>
      <c r="H433" t="n">
        <v>2.19</v>
      </c>
      <c r="I433" t="n">
        <v>19</v>
      </c>
      <c r="J433" t="n">
        <v>137.15</v>
      </c>
      <c r="K433" t="n">
        <v>43.4</v>
      </c>
      <c r="L433" t="n">
        <v>17</v>
      </c>
      <c r="M433" t="n">
        <v>16</v>
      </c>
      <c r="N433" t="n">
        <v>21.75</v>
      </c>
      <c r="O433" t="n">
        <v>17149.71</v>
      </c>
      <c r="P433" t="n">
        <v>409.44</v>
      </c>
      <c r="Q433" t="n">
        <v>794.2</v>
      </c>
      <c r="R433" t="n">
        <v>113.44</v>
      </c>
      <c r="S433" t="n">
        <v>72.42</v>
      </c>
      <c r="T433" t="n">
        <v>11306.76</v>
      </c>
      <c r="U433" t="n">
        <v>0.64</v>
      </c>
      <c r="V433" t="n">
        <v>0.76</v>
      </c>
      <c r="W433" t="n">
        <v>4.71</v>
      </c>
      <c r="X433" t="n">
        <v>0.66</v>
      </c>
      <c r="Y433" t="n">
        <v>0.5</v>
      </c>
      <c r="Z433" t="n">
        <v>10</v>
      </c>
    </row>
    <row r="434">
      <c r="A434" t="n">
        <v>17</v>
      </c>
      <c r="B434" t="n">
        <v>55</v>
      </c>
      <c r="C434" t="inlineStr">
        <is>
          <t xml:space="preserve">CONCLUIDO	</t>
        </is>
      </c>
      <c r="D434" t="n">
        <v>1.9657</v>
      </c>
      <c r="E434" t="n">
        <v>50.87</v>
      </c>
      <c r="F434" t="n">
        <v>48.36</v>
      </c>
      <c r="G434" t="n">
        <v>161.19</v>
      </c>
      <c r="H434" t="n">
        <v>2.3</v>
      </c>
      <c r="I434" t="n">
        <v>18</v>
      </c>
      <c r="J434" t="n">
        <v>138.51</v>
      </c>
      <c r="K434" t="n">
        <v>43.4</v>
      </c>
      <c r="L434" t="n">
        <v>18</v>
      </c>
      <c r="M434" t="n">
        <v>14</v>
      </c>
      <c r="N434" t="n">
        <v>22.11</v>
      </c>
      <c r="O434" t="n">
        <v>17316.45</v>
      </c>
      <c r="P434" t="n">
        <v>406.39</v>
      </c>
      <c r="Q434" t="n">
        <v>794.17</v>
      </c>
      <c r="R434" t="n">
        <v>113.31</v>
      </c>
      <c r="S434" t="n">
        <v>72.42</v>
      </c>
      <c r="T434" t="n">
        <v>11246.4</v>
      </c>
      <c r="U434" t="n">
        <v>0.64</v>
      </c>
      <c r="V434" t="n">
        <v>0.76</v>
      </c>
      <c r="W434" t="n">
        <v>4.71</v>
      </c>
      <c r="X434" t="n">
        <v>0.65</v>
      </c>
      <c r="Y434" t="n">
        <v>0.5</v>
      </c>
      <c r="Z434" t="n">
        <v>10</v>
      </c>
    </row>
    <row r="435">
      <c r="A435" t="n">
        <v>18</v>
      </c>
      <c r="B435" t="n">
        <v>55</v>
      </c>
      <c r="C435" t="inlineStr">
        <is>
          <t xml:space="preserve">CONCLUIDO	</t>
        </is>
      </c>
      <c r="D435" t="n">
        <v>1.9681</v>
      </c>
      <c r="E435" t="n">
        <v>50.81</v>
      </c>
      <c r="F435" t="n">
        <v>48.32</v>
      </c>
      <c r="G435" t="n">
        <v>170.55</v>
      </c>
      <c r="H435" t="n">
        <v>2.4</v>
      </c>
      <c r="I435" t="n">
        <v>17</v>
      </c>
      <c r="J435" t="n">
        <v>139.86</v>
      </c>
      <c r="K435" t="n">
        <v>43.4</v>
      </c>
      <c r="L435" t="n">
        <v>19</v>
      </c>
      <c r="M435" t="n">
        <v>11</v>
      </c>
      <c r="N435" t="n">
        <v>22.46</v>
      </c>
      <c r="O435" t="n">
        <v>17483.7</v>
      </c>
      <c r="P435" t="n">
        <v>400.98</v>
      </c>
      <c r="Q435" t="n">
        <v>794.17</v>
      </c>
      <c r="R435" t="n">
        <v>111.71</v>
      </c>
      <c r="S435" t="n">
        <v>72.42</v>
      </c>
      <c r="T435" t="n">
        <v>10451.19</v>
      </c>
      <c r="U435" t="n">
        <v>0.65</v>
      </c>
      <c r="V435" t="n">
        <v>0.76</v>
      </c>
      <c r="W435" t="n">
        <v>4.72</v>
      </c>
      <c r="X435" t="n">
        <v>0.61</v>
      </c>
      <c r="Y435" t="n">
        <v>0.5</v>
      </c>
      <c r="Z435" t="n">
        <v>10</v>
      </c>
    </row>
    <row r="436">
      <c r="A436" t="n">
        <v>19</v>
      </c>
      <c r="B436" t="n">
        <v>55</v>
      </c>
      <c r="C436" t="inlineStr">
        <is>
          <t xml:space="preserve">CONCLUIDO	</t>
        </is>
      </c>
      <c r="D436" t="n">
        <v>1.9702</v>
      </c>
      <c r="E436" t="n">
        <v>50.76</v>
      </c>
      <c r="F436" t="n">
        <v>48.29</v>
      </c>
      <c r="G436" t="n">
        <v>181.08</v>
      </c>
      <c r="H436" t="n">
        <v>2.5</v>
      </c>
      <c r="I436" t="n">
        <v>16</v>
      </c>
      <c r="J436" t="n">
        <v>141.22</v>
      </c>
      <c r="K436" t="n">
        <v>43.4</v>
      </c>
      <c r="L436" t="n">
        <v>20</v>
      </c>
      <c r="M436" t="n">
        <v>4</v>
      </c>
      <c r="N436" t="n">
        <v>22.82</v>
      </c>
      <c r="O436" t="n">
        <v>17651.44</v>
      </c>
      <c r="P436" t="n">
        <v>399.15</v>
      </c>
      <c r="Q436" t="n">
        <v>794.1799999999999</v>
      </c>
      <c r="R436" t="n">
        <v>110.48</v>
      </c>
      <c r="S436" t="n">
        <v>72.42</v>
      </c>
      <c r="T436" t="n">
        <v>9840.25</v>
      </c>
      <c r="U436" t="n">
        <v>0.66</v>
      </c>
      <c r="V436" t="n">
        <v>0.76</v>
      </c>
      <c r="W436" t="n">
        <v>4.72</v>
      </c>
      <c r="X436" t="n">
        <v>0.58</v>
      </c>
      <c r="Y436" t="n">
        <v>0.5</v>
      </c>
      <c r="Z436" t="n">
        <v>10</v>
      </c>
    </row>
    <row r="437">
      <c r="A437" t="n">
        <v>20</v>
      </c>
      <c r="B437" t="n">
        <v>55</v>
      </c>
      <c r="C437" t="inlineStr">
        <is>
          <t xml:space="preserve">CONCLUIDO	</t>
        </is>
      </c>
      <c r="D437" t="n">
        <v>1.9708</v>
      </c>
      <c r="E437" t="n">
        <v>50.74</v>
      </c>
      <c r="F437" t="n">
        <v>48.27</v>
      </c>
      <c r="G437" t="n">
        <v>181.03</v>
      </c>
      <c r="H437" t="n">
        <v>2.61</v>
      </c>
      <c r="I437" t="n">
        <v>16</v>
      </c>
      <c r="J437" t="n">
        <v>142.59</v>
      </c>
      <c r="K437" t="n">
        <v>43.4</v>
      </c>
      <c r="L437" t="n">
        <v>21</v>
      </c>
      <c r="M437" t="n">
        <v>2</v>
      </c>
      <c r="N437" t="n">
        <v>23.19</v>
      </c>
      <c r="O437" t="n">
        <v>17819.69</v>
      </c>
      <c r="P437" t="n">
        <v>402.54</v>
      </c>
      <c r="Q437" t="n">
        <v>794.17</v>
      </c>
      <c r="R437" t="n">
        <v>109.92</v>
      </c>
      <c r="S437" t="n">
        <v>72.42</v>
      </c>
      <c r="T437" t="n">
        <v>9561.1</v>
      </c>
      <c r="U437" t="n">
        <v>0.66</v>
      </c>
      <c r="V437" t="n">
        <v>0.77</v>
      </c>
      <c r="W437" t="n">
        <v>4.72</v>
      </c>
      <c r="X437" t="n">
        <v>0.57</v>
      </c>
      <c r="Y437" t="n">
        <v>0.5</v>
      </c>
      <c r="Z437" t="n">
        <v>10</v>
      </c>
    </row>
    <row r="438">
      <c r="A438" t="n">
        <v>21</v>
      </c>
      <c r="B438" t="n">
        <v>55</v>
      </c>
      <c r="C438" t="inlineStr">
        <is>
          <t xml:space="preserve">CONCLUIDO	</t>
        </is>
      </c>
      <c r="D438" t="n">
        <v>1.9709</v>
      </c>
      <c r="E438" t="n">
        <v>50.74</v>
      </c>
      <c r="F438" t="n">
        <v>48.27</v>
      </c>
      <c r="G438" t="n">
        <v>181.02</v>
      </c>
      <c r="H438" t="n">
        <v>2.7</v>
      </c>
      <c r="I438" t="n">
        <v>16</v>
      </c>
      <c r="J438" t="n">
        <v>143.96</v>
      </c>
      <c r="K438" t="n">
        <v>43.4</v>
      </c>
      <c r="L438" t="n">
        <v>22</v>
      </c>
      <c r="M438" t="n">
        <v>1</v>
      </c>
      <c r="N438" t="n">
        <v>23.56</v>
      </c>
      <c r="O438" t="n">
        <v>17988.46</v>
      </c>
      <c r="P438" t="n">
        <v>405.79</v>
      </c>
      <c r="Q438" t="n">
        <v>794.17</v>
      </c>
      <c r="R438" t="n">
        <v>109.76</v>
      </c>
      <c r="S438" t="n">
        <v>72.42</v>
      </c>
      <c r="T438" t="n">
        <v>9481.059999999999</v>
      </c>
      <c r="U438" t="n">
        <v>0.66</v>
      </c>
      <c r="V438" t="n">
        <v>0.77</v>
      </c>
      <c r="W438" t="n">
        <v>4.72</v>
      </c>
      <c r="X438" t="n">
        <v>0.5600000000000001</v>
      </c>
      <c r="Y438" t="n">
        <v>0.5</v>
      </c>
      <c r="Z438" t="n">
        <v>10</v>
      </c>
    </row>
    <row r="439">
      <c r="A439" t="n">
        <v>22</v>
      </c>
      <c r="B439" t="n">
        <v>55</v>
      </c>
      <c r="C439" t="inlineStr">
        <is>
          <t xml:space="preserve">CONCLUIDO	</t>
        </is>
      </c>
      <c r="D439" t="n">
        <v>1.9709</v>
      </c>
      <c r="E439" t="n">
        <v>50.74</v>
      </c>
      <c r="F439" t="n">
        <v>48.27</v>
      </c>
      <c r="G439" t="n">
        <v>181.02</v>
      </c>
      <c r="H439" t="n">
        <v>2.8</v>
      </c>
      <c r="I439" t="n">
        <v>16</v>
      </c>
      <c r="J439" t="n">
        <v>145.33</v>
      </c>
      <c r="K439" t="n">
        <v>43.4</v>
      </c>
      <c r="L439" t="n">
        <v>23</v>
      </c>
      <c r="M439" t="n">
        <v>0</v>
      </c>
      <c r="N439" t="n">
        <v>23.93</v>
      </c>
      <c r="O439" t="n">
        <v>18157.74</v>
      </c>
      <c r="P439" t="n">
        <v>409</v>
      </c>
      <c r="Q439" t="n">
        <v>794.17</v>
      </c>
      <c r="R439" t="n">
        <v>109.78</v>
      </c>
      <c r="S439" t="n">
        <v>72.42</v>
      </c>
      <c r="T439" t="n">
        <v>9491.23</v>
      </c>
      <c r="U439" t="n">
        <v>0.66</v>
      </c>
      <c r="V439" t="n">
        <v>0.77</v>
      </c>
      <c r="W439" t="n">
        <v>4.72</v>
      </c>
      <c r="X439" t="n">
        <v>0.57</v>
      </c>
      <c r="Y439" t="n">
        <v>0.5</v>
      </c>
      <c r="Z43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4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INDEX(resultados!$A$2:$ZZ$439, 1, MATCH($B$1, resultados!$A$1:$ZZ$1, 0))</f>
        <v/>
      </c>
      <c r="B7">
        <f>INDEX(resultados!$A$2:$ZZ$439, 1, MATCH($B$2, resultados!$A$1:$ZZ$1, 0))</f>
        <v/>
      </c>
      <c r="C7">
        <f>INDEX(resultados!$A$2:$ZZ$439, 1, MATCH($B$3, resultados!$A$1:$ZZ$1, 0))</f>
        <v/>
      </c>
    </row>
    <row r="8">
      <c r="A8">
        <f>INDEX(resultados!$A$2:$ZZ$439, 2, MATCH($B$1, resultados!$A$1:$ZZ$1, 0))</f>
        <v/>
      </c>
      <c r="B8">
        <f>INDEX(resultados!$A$2:$ZZ$439, 2, MATCH($B$2, resultados!$A$1:$ZZ$1, 0))</f>
        <v/>
      </c>
      <c r="C8">
        <f>INDEX(resultados!$A$2:$ZZ$439, 2, MATCH($B$3, resultados!$A$1:$ZZ$1, 0))</f>
        <v/>
      </c>
    </row>
    <row r="9">
      <c r="A9">
        <f>INDEX(resultados!$A$2:$ZZ$439, 3, MATCH($B$1, resultados!$A$1:$ZZ$1, 0))</f>
        <v/>
      </c>
      <c r="B9">
        <f>INDEX(resultados!$A$2:$ZZ$439, 3, MATCH($B$2, resultados!$A$1:$ZZ$1, 0))</f>
        <v/>
      </c>
      <c r="C9">
        <f>INDEX(resultados!$A$2:$ZZ$439, 3, MATCH($B$3, resultados!$A$1:$ZZ$1, 0))</f>
        <v/>
      </c>
    </row>
    <row r="10">
      <c r="A10">
        <f>INDEX(resultados!$A$2:$ZZ$439, 4, MATCH($B$1, resultados!$A$1:$ZZ$1, 0))</f>
        <v/>
      </c>
      <c r="B10">
        <f>INDEX(resultados!$A$2:$ZZ$439, 4, MATCH($B$2, resultados!$A$1:$ZZ$1, 0))</f>
        <v/>
      </c>
      <c r="C10">
        <f>INDEX(resultados!$A$2:$ZZ$439, 4, MATCH($B$3, resultados!$A$1:$ZZ$1, 0))</f>
        <v/>
      </c>
    </row>
    <row r="11">
      <c r="A11">
        <f>INDEX(resultados!$A$2:$ZZ$439, 5, MATCH($B$1, resultados!$A$1:$ZZ$1, 0))</f>
        <v/>
      </c>
      <c r="B11">
        <f>INDEX(resultados!$A$2:$ZZ$439, 5, MATCH($B$2, resultados!$A$1:$ZZ$1, 0))</f>
        <v/>
      </c>
      <c r="C11">
        <f>INDEX(resultados!$A$2:$ZZ$439, 5, MATCH($B$3, resultados!$A$1:$ZZ$1, 0))</f>
        <v/>
      </c>
    </row>
    <row r="12">
      <c r="A12">
        <f>INDEX(resultados!$A$2:$ZZ$439, 6, MATCH($B$1, resultados!$A$1:$ZZ$1, 0))</f>
        <v/>
      </c>
      <c r="B12">
        <f>INDEX(resultados!$A$2:$ZZ$439, 6, MATCH($B$2, resultados!$A$1:$ZZ$1, 0))</f>
        <v/>
      </c>
      <c r="C12">
        <f>INDEX(resultados!$A$2:$ZZ$439, 6, MATCH($B$3, resultados!$A$1:$ZZ$1, 0))</f>
        <v/>
      </c>
    </row>
    <row r="13">
      <c r="A13">
        <f>INDEX(resultados!$A$2:$ZZ$439, 7, MATCH($B$1, resultados!$A$1:$ZZ$1, 0))</f>
        <v/>
      </c>
      <c r="B13">
        <f>INDEX(resultados!$A$2:$ZZ$439, 7, MATCH($B$2, resultados!$A$1:$ZZ$1, 0))</f>
        <v/>
      </c>
      <c r="C13">
        <f>INDEX(resultados!$A$2:$ZZ$439, 7, MATCH($B$3, resultados!$A$1:$ZZ$1, 0))</f>
        <v/>
      </c>
    </row>
    <row r="14">
      <c r="A14">
        <f>INDEX(resultados!$A$2:$ZZ$439, 8, MATCH($B$1, resultados!$A$1:$ZZ$1, 0))</f>
        <v/>
      </c>
      <c r="B14">
        <f>INDEX(resultados!$A$2:$ZZ$439, 8, MATCH($B$2, resultados!$A$1:$ZZ$1, 0))</f>
        <v/>
      </c>
      <c r="C14">
        <f>INDEX(resultados!$A$2:$ZZ$439, 8, MATCH($B$3, resultados!$A$1:$ZZ$1, 0))</f>
        <v/>
      </c>
    </row>
    <row r="15">
      <c r="A15">
        <f>INDEX(resultados!$A$2:$ZZ$439, 9, MATCH($B$1, resultados!$A$1:$ZZ$1, 0))</f>
        <v/>
      </c>
      <c r="B15">
        <f>INDEX(resultados!$A$2:$ZZ$439, 9, MATCH($B$2, resultados!$A$1:$ZZ$1, 0))</f>
        <v/>
      </c>
      <c r="C15">
        <f>INDEX(resultados!$A$2:$ZZ$439, 9, MATCH($B$3, resultados!$A$1:$ZZ$1, 0))</f>
        <v/>
      </c>
    </row>
    <row r="16">
      <c r="A16">
        <f>INDEX(resultados!$A$2:$ZZ$439, 10, MATCH($B$1, resultados!$A$1:$ZZ$1, 0))</f>
        <v/>
      </c>
      <c r="B16">
        <f>INDEX(resultados!$A$2:$ZZ$439, 10, MATCH($B$2, resultados!$A$1:$ZZ$1, 0))</f>
        <v/>
      </c>
      <c r="C16">
        <f>INDEX(resultados!$A$2:$ZZ$439, 10, MATCH($B$3, resultados!$A$1:$ZZ$1, 0))</f>
        <v/>
      </c>
    </row>
    <row r="17">
      <c r="A17">
        <f>INDEX(resultados!$A$2:$ZZ$439, 11, MATCH($B$1, resultados!$A$1:$ZZ$1, 0))</f>
        <v/>
      </c>
      <c r="B17">
        <f>INDEX(resultados!$A$2:$ZZ$439, 11, MATCH($B$2, resultados!$A$1:$ZZ$1, 0))</f>
        <v/>
      </c>
      <c r="C17">
        <f>INDEX(resultados!$A$2:$ZZ$439, 11, MATCH($B$3, resultados!$A$1:$ZZ$1, 0))</f>
        <v/>
      </c>
    </row>
    <row r="18">
      <c r="A18">
        <f>INDEX(resultados!$A$2:$ZZ$439, 12, MATCH($B$1, resultados!$A$1:$ZZ$1, 0))</f>
        <v/>
      </c>
      <c r="B18">
        <f>INDEX(resultados!$A$2:$ZZ$439, 12, MATCH($B$2, resultados!$A$1:$ZZ$1, 0))</f>
        <v/>
      </c>
      <c r="C18">
        <f>INDEX(resultados!$A$2:$ZZ$439, 12, MATCH($B$3, resultados!$A$1:$ZZ$1, 0))</f>
        <v/>
      </c>
    </row>
    <row r="19">
      <c r="A19">
        <f>INDEX(resultados!$A$2:$ZZ$439, 13, MATCH($B$1, resultados!$A$1:$ZZ$1, 0))</f>
        <v/>
      </c>
      <c r="B19">
        <f>INDEX(resultados!$A$2:$ZZ$439, 13, MATCH($B$2, resultados!$A$1:$ZZ$1, 0))</f>
        <v/>
      </c>
      <c r="C19">
        <f>INDEX(resultados!$A$2:$ZZ$439, 13, MATCH($B$3, resultados!$A$1:$ZZ$1, 0))</f>
        <v/>
      </c>
    </row>
    <row r="20">
      <c r="A20">
        <f>INDEX(resultados!$A$2:$ZZ$439, 14, MATCH($B$1, resultados!$A$1:$ZZ$1, 0))</f>
        <v/>
      </c>
      <c r="B20">
        <f>INDEX(resultados!$A$2:$ZZ$439, 14, MATCH($B$2, resultados!$A$1:$ZZ$1, 0))</f>
        <v/>
      </c>
      <c r="C20">
        <f>INDEX(resultados!$A$2:$ZZ$439, 14, MATCH($B$3, resultados!$A$1:$ZZ$1, 0))</f>
        <v/>
      </c>
    </row>
    <row r="21">
      <c r="A21">
        <f>INDEX(resultados!$A$2:$ZZ$439, 15, MATCH($B$1, resultados!$A$1:$ZZ$1, 0))</f>
        <v/>
      </c>
      <c r="B21">
        <f>INDEX(resultados!$A$2:$ZZ$439, 15, MATCH($B$2, resultados!$A$1:$ZZ$1, 0))</f>
        <v/>
      </c>
      <c r="C21">
        <f>INDEX(resultados!$A$2:$ZZ$439, 15, MATCH($B$3, resultados!$A$1:$ZZ$1, 0))</f>
        <v/>
      </c>
    </row>
    <row r="22">
      <c r="A22">
        <f>INDEX(resultados!$A$2:$ZZ$439, 16, MATCH($B$1, resultados!$A$1:$ZZ$1, 0))</f>
        <v/>
      </c>
      <c r="B22">
        <f>INDEX(resultados!$A$2:$ZZ$439, 16, MATCH($B$2, resultados!$A$1:$ZZ$1, 0))</f>
        <v/>
      </c>
      <c r="C22">
        <f>INDEX(resultados!$A$2:$ZZ$439, 16, MATCH($B$3, resultados!$A$1:$ZZ$1, 0))</f>
        <v/>
      </c>
    </row>
    <row r="23">
      <c r="A23">
        <f>INDEX(resultados!$A$2:$ZZ$439, 17, MATCH($B$1, resultados!$A$1:$ZZ$1, 0))</f>
        <v/>
      </c>
      <c r="B23">
        <f>INDEX(resultados!$A$2:$ZZ$439, 17, MATCH($B$2, resultados!$A$1:$ZZ$1, 0))</f>
        <v/>
      </c>
      <c r="C23">
        <f>INDEX(resultados!$A$2:$ZZ$439, 17, MATCH($B$3, resultados!$A$1:$ZZ$1, 0))</f>
        <v/>
      </c>
    </row>
    <row r="24">
      <c r="A24">
        <f>INDEX(resultados!$A$2:$ZZ$439, 18, MATCH($B$1, resultados!$A$1:$ZZ$1, 0))</f>
        <v/>
      </c>
      <c r="B24">
        <f>INDEX(resultados!$A$2:$ZZ$439, 18, MATCH($B$2, resultados!$A$1:$ZZ$1, 0))</f>
        <v/>
      </c>
      <c r="C24">
        <f>INDEX(resultados!$A$2:$ZZ$439, 18, MATCH($B$3, resultados!$A$1:$ZZ$1, 0))</f>
        <v/>
      </c>
    </row>
    <row r="25">
      <c r="A25">
        <f>INDEX(resultados!$A$2:$ZZ$439, 19, MATCH($B$1, resultados!$A$1:$ZZ$1, 0))</f>
        <v/>
      </c>
      <c r="B25">
        <f>INDEX(resultados!$A$2:$ZZ$439, 19, MATCH($B$2, resultados!$A$1:$ZZ$1, 0))</f>
        <v/>
      </c>
      <c r="C25">
        <f>INDEX(resultados!$A$2:$ZZ$439, 19, MATCH($B$3, resultados!$A$1:$ZZ$1, 0))</f>
        <v/>
      </c>
    </row>
    <row r="26">
      <c r="A26">
        <f>INDEX(resultados!$A$2:$ZZ$439, 20, MATCH($B$1, resultados!$A$1:$ZZ$1, 0))</f>
        <v/>
      </c>
      <c r="B26">
        <f>INDEX(resultados!$A$2:$ZZ$439, 20, MATCH($B$2, resultados!$A$1:$ZZ$1, 0))</f>
        <v/>
      </c>
      <c r="C26">
        <f>INDEX(resultados!$A$2:$ZZ$439, 20, MATCH($B$3, resultados!$A$1:$ZZ$1, 0))</f>
        <v/>
      </c>
    </row>
    <row r="27">
      <c r="A27">
        <f>INDEX(resultados!$A$2:$ZZ$439, 21, MATCH($B$1, resultados!$A$1:$ZZ$1, 0))</f>
        <v/>
      </c>
      <c r="B27">
        <f>INDEX(resultados!$A$2:$ZZ$439, 21, MATCH($B$2, resultados!$A$1:$ZZ$1, 0))</f>
        <v/>
      </c>
      <c r="C27">
        <f>INDEX(resultados!$A$2:$ZZ$439, 21, MATCH($B$3, resultados!$A$1:$ZZ$1, 0))</f>
        <v/>
      </c>
    </row>
    <row r="28">
      <c r="A28">
        <f>INDEX(resultados!$A$2:$ZZ$439, 22, MATCH($B$1, resultados!$A$1:$ZZ$1, 0))</f>
        <v/>
      </c>
      <c r="B28">
        <f>INDEX(resultados!$A$2:$ZZ$439, 22, MATCH($B$2, resultados!$A$1:$ZZ$1, 0))</f>
        <v/>
      </c>
      <c r="C28">
        <f>INDEX(resultados!$A$2:$ZZ$439, 22, MATCH($B$3, resultados!$A$1:$ZZ$1, 0))</f>
        <v/>
      </c>
    </row>
    <row r="29">
      <c r="A29">
        <f>INDEX(resultados!$A$2:$ZZ$439, 23, MATCH($B$1, resultados!$A$1:$ZZ$1, 0))</f>
        <v/>
      </c>
      <c r="B29">
        <f>INDEX(resultados!$A$2:$ZZ$439, 23, MATCH($B$2, resultados!$A$1:$ZZ$1, 0))</f>
        <v/>
      </c>
      <c r="C29">
        <f>INDEX(resultados!$A$2:$ZZ$439, 23, MATCH($B$3, resultados!$A$1:$ZZ$1, 0))</f>
        <v/>
      </c>
    </row>
    <row r="30">
      <c r="A30">
        <f>INDEX(resultados!$A$2:$ZZ$439, 24, MATCH($B$1, resultados!$A$1:$ZZ$1, 0))</f>
        <v/>
      </c>
      <c r="B30">
        <f>INDEX(resultados!$A$2:$ZZ$439, 24, MATCH($B$2, resultados!$A$1:$ZZ$1, 0))</f>
        <v/>
      </c>
      <c r="C30">
        <f>INDEX(resultados!$A$2:$ZZ$439, 24, MATCH($B$3, resultados!$A$1:$ZZ$1, 0))</f>
        <v/>
      </c>
    </row>
    <row r="31">
      <c r="A31">
        <f>INDEX(resultados!$A$2:$ZZ$439, 25, MATCH($B$1, resultados!$A$1:$ZZ$1, 0))</f>
        <v/>
      </c>
      <c r="B31">
        <f>INDEX(resultados!$A$2:$ZZ$439, 25, MATCH($B$2, resultados!$A$1:$ZZ$1, 0))</f>
        <v/>
      </c>
      <c r="C31">
        <f>INDEX(resultados!$A$2:$ZZ$439, 25, MATCH($B$3, resultados!$A$1:$ZZ$1, 0))</f>
        <v/>
      </c>
    </row>
    <row r="32">
      <c r="A32">
        <f>INDEX(resultados!$A$2:$ZZ$439, 26, MATCH($B$1, resultados!$A$1:$ZZ$1, 0))</f>
        <v/>
      </c>
      <c r="B32">
        <f>INDEX(resultados!$A$2:$ZZ$439, 26, MATCH($B$2, resultados!$A$1:$ZZ$1, 0))</f>
        <v/>
      </c>
      <c r="C32">
        <f>INDEX(resultados!$A$2:$ZZ$439, 26, MATCH($B$3, resultados!$A$1:$ZZ$1, 0))</f>
        <v/>
      </c>
    </row>
    <row r="33">
      <c r="A33">
        <f>INDEX(resultados!$A$2:$ZZ$439, 27, MATCH($B$1, resultados!$A$1:$ZZ$1, 0))</f>
        <v/>
      </c>
      <c r="B33">
        <f>INDEX(resultados!$A$2:$ZZ$439, 27, MATCH($B$2, resultados!$A$1:$ZZ$1, 0))</f>
        <v/>
      </c>
      <c r="C33">
        <f>INDEX(resultados!$A$2:$ZZ$439, 27, MATCH($B$3, resultados!$A$1:$ZZ$1, 0))</f>
        <v/>
      </c>
    </row>
    <row r="34">
      <c r="A34">
        <f>INDEX(resultados!$A$2:$ZZ$439, 28, MATCH($B$1, resultados!$A$1:$ZZ$1, 0))</f>
        <v/>
      </c>
      <c r="B34">
        <f>INDEX(resultados!$A$2:$ZZ$439, 28, MATCH($B$2, resultados!$A$1:$ZZ$1, 0))</f>
        <v/>
      </c>
      <c r="C34">
        <f>INDEX(resultados!$A$2:$ZZ$439, 28, MATCH($B$3, resultados!$A$1:$ZZ$1, 0))</f>
        <v/>
      </c>
    </row>
    <row r="35">
      <c r="A35">
        <f>INDEX(resultados!$A$2:$ZZ$439, 29, MATCH($B$1, resultados!$A$1:$ZZ$1, 0))</f>
        <v/>
      </c>
      <c r="B35">
        <f>INDEX(resultados!$A$2:$ZZ$439, 29, MATCH($B$2, resultados!$A$1:$ZZ$1, 0))</f>
        <v/>
      </c>
      <c r="C35">
        <f>INDEX(resultados!$A$2:$ZZ$439, 29, MATCH($B$3, resultados!$A$1:$ZZ$1, 0))</f>
        <v/>
      </c>
    </row>
    <row r="36">
      <c r="A36">
        <f>INDEX(resultados!$A$2:$ZZ$439, 30, MATCH($B$1, resultados!$A$1:$ZZ$1, 0))</f>
        <v/>
      </c>
      <c r="B36">
        <f>INDEX(resultados!$A$2:$ZZ$439, 30, MATCH($B$2, resultados!$A$1:$ZZ$1, 0))</f>
        <v/>
      </c>
      <c r="C36">
        <f>INDEX(resultados!$A$2:$ZZ$439, 30, MATCH($B$3, resultados!$A$1:$ZZ$1, 0))</f>
        <v/>
      </c>
    </row>
    <row r="37">
      <c r="A37">
        <f>INDEX(resultados!$A$2:$ZZ$439, 31, MATCH($B$1, resultados!$A$1:$ZZ$1, 0))</f>
        <v/>
      </c>
      <c r="B37">
        <f>INDEX(resultados!$A$2:$ZZ$439, 31, MATCH($B$2, resultados!$A$1:$ZZ$1, 0))</f>
        <v/>
      </c>
      <c r="C37">
        <f>INDEX(resultados!$A$2:$ZZ$439, 31, MATCH($B$3, resultados!$A$1:$ZZ$1, 0))</f>
        <v/>
      </c>
    </row>
    <row r="38">
      <c r="A38">
        <f>INDEX(resultados!$A$2:$ZZ$439, 32, MATCH($B$1, resultados!$A$1:$ZZ$1, 0))</f>
        <v/>
      </c>
      <c r="B38">
        <f>INDEX(resultados!$A$2:$ZZ$439, 32, MATCH($B$2, resultados!$A$1:$ZZ$1, 0))</f>
        <v/>
      </c>
      <c r="C38">
        <f>INDEX(resultados!$A$2:$ZZ$439, 32, MATCH($B$3, resultados!$A$1:$ZZ$1, 0))</f>
        <v/>
      </c>
    </row>
    <row r="39">
      <c r="A39">
        <f>INDEX(resultados!$A$2:$ZZ$439, 33, MATCH($B$1, resultados!$A$1:$ZZ$1, 0))</f>
        <v/>
      </c>
      <c r="B39">
        <f>INDEX(resultados!$A$2:$ZZ$439, 33, MATCH($B$2, resultados!$A$1:$ZZ$1, 0))</f>
        <v/>
      </c>
      <c r="C39">
        <f>INDEX(resultados!$A$2:$ZZ$439, 33, MATCH($B$3, resultados!$A$1:$ZZ$1, 0))</f>
        <v/>
      </c>
    </row>
    <row r="40">
      <c r="A40">
        <f>INDEX(resultados!$A$2:$ZZ$439, 34, MATCH($B$1, resultados!$A$1:$ZZ$1, 0))</f>
        <v/>
      </c>
      <c r="B40">
        <f>INDEX(resultados!$A$2:$ZZ$439, 34, MATCH($B$2, resultados!$A$1:$ZZ$1, 0))</f>
        <v/>
      </c>
      <c r="C40">
        <f>INDEX(resultados!$A$2:$ZZ$439, 34, MATCH($B$3, resultados!$A$1:$ZZ$1, 0))</f>
        <v/>
      </c>
    </row>
    <row r="41">
      <c r="A41">
        <f>INDEX(resultados!$A$2:$ZZ$439, 35, MATCH($B$1, resultados!$A$1:$ZZ$1, 0))</f>
        <v/>
      </c>
      <c r="B41">
        <f>INDEX(resultados!$A$2:$ZZ$439, 35, MATCH($B$2, resultados!$A$1:$ZZ$1, 0))</f>
        <v/>
      </c>
      <c r="C41">
        <f>INDEX(resultados!$A$2:$ZZ$439, 35, MATCH($B$3, resultados!$A$1:$ZZ$1, 0))</f>
        <v/>
      </c>
    </row>
    <row r="42">
      <c r="A42">
        <f>INDEX(resultados!$A$2:$ZZ$439, 36, MATCH($B$1, resultados!$A$1:$ZZ$1, 0))</f>
        <v/>
      </c>
      <c r="B42">
        <f>INDEX(resultados!$A$2:$ZZ$439, 36, MATCH($B$2, resultados!$A$1:$ZZ$1, 0))</f>
        <v/>
      </c>
      <c r="C42">
        <f>INDEX(resultados!$A$2:$ZZ$439, 36, MATCH($B$3, resultados!$A$1:$ZZ$1, 0))</f>
        <v/>
      </c>
    </row>
    <row r="43">
      <c r="A43">
        <f>INDEX(resultados!$A$2:$ZZ$439, 37, MATCH($B$1, resultados!$A$1:$ZZ$1, 0))</f>
        <v/>
      </c>
      <c r="B43">
        <f>INDEX(resultados!$A$2:$ZZ$439, 37, MATCH($B$2, resultados!$A$1:$ZZ$1, 0))</f>
        <v/>
      </c>
      <c r="C43">
        <f>INDEX(resultados!$A$2:$ZZ$439, 37, MATCH($B$3, resultados!$A$1:$ZZ$1, 0))</f>
        <v/>
      </c>
    </row>
    <row r="44">
      <c r="A44">
        <f>INDEX(resultados!$A$2:$ZZ$439, 38, MATCH($B$1, resultados!$A$1:$ZZ$1, 0))</f>
        <v/>
      </c>
      <c r="B44">
        <f>INDEX(resultados!$A$2:$ZZ$439, 38, MATCH($B$2, resultados!$A$1:$ZZ$1, 0))</f>
        <v/>
      </c>
      <c r="C44">
        <f>INDEX(resultados!$A$2:$ZZ$439, 38, MATCH($B$3, resultados!$A$1:$ZZ$1, 0))</f>
        <v/>
      </c>
    </row>
    <row r="45">
      <c r="A45">
        <f>INDEX(resultados!$A$2:$ZZ$439, 39, MATCH($B$1, resultados!$A$1:$ZZ$1, 0))</f>
        <v/>
      </c>
      <c r="B45">
        <f>INDEX(resultados!$A$2:$ZZ$439, 39, MATCH($B$2, resultados!$A$1:$ZZ$1, 0))</f>
        <v/>
      </c>
      <c r="C45">
        <f>INDEX(resultados!$A$2:$ZZ$439, 39, MATCH($B$3, resultados!$A$1:$ZZ$1, 0))</f>
        <v/>
      </c>
    </row>
    <row r="46">
      <c r="A46">
        <f>INDEX(resultados!$A$2:$ZZ$439, 40, MATCH($B$1, resultados!$A$1:$ZZ$1, 0))</f>
        <v/>
      </c>
      <c r="B46">
        <f>INDEX(resultados!$A$2:$ZZ$439, 40, MATCH($B$2, resultados!$A$1:$ZZ$1, 0))</f>
        <v/>
      </c>
      <c r="C46">
        <f>INDEX(resultados!$A$2:$ZZ$439, 40, MATCH($B$3, resultados!$A$1:$ZZ$1, 0))</f>
        <v/>
      </c>
    </row>
    <row r="47">
      <c r="A47">
        <f>INDEX(resultados!$A$2:$ZZ$439, 41, MATCH($B$1, resultados!$A$1:$ZZ$1, 0))</f>
        <v/>
      </c>
      <c r="B47">
        <f>INDEX(resultados!$A$2:$ZZ$439, 41, MATCH($B$2, resultados!$A$1:$ZZ$1, 0))</f>
        <v/>
      </c>
      <c r="C47">
        <f>INDEX(resultados!$A$2:$ZZ$439, 41, MATCH($B$3, resultados!$A$1:$ZZ$1, 0))</f>
        <v/>
      </c>
    </row>
    <row r="48">
      <c r="A48">
        <f>INDEX(resultados!$A$2:$ZZ$439, 42, MATCH($B$1, resultados!$A$1:$ZZ$1, 0))</f>
        <v/>
      </c>
      <c r="B48">
        <f>INDEX(resultados!$A$2:$ZZ$439, 42, MATCH($B$2, resultados!$A$1:$ZZ$1, 0))</f>
        <v/>
      </c>
      <c r="C48">
        <f>INDEX(resultados!$A$2:$ZZ$439, 42, MATCH($B$3, resultados!$A$1:$ZZ$1, 0))</f>
        <v/>
      </c>
    </row>
    <row r="49">
      <c r="A49">
        <f>INDEX(resultados!$A$2:$ZZ$439, 43, MATCH($B$1, resultados!$A$1:$ZZ$1, 0))</f>
        <v/>
      </c>
      <c r="B49">
        <f>INDEX(resultados!$A$2:$ZZ$439, 43, MATCH($B$2, resultados!$A$1:$ZZ$1, 0))</f>
        <v/>
      </c>
      <c r="C49">
        <f>INDEX(resultados!$A$2:$ZZ$439, 43, MATCH($B$3, resultados!$A$1:$ZZ$1, 0))</f>
        <v/>
      </c>
    </row>
    <row r="50">
      <c r="A50">
        <f>INDEX(resultados!$A$2:$ZZ$439, 44, MATCH($B$1, resultados!$A$1:$ZZ$1, 0))</f>
        <v/>
      </c>
      <c r="B50">
        <f>INDEX(resultados!$A$2:$ZZ$439, 44, MATCH($B$2, resultados!$A$1:$ZZ$1, 0))</f>
        <v/>
      </c>
      <c r="C50">
        <f>INDEX(resultados!$A$2:$ZZ$439, 44, MATCH($B$3, resultados!$A$1:$ZZ$1, 0))</f>
        <v/>
      </c>
    </row>
    <row r="51">
      <c r="A51">
        <f>INDEX(resultados!$A$2:$ZZ$439, 45, MATCH($B$1, resultados!$A$1:$ZZ$1, 0))</f>
        <v/>
      </c>
      <c r="B51">
        <f>INDEX(resultados!$A$2:$ZZ$439, 45, MATCH($B$2, resultados!$A$1:$ZZ$1, 0))</f>
        <v/>
      </c>
      <c r="C51">
        <f>INDEX(resultados!$A$2:$ZZ$439, 45, MATCH($B$3, resultados!$A$1:$ZZ$1, 0))</f>
        <v/>
      </c>
    </row>
    <row r="52">
      <c r="A52">
        <f>INDEX(resultados!$A$2:$ZZ$439, 46, MATCH($B$1, resultados!$A$1:$ZZ$1, 0))</f>
        <v/>
      </c>
      <c r="B52">
        <f>INDEX(resultados!$A$2:$ZZ$439, 46, MATCH($B$2, resultados!$A$1:$ZZ$1, 0))</f>
        <v/>
      </c>
      <c r="C52">
        <f>INDEX(resultados!$A$2:$ZZ$439, 46, MATCH($B$3, resultados!$A$1:$ZZ$1, 0))</f>
        <v/>
      </c>
    </row>
    <row r="53">
      <c r="A53">
        <f>INDEX(resultados!$A$2:$ZZ$439, 47, MATCH($B$1, resultados!$A$1:$ZZ$1, 0))</f>
        <v/>
      </c>
      <c r="B53">
        <f>INDEX(resultados!$A$2:$ZZ$439, 47, MATCH($B$2, resultados!$A$1:$ZZ$1, 0))</f>
        <v/>
      </c>
      <c r="C53">
        <f>INDEX(resultados!$A$2:$ZZ$439, 47, MATCH($B$3, resultados!$A$1:$ZZ$1, 0))</f>
        <v/>
      </c>
    </row>
    <row r="54">
      <c r="A54">
        <f>INDEX(resultados!$A$2:$ZZ$439, 48, MATCH($B$1, resultados!$A$1:$ZZ$1, 0))</f>
        <v/>
      </c>
      <c r="B54">
        <f>INDEX(resultados!$A$2:$ZZ$439, 48, MATCH($B$2, resultados!$A$1:$ZZ$1, 0))</f>
        <v/>
      </c>
      <c r="C54">
        <f>INDEX(resultados!$A$2:$ZZ$439, 48, MATCH($B$3, resultados!$A$1:$ZZ$1, 0))</f>
        <v/>
      </c>
    </row>
    <row r="55">
      <c r="A55">
        <f>INDEX(resultados!$A$2:$ZZ$439, 49, MATCH($B$1, resultados!$A$1:$ZZ$1, 0))</f>
        <v/>
      </c>
      <c r="B55">
        <f>INDEX(resultados!$A$2:$ZZ$439, 49, MATCH($B$2, resultados!$A$1:$ZZ$1, 0))</f>
        <v/>
      </c>
      <c r="C55">
        <f>INDEX(resultados!$A$2:$ZZ$439, 49, MATCH($B$3, resultados!$A$1:$ZZ$1, 0))</f>
        <v/>
      </c>
    </row>
    <row r="56">
      <c r="A56">
        <f>INDEX(resultados!$A$2:$ZZ$439, 50, MATCH($B$1, resultados!$A$1:$ZZ$1, 0))</f>
        <v/>
      </c>
      <c r="B56">
        <f>INDEX(resultados!$A$2:$ZZ$439, 50, MATCH($B$2, resultados!$A$1:$ZZ$1, 0))</f>
        <v/>
      </c>
      <c r="C56">
        <f>INDEX(resultados!$A$2:$ZZ$439, 50, MATCH($B$3, resultados!$A$1:$ZZ$1, 0))</f>
        <v/>
      </c>
    </row>
    <row r="57">
      <c r="A57">
        <f>INDEX(resultados!$A$2:$ZZ$439, 51, MATCH($B$1, resultados!$A$1:$ZZ$1, 0))</f>
        <v/>
      </c>
      <c r="B57">
        <f>INDEX(resultados!$A$2:$ZZ$439, 51, MATCH($B$2, resultados!$A$1:$ZZ$1, 0))</f>
        <v/>
      </c>
      <c r="C57">
        <f>INDEX(resultados!$A$2:$ZZ$439, 51, MATCH($B$3, resultados!$A$1:$ZZ$1, 0))</f>
        <v/>
      </c>
    </row>
    <row r="58">
      <c r="A58">
        <f>INDEX(resultados!$A$2:$ZZ$439, 52, MATCH($B$1, resultados!$A$1:$ZZ$1, 0))</f>
        <v/>
      </c>
      <c r="B58">
        <f>INDEX(resultados!$A$2:$ZZ$439, 52, MATCH($B$2, resultados!$A$1:$ZZ$1, 0))</f>
        <v/>
      </c>
      <c r="C58">
        <f>INDEX(resultados!$A$2:$ZZ$439, 52, MATCH($B$3, resultados!$A$1:$ZZ$1, 0))</f>
        <v/>
      </c>
    </row>
    <row r="59">
      <c r="A59">
        <f>INDEX(resultados!$A$2:$ZZ$439, 53, MATCH($B$1, resultados!$A$1:$ZZ$1, 0))</f>
        <v/>
      </c>
      <c r="B59">
        <f>INDEX(resultados!$A$2:$ZZ$439, 53, MATCH($B$2, resultados!$A$1:$ZZ$1, 0))</f>
        <v/>
      </c>
      <c r="C59">
        <f>INDEX(resultados!$A$2:$ZZ$439, 53, MATCH($B$3, resultados!$A$1:$ZZ$1, 0))</f>
        <v/>
      </c>
    </row>
    <row r="60">
      <c r="A60">
        <f>INDEX(resultados!$A$2:$ZZ$439, 54, MATCH($B$1, resultados!$A$1:$ZZ$1, 0))</f>
        <v/>
      </c>
      <c r="B60">
        <f>INDEX(resultados!$A$2:$ZZ$439, 54, MATCH($B$2, resultados!$A$1:$ZZ$1, 0))</f>
        <v/>
      </c>
      <c r="C60">
        <f>INDEX(resultados!$A$2:$ZZ$439, 54, MATCH($B$3, resultados!$A$1:$ZZ$1, 0))</f>
        <v/>
      </c>
    </row>
    <row r="61">
      <c r="A61">
        <f>INDEX(resultados!$A$2:$ZZ$439, 55, MATCH($B$1, resultados!$A$1:$ZZ$1, 0))</f>
        <v/>
      </c>
      <c r="B61">
        <f>INDEX(resultados!$A$2:$ZZ$439, 55, MATCH($B$2, resultados!$A$1:$ZZ$1, 0))</f>
        <v/>
      </c>
      <c r="C61">
        <f>INDEX(resultados!$A$2:$ZZ$439, 55, MATCH($B$3, resultados!$A$1:$ZZ$1, 0))</f>
        <v/>
      </c>
    </row>
    <row r="62">
      <c r="A62">
        <f>INDEX(resultados!$A$2:$ZZ$439, 56, MATCH($B$1, resultados!$A$1:$ZZ$1, 0))</f>
        <v/>
      </c>
      <c r="B62">
        <f>INDEX(resultados!$A$2:$ZZ$439, 56, MATCH($B$2, resultados!$A$1:$ZZ$1, 0))</f>
        <v/>
      </c>
      <c r="C62">
        <f>INDEX(resultados!$A$2:$ZZ$439, 56, MATCH($B$3, resultados!$A$1:$ZZ$1, 0))</f>
        <v/>
      </c>
    </row>
    <row r="63">
      <c r="A63">
        <f>INDEX(resultados!$A$2:$ZZ$439, 57, MATCH($B$1, resultados!$A$1:$ZZ$1, 0))</f>
        <v/>
      </c>
      <c r="B63">
        <f>INDEX(resultados!$A$2:$ZZ$439, 57, MATCH($B$2, resultados!$A$1:$ZZ$1, 0))</f>
        <v/>
      </c>
      <c r="C63">
        <f>INDEX(resultados!$A$2:$ZZ$439, 57, MATCH($B$3, resultados!$A$1:$ZZ$1, 0))</f>
        <v/>
      </c>
    </row>
    <row r="64">
      <c r="A64">
        <f>INDEX(resultados!$A$2:$ZZ$439, 58, MATCH($B$1, resultados!$A$1:$ZZ$1, 0))</f>
        <v/>
      </c>
      <c r="B64">
        <f>INDEX(resultados!$A$2:$ZZ$439, 58, MATCH($B$2, resultados!$A$1:$ZZ$1, 0))</f>
        <v/>
      </c>
      <c r="C64">
        <f>INDEX(resultados!$A$2:$ZZ$439, 58, MATCH($B$3, resultados!$A$1:$ZZ$1, 0))</f>
        <v/>
      </c>
    </row>
    <row r="65">
      <c r="A65">
        <f>INDEX(resultados!$A$2:$ZZ$439, 59, MATCH($B$1, resultados!$A$1:$ZZ$1, 0))</f>
        <v/>
      </c>
      <c r="B65">
        <f>INDEX(resultados!$A$2:$ZZ$439, 59, MATCH($B$2, resultados!$A$1:$ZZ$1, 0))</f>
        <v/>
      </c>
      <c r="C65">
        <f>INDEX(resultados!$A$2:$ZZ$439, 59, MATCH($B$3, resultados!$A$1:$ZZ$1, 0))</f>
        <v/>
      </c>
    </row>
    <row r="66">
      <c r="A66">
        <f>INDEX(resultados!$A$2:$ZZ$439, 60, MATCH($B$1, resultados!$A$1:$ZZ$1, 0))</f>
        <v/>
      </c>
      <c r="B66">
        <f>INDEX(resultados!$A$2:$ZZ$439, 60, MATCH($B$2, resultados!$A$1:$ZZ$1, 0))</f>
        <v/>
      </c>
      <c r="C66">
        <f>INDEX(resultados!$A$2:$ZZ$439, 60, MATCH($B$3, resultados!$A$1:$ZZ$1, 0))</f>
        <v/>
      </c>
    </row>
    <row r="67">
      <c r="A67">
        <f>INDEX(resultados!$A$2:$ZZ$439, 61, MATCH($B$1, resultados!$A$1:$ZZ$1, 0))</f>
        <v/>
      </c>
      <c r="B67">
        <f>INDEX(resultados!$A$2:$ZZ$439, 61, MATCH($B$2, resultados!$A$1:$ZZ$1, 0))</f>
        <v/>
      </c>
      <c r="C67">
        <f>INDEX(resultados!$A$2:$ZZ$439, 61, MATCH($B$3, resultados!$A$1:$ZZ$1, 0))</f>
        <v/>
      </c>
    </row>
    <row r="68">
      <c r="A68">
        <f>INDEX(resultados!$A$2:$ZZ$439, 62, MATCH($B$1, resultados!$A$1:$ZZ$1, 0))</f>
        <v/>
      </c>
      <c r="B68">
        <f>INDEX(resultados!$A$2:$ZZ$439, 62, MATCH($B$2, resultados!$A$1:$ZZ$1, 0))</f>
        <v/>
      </c>
      <c r="C68">
        <f>INDEX(resultados!$A$2:$ZZ$439, 62, MATCH($B$3, resultados!$A$1:$ZZ$1, 0))</f>
        <v/>
      </c>
    </row>
    <row r="69">
      <c r="A69">
        <f>INDEX(resultados!$A$2:$ZZ$439, 63, MATCH($B$1, resultados!$A$1:$ZZ$1, 0))</f>
        <v/>
      </c>
      <c r="B69">
        <f>INDEX(resultados!$A$2:$ZZ$439, 63, MATCH($B$2, resultados!$A$1:$ZZ$1, 0))</f>
        <v/>
      </c>
      <c r="C69">
        <f>INDEX(resultados!$A$2:$ZZ$439, 63, MATCH($B$3, resultados!$A$1:$ZZ$1, 0))</f>
        <v/>
      </c>
    </row>
    <row r="70">
      <c r="A70">
        <f>INDEX(resultados!$A$2:$ZZ$439, 64, MATCH($B$1, resultados!$A$1:$ZZ$1, 0))</f>
        <v/>
      </c>
      <c r="B70">
        <f>INDEX(resultados!$A$2:$ZZ$439, 64, MATCH($B$2, resultados!$A$1:$ZZ$1, 0))</f>
        <v/>
      </c>
      <c r="C70">
        <f>INDEX(resultados!$A$2:$ZZ$439, 64, MATCH($B$3, resultados!$A$1:$ZZ$1, 0))</f>
        <v/>
      </c>
    </row>
    <row r="71">
      <c r="A71">
        <f>INDEX(resultados!$A$2:$ZZ$439, 65, MATCH($B$1, resultados!$A$1:$ZZ$1, 0))</f>
        <v/>
      </c>
      <c r="B71">
        <f>INDEX(resultados!$A$2:$ZZ$439, 65, MATCH($B$2, resultados!$A$1:$ZZ$1, 0))</f>
        <v/>
      </c>
      <c r="C71">
        <f>INDEX(resultados!$A$2:$ZZ$439, 65, MATCH($B$3, resultados!$A$1:$ZZ$1, 0))</f>
        <v/>
      </c>
    </row>
    <row r="72">
      <c r="A72">
        <f>INDEX(resultados!$A$2:$ZZ$439, 66, MATCH($B$1, resultados!$A$1:$ZZ$1, 0))</f>
        <v/>
      </c>
      <c r="B72">
        <f>INDEX(resultados!$A$2:$ZZ$439, 66, MATCH($B$2, resultados!$A$1:$ZZ$1, 0))</f>
        <v/>
      </c>
      <c r="C72">
        <f>INDEX(resultados!$A$2:$ZZ$439, 66, MATCH($B$3, resultados!$A$1:$ZZ$1, 0))</f>
        <v/>
      </c>
    </row>
    <row r="73">
      <c r="A73">
        <f>INDEX(resultados!$A$2:$ZZ$439, 67, MATCH($B$1, resultados!$A$1:$ZZ$1, 0))</f>
        <v/>
      </c>
      <c r="B73">
        <f>INDEX(resultados!$A$2:$ZZ$439, 67, MATCH($B$2, resultados!$A$1:$ZZ$1, 0))</f>
        <v/>
      </c>
      <c r="C73">
        <f>INDEX(resultados!$A$2:$ZZ$439, 67, MATCH($B$3, resultados!$A$1:$ZZ$1, 0))</f>
        <v/>
      </c>
    </row>
    <row r="74">
      <c r="A74">
        <f>INDEX(resultados!$A$2:$ZZ$439, 68, MATCH($B$1, resultados!$A$1:$ZZ$1, 0))</f>
        <v/>
      </c>
      <c r="B74">
        <f>INDEX(resultados!$A$2:$ZZ$439, 68, MATCH($B$2, resultados!$A$1:$ZZ$1, 0))</f>
        <v/>
      </c>
      <c r="C74">
        <f>INDEX(resultados!$A$2:$ZZ$439, 68, MATCH($B$3, resultados!$A$1:$ZZ$1, 0))</f>
        <v/>
      </c>
    </row>
    <row r="75">
      <c r="A75">
        <f>INDEX(resultados!$A$2:$ZZ$439, 69, MATCH($B$1, resultados!$A$1:$ZZ$1, 0))</f>
        <v/>
      </c>
      <c r="B75">
        <f>INDEX(resultados!$A$2:$ZZ$439, 69, MATCH($B$2, resultados!$A$1:$ZZ$1, 0))</f>
        <v/>
      </c>
      <c r="C75">
        <f>INDEX(resultados!$A$2:$ZZ$439, 69, MATCH($B$3, resultados!$A$1:$ZZ$1, 0))</f>
        <v/>
      </c>
    </row>
    <row r="76">
      <c r="A76">
        <f>INDEX(resultados!$A$2:$ZZ$439, 70, MATCH($B$1, resultados!$A$1:$ZZ$1, 0))</f>
        <v/>
      </c>
      <c r="B76">
        <f>INDEX(resultados!$A$2:$ZZ$439, 70, MATCH($B$2, resultados!$A$1:$ZZ$1, 0))</f>
        <v/>
      </c>
      <c r="C76">
        <f>INDEX(resultados!$A$2:$ZZ$439, 70, MATCH($B$3, resultados!$A$1:$ZZ$1, 0))</f>
        <v/>
      </c>
    </row>
    <row r="77">
      <c r="A77">
        <f>INDEX(resultados!$A$2:$ZZ$439, 71, MATCH($B$1, resultados!$A$1:$ZZ$1, 0))</f>
        <v/>
      </c>
      <c r="B77">
        <f>INDEX(resultados!$A$2:$ZZ$439, 71, MATCH($B$2, resultados!$A$1:$ZZ$1, 0))</f>
        <v/>
      </c>
      <c r="C77">
        <f>INDEX(resultados!$A$2:$ZZ$439, 71, MATCH($B$3, resultados!$A$1:$ZZ$1, 0))</f>
        <v/>
      </c>
    </row>
    <row r="78">
      <c r="A78">
        <f>INDEX(resultados!$A$2:$ZZ$439, 72, MATCH($B$1, resultados!$A$1:$ZZ$1, 0))</f>
        <v/>
      </c>
      <c r="B78">
        <f>INDEX(resultados!$A$2:$ZZ$439, 72, MATCH($B$2, resultados!$A$1:$ZZ$1, 0))</f>
        <v/>
      </c>
      <c r="C78">
        <f>INDEX(resultados!$A$2:$ZZ$439, 72, MATCH($B$3, resultados!$A$1:$ZZ$1, 0))</f>
        <v/>
      </c>
    </row>
    <row r="79">
      <c r="A79">
        <f>INDEX(resultados!$A$2:$ZZ$439, 73, MATCH($B$1, resultados!$A$1:$ZZ$1, 0))</f>
        <v/>
      </c>
      <c r="B79">
        <f>INDEX(resultados!$A$2:$ZZ$439, 73, MATCH($B$2, resultados!$A$1:$ZZ$1, 0))</f>
        <v/>
      </c>
      <c r="C79">
        <f>INDEX(resultados!$A$2:$ZZ$439, 73, MATCH($B$3, resultados!$A$1:$ZZ$1, 0))</f>
        <v/>
      </c>
    </row>
    <row r="80">
      <c r="A80">
        <f>INDEX(resultados!$A$2:$ZZ$439, 74, MATCH($B$1, resultados!$A$1:$ZZ$1, 0))</f>
        <v/>
      </c>
      <c r="B80">
        <f>INDEX(resultados!$A$2:$ZZ$439, 74, MATCH($B$2, resultados!$A$1:$ZZ$1, 0))</f>
        <v/>
      </c>
      <c r="C80">
        <f>INDEX(resultados!$A$2:$ZZ$439, 74, MATCH($B$3, resultados!$A$1:$ZZ$1, 0))</f>
        <v/>
      </c>
    </row>
    <row r="81">
      <c r="A81">
        <f>INDEX(resultados!$A$2:$ZZ$439, 75, MATCH($B$1, resultados!$A$1:$ZZ$1, 0))</f>
        <v/>
      </c>
      <c r="B81">
        <f>INDEX(resultados!$A$2:$ZZ$439, 75, MATCH($B$2, resultados!$A$1:$ZZ$1, 0))</f>
        <v/>
      </c>
      <c r="C81">
        <f>INDEX(resultados!$A$2:$ZZ$439, 75, MATCH($B$3, resultados!$A$1:$ZZ$1, 0))</f>
        <v/>
      </c>
    </row>
    <row r="82">
      <c r="A82">
        <f>INDEX(resultados!$A$2:$ZZ$439, 76, MATCH($B$1, resultados!$A$1:$ZZ$1, 0))</f>
        <v/>
      </c>
      <c r="B82">
        <f>INDEX(resultados!$A$2:$ZZ$439, 76, MATCH($B$2, resultados!$A$1:$ZZ$1, 0))</f>
        <v/>
      </c>
      <c r="C82">
        <f>INDEX(resultados!$A$2:$ZZ$439, 76, MATCH($B$3, resultados!$A$1:$ZZ$1, 0))</f>
        <v/>
      </c>
    </row>
    <row r="83">
      <c r="A83">
        <f>INDEX(resultados!$A$2:$ZZ$439, 77, MATCH($B$1, resultados!$A$1:$ZZ$1, 0))</f>
        <v/>
      </c>
      <c r="B83">
        <f>INDEX(resultados!$A$2:$ZZ$439, 77, MATCH($B$2, resultados!$A$1:$ZZ$1, 0))</f>
        <v/>
      </c>
      <c r="C83">
        <f>INDEX(resultados!$A$2:$ZZ$439, 77, MATCH($B$3, resultados!$A$1:$ZZ$1, 0))</f>
        <v/>
      </c>
    </row>
    <row r="84">
      <c r="A84">
        <f>INDEX(resultados!$A$2:$ZZ$439, 78, MATCH($B$1, resultados!$A$1:$ZZ$1, 0))</f>
        <v/>
      </c>
      <c r="B84">
        <f>INDEX(resultados!$A$2:$ZZ$439, 78, MATCH($B$2, resultados!$A$1:$ZZ$1, 0))</f>
        <v/>
      </c>
      <c r="C84">
        <f>INDEX(resultados!$A$2:$ZZ$439, 78, MATCH($B$3, resultados!$A$1:$ZZ$1, 0))</f>
        <v/>
      </c>
    </row>
    <row r="85">
      <c r="A85">
        <f>INDEX(resultados!$A$2:$ZZ$439, 79, MATCH($B$1, resultados!$A$1:$ZZ$1, 0))</f>
        <v/>
      </c>
      <c r="B85">
        <f>INDEX(resultados!$A$2:$ZZ$439, 79, MATCH($B$2, resultados!$A$1:$ZZ$1, 0))</f>
        <v/>
      </c>
      <c r="C85">
        <f>INDEX(resultados!$A$2:$ZZ$439, 79, MATCH($B$3, resultados!$A$1:$ZZ$1, 0))</f>
        <v/>
      </c>
    </row>
    <row r="86">
      <c r="A86">
        <f>INDEX(resultados!$A$2:$ZZ$439, 80, MATCH($B$1, resultados!$A$1:$ZZ$1, 0))</f>
        <v/>
      </c>
      <c r="B86">
        <f>INDEX(resultados!$A$2:$ZZ$439, 80, MATCH($B$2, resultados!$A$1:$ZZ$1, 0))</f>
        <v/>
      </c>
      <c r="C86">
        <f>INDEX(resultados!$A$2:$ZZ$439, 80, MATCH($B$3, resultados!$A$1:$ZZ$1, 0))</f>
        <v/>
      </c>
    </row>
    <row r="87">
      <c r="A87">
        <f>INDEX(resultados!$A$2:$ZZ$439, 81, MATCH($B$1, resultados!$A$1:$ZZ$1, 0))</f>
        <v/>
      </c>
      <c r="B87">
        <f>INDEX(resultados!$A$2:$ZZ$439, 81, MATCH($B$2, resultados!$A$1:$ZZ$1, 0))</f>
        <v/>
      </c>
      <c r="C87">
        <f>INDEX(resultados!$A$2:$ZZ$439, 81, MATCH($B$3, resultados!$A$1:$ZZ$1, 0))</f>
        <v/>
      </c>
    </row>
    <row r="88">
      <c r="A88">
        <f>INDEX(resultados!$A$2:$ZZ$439, 82, MATCH($B$1, resultados!$A$1:$ZZ$1, 0))</f>
        <v/>
      </c>
      <c r="B88">
        <f>INDEX(resultados!$A$2:$ZZ$439, 82, MATCH($B$2, resultados!$A$1:$ZZ$1, 0))</f>
        <v/>
      </c>
      <c r="C88">
        <f>INDEX(resultados!$A$2:$ZZ$439, 82, MATCH($B$3, resultados!$A$1:$ZZ$1, 0))</f>
        <v/>
      </c>
    </row>
    <row r="89">
      <c r="A89">
        <f>INDEX(resultados!$A$2:$ZZ$439, 83, MATCH($B$1, resultados!$A$1:$ZZ$1, 0))</f>
        <v/>
      </c>
      <c r="B89">
        <f>INDEX(resultados!$A$2:$ZZ$439, 83, MATCH($B$2, resultados!$A$1:$ZZ$1, 0))</f>
        <v/>
      </c>
      <c r="C89">
        <f>INDEX(resultados!$A$2:$ZZ$439, 83, MATCH($B$3, resultados!$A$1:$ZZ$1, 0))</f>
        <v/>
      </c>
    </row>
    <row r="90">
      <c r="A90">
        <f>INDEX(resultados!$A$2:$ZZ$439, 84, MATCH($B$1, resultados!$A$1:$ZZ$1, 0))</f>
        <v/>
      </c>
      <c r="B90">
        <f>INDEX(resultados!$A$2:$ZZ$439, 84, MATCH($B$2, resultados!$A$1:$ZZ$1, 0))</f>
        <v/>
      </c>
      <c r="C90">
        <f>INDEX(resultados!$A$2:$ZZ$439, 84, MATCH($B$3, resultados!$A$1:$ZZ$1, 0))</f>
        <v/>
      </c>
    </row>
    <row r="91">
      <c r="A91">
        <f>INDEX(resultados!$A$2:$ZZ$439, 85, MATCH($B$1, resultados!$A$1:$ZZ$1, 0))</f>
        <v/>
      </c>
      <c r="B91">
        <f>INDEX(resultados!$A$2:$ZZ$439, 85, MATCH($B$2, resultados!$A$1:$ZZ$1, 0))</f>
        <v/>
      </c>
      <c r="C91">
        <f>INDEX(resultados!$A$2:$ZZ$439, 85, MATCH($B$3, resultados!$A$1:$ZZ$1, 0))</f>
        <v/>
      </c>
    </row>
    <row r="92">
      <c r="A92">
        <f>INDEX(resultados!$A$2:$ZZ$439, 86, MATCH($B$1, resultados!$A$1:$ZZ$1, 0))</f>
        <v/>
      </c>
      <c r="B92">
        <f>INDEX(resultados!$A$2:$ZZ$439, 86, MATCH($B$2, resultados!$A$1:$ZZ$1, 0))</f>
        <v/>
      </c>
      <c r="C92">
        <f>INDEX(resultados!$A$2:$ZZ$439, 86, MATCH($B$3, resultados!$A$1:$ZZ$1, 0))</f>
        <v/>
      </c>
    </row>
    <row r="93">
      <c r="A93">
        <f>INDEX(resultados!$A$2:$ZZ$439, 87, MATCH($B$1, resultados!$A$1:$ZZ$1, 0))</f>
        <v/>
      </c>
      <c r="B93">
        <f>INDEX(resultados!$A$2:$ZZ$439, 87, MATCH($B$2, resultados!$A$1:$ZZ$1, 0))</f>
        <v/>
      </c>
      <c r="C93">
        <f>INDEX(resultados!$A$2:$ZZ$439, 87, MATCH($B$3, resultados!$A$1:$ZZ$1, 0))</f>
        <v/>
      </c>
    </row>
    <row r="94">
      <c r="A94">
        <f>INDEX(resultados!$A$2:$ZZ$439, 88, MATCH($B$1, resultados!$A$1:$ZZ$1, 0))</f>
        <v/>
      </c>
      <c r="B94">
        <f>INDEX(resultados!$A$2:$ZZ$439, 88, MATCH($B$2, resultados!$A$1:$ZZ$1, 0))</f>
        <v/>
      </c>
      <c r="C94">
        <f>INDEX(resultados!$A$2:$ZZ$439, 88, MATCH($B$3, resultados!$A$1:$ZZ$1, 0))</f>
        <v/>
      </c>
    </row>
    <row r="95">
      <c r="A95">
        <f>INDEX(resultados!$A$2:$ZZ$439, 89, MATCH($B$1, resultados!$A$1:$ZZ$1, 0))</f>
        <v/>
      </c>
      <c r="B95">
        <f>INDEX(resultados!$A$2:$ZZ$439, 89, MATCH($B$2, resultados!$A$1:$ZZ$1, 0))</f>
        <v/>
      </c>
      <c r="C95">
        <f>INDEX(resultados!$A$2:$ZZ$439, 89, MATCH($B$3, resultados!$A$1:$ZZ$1, 0))</f>
        <v/>
      </c>
    </row>
    <row r="96">
      <c r="A96">
        <f>INDEX(resultados!$A$2:$ZZ$439, 90, MATCH($B$1, resultados!$A$1:$ZZ$1, 0))</f>
        <v/>
      </c>
      <c r="B96">
        <f>INDEX(resultados!$A$2:$ZZ$439, 90, MATCH($B$2, resultados!$A$1:$ZZ$1, 0))</f>
        <v/>
      </c>
      <c r="C96">
        <f>INDEX(resultados!$A$2:$ZZ$439, 90, MATCH($B$3, resultados!$A$1:$ZZ$1, 0))</f>
        <v/>
      </c>
    </row>
    <row r="97">
      <c r="A97">
        <f>INDEX(resultados!$A$2:$ZZ$439, 91, MATCH($B$1, resultados!$A$1:$ZZ$1, 0))</f>
        <v/>
      </c>
      <c r="B97">
        <f>INDEX(resultados!$A$2:$ZZ$439, 91, MATCH($B$2, resultados!$A$1:$ZZ$1, 0))</f>
        <v/>
      </c>
      <c r="C97">
        <f>INDEX(resultados!$A$2:$ZZ$439, 91, MATCH($B$3, resultados!$A$1:$ZZ$1, 0))</f>
        <v/>
      </c>
    </row>
    <row r="98">
      <c r="A98">
        <f>INDEX(resultados!$A$2:$ZZ$439, 92, MATCH($B$1, resultados!$A$1:$ZZ$1, 0))</f>
        <v/>
      </c>
      <c r="B98">
        <f>INDEX(resultados!$A$2:$ZZ$439, 92, MATCH($B$2, resultados!$A$1:$ZZ$1, 0))</f>
        <v/>
      </c>
      <c r="C98">
        <f>INDEX(resultados!$A$2:$ZZ$439, 92, MATCH($B$3, resultados!$A$1:$ZZ$1, 0))</f>
        <v/>
      </c>
    </row>
    <row r="99">
      <c r="A99">
        <f>INDEX(resultados!$A$2:$ZZ$439, 93, MATCH($B$1, resultados!$A$1:$ZZ$1, 0))</f>
        <v/>
      </c>
      <c r="B99">
        <f>INDEX(resultados!$A$2:$ZZ$439, 93, MATCH($B$2, resultados!$A$1:$ZZ$1, 0))</f>
        <v/>
      </c>
      <c r="C99">
        <f>INDEX(resultados!$A$2:$ZZ$439, 93, MATCH($B$3, resultados!$A$1:$ZZ$1, 0))</f>
        <v/>
      </c>
    </row>
    <row r="100">
      <c r="A100">
        <f>INDEX(resultados!$A$2:$ZZ$439, 94, MATCH($B$1, resultados!$A$1:$ZZ$1, 0))</f>
        <v/>
      </c>
      <c r="B100">
        <f>INDEX(resultados!$A$2:$ZZ$439, 94, MATCH($B$2, resultados!$A$1:$ZZ$1, 0))</f>
        <v/>
      </c>
      <c r="C100">
        <f>INDEX(resultados!$A$2:$ZZ$439, 94, MATCH($B$3, resultados!$A$1:$ZZ$1, 0))</f>
        <v/>
      </c>
    </row>
    <row r="101">
      <c r="A101">
        <f>INDEX(resultados!$A$2:$ZZ$439, 95, MATCH($B$1, resultados!$A$1:$ZZ$1, 0))</f>
        <v/>
      </c>
      <c r="B101">
        <f>INDEX(resultados!$A$2:$ZZ$439, 95, MATCH($B$2, resultados!$A$1:$ZZ$1, 0))</f>
        <v/>
      </c>
      <c r="C101">
        <f>INDEX(resultados!$A$2:$ZZ$439, 95, MATCH($B$3, resultados!$A$1:$ZZ$1, 0))</f>
        <v/>
      </c>
    </row>
    <row r="102">
      <c r="A102">
        <f>INDEX(resultados!$A$2:$ZZ$439, 96, MATCH($B$1, resultados!$A$1:$ZZ$1, 0))</f>
        <v/>
      </c>
      <c r="B102">
        <f>INDEX(resultados!$A$2:$ZZ$439, 96, MATCH($B$2, resultados!$A$1:$ZZ$1, 0))</f>
        <v/>
      </c>
      <c r="C102">
        <f>INDEX(resultados!$A$2:$ZZ$439, 96, MATCH($B$3, resultados!$A$1:$ZZ$1, 0))</f>
        <v/>
      </c>
    </row>
    <row r="103">
      <c r="A103">
        <f>INDEX(resultados!$A$2:$ZZ$439, 97, MATCH($B$1, resultados!$A$1:$ZZ$1, 0))</f>
        <v/>
      </c>
      <c r="B103">
        <f>INDEX(resultados!$A$2:$ZZ$439, 97, MATCH($B$2, resultados!$A$1:$ZZ$1, 0))</f>
        <v/>
      </c>
      <c r="C103">
        <f>INDEX(resultados!$A$2:$ZZ$439, 97, MATCH($B$3, resultados!$A$1:$ZZ$1, 0))</f>
        <v/>
      </c>
    </row>
    <row r="104">
      <c r="A104">
        <f>INDEX(resultados!$A$2:$ZZ$439, 98, MATCH($B$1, resultados!$A$1:$ZZ$1, 0))</f>
        <v/>
      </c>
      <c r="B104">
        <f>INDEX(resultados!$A$2:$ZZ$439, 98, MATCH($B$2, resultados!$A$1:$ZZ$1, 0))</f>
        <v/>
      </c>
      <c r="C104">
        <f>INDEX(resultados!$A$2:$ZZ$439, 98, MATCH($B$3, resultados!$A$1:$ZZ$1, 0))</f>
        <v/>
      </c>
    </row>
    <row r="105">
      <c r="A105">
        <f>INDEX(resultados!$A$2:$ZZ$439, 99, MATCH($B$1, resultados!$A$1:$ZZ$1, 0))</f>
        <v/>
      </c>
      <c r="B105">
        <f>INDEX(resultados!$A$2:$ZZ$439, 99, MATCH($B$2, resultados!$A$1:$ZZ$1, 0))</f>
        <v/>
      </c>
      <c r="C105">
        <f>INDEX(resultados!$A$2:$ZZ$439, 99, MATCH($B$3, resultados!$A$1:$ZZ$1, 0))</f>
        <v/>
      </c>
    </row>
    <row r="106">
      <c r="A106">
        <f>INDEX(resultados!$A$2:$ZZ$439, 100, MATCH($B$1, resultados!$A$1:$ZZ$1, 0))</f>
        <v/>
      </c>
      <c r="B106">
        <f>INDEX(resultados!$A$2:$ZZ$439, 100, MATCH($B$2, resultados!$A$1:$ZZ$1, 0))</f>
        <v/>
      </c>
      <c r="C106">
        <f>INDEX(resultados!$A$2:$ZZ$439, 100, MATCH($B$3, resultados!$A$1:$ZZ$1, 0))</f>
        <v/>
      </c>
    </row>
    <row r="107">
      <c r="A107">
        <f>INDEX(resultados!$A$2:$ZZ$439, 101, MATCH($B$1, resultados!$A$1:$ZZ$1, 0))</f>
        <v/>
      </c>
      <c r="B107">
        <f>INDEX(resultados!$A$2:$ZZ$439, 101, MATCH($B$2, resultados!$A$1:$ZZ$1, 0))</f>
        <v/>
      </c>
      <c r="C107">
        <f>INDEX(resultados!$A$2:$ZZ$439, 101, MATCH($B$3, resultados!$A$1:$ZZ$1, 0))</f>
        <v/>
      </c>
    </row>
    <row r="108">
      <c r="A108">
        <f>INDEX(resultados!$A$2:$ZZ$439, 102, MATCH($B$1, resultados!$A$1:$ZZ$1, 0))</f>
        <v/>
      </c>
      <c r="B108">
        <f>INDEX(resultados!$A$2:$ZZ$439, 102, MATCH($B$2, resultados!$A$1:$ZZ$1, 0))</f>
        <v/>
      </c>
      <c r="C108">
        <f>INDEX(resultados!$A$2:$ZZ$439, 102, MATCH($B$3, resultados!$A$1:$ZZ$1, 0))</f>
        <v/>
      </c>
    </row>
    <row r="109">
      <c r="A109">
        <f>INDEX(resultados!$A$2:$ZZ$439, 103, MATCH($B$1, resultados!$A$1:$ZZ$1, 0))</f>
        <v/>
      </c>
      <c r="B109">
        <f>INDEX(resultados!$A$2:$ZZ$439, 103, MATCH($B$2, resultados!$A$1:$ZZ$1, 0))</f>
        <v/>
      </c>
      <c r="C109">
        <f>INDEX(resultados!$A$2:$ZZ$439, 103, MATCH($B$3, resultados!$A$1:$ZZ$1, 0))</f>
        <v/>
      </c>
    </row>
    <row r="110">
      <c r="A110">
        <f>INDEX(resultados!$A$2:$ZZ$439, 104, MATCH($B$1, resultados!$A$1:$ZZ$1, 0))</f>
        <v/>
      </c>
      <c r="B110">
        <f>INDEX(resultados!$A$2:$ZZ$439, 104, MATCH($B$2, resultados!$A$1:$ZZ$1, 0))</f>
        <v/>
      </c>
      <c r="C110">
        <f>INDEX(resultados!$A$2:$ZZ$439, 104, MATCH($B$3, resultados!$A$1:$ZZ$1, 0))</f>
        <v/>
      </c>
    </row>
    <row r="111">
      <c r="A111">
        <f>INDEX(resultados!$A$2:$ZZ$439, 105, MATCH($B$1, resultados!$A$1:$ZZ$1, 0))</f>
        <v/>
      </c>
      <c r="B111">
        <f>INDEX(resultados!$A$2:$ZZ$439, 105, MATCH($B$2, resultados!$A$1:$ZZ$1, 0))</f>
        <v/>
      </c>
      <c r="C111">
        <f>INDEX(resultados!$A$2:$ZZ$439, 105, MATCH($B$3, resultados!$A$1:$ZZ$1, 0))</f>
        <v/>
      </c>
    </row>
    <row r="112">
      <c r="A112">
        <f>INDEX(resultados!$A$2:$ZZ$439, 106, MATCH($B$1, resultados!$A$1:$ZZ$1, 0))</f>
        <v/>
      </c>
      <c r="B112">
        <f>INDEX(resultados!$A$2:$ZZ$439, 106, MATCH($B$2, resultados!$A$1:$ZZ$1, 0))</f>
        <v/>
      </c>
      <c r="C112">
        <f>INDEX(resultados!$A$2:$ZZ$439, 106, MATCH($B$3, resultados!$A$1:$ZZ$1, 0))</f>
        <v/>
      </c>
    </row>
    <row r="113">
      <c r="A113">
        <f>INDEX(resultados!$A$2:$ZZ$439, 107, MATCH($B$1, resultados!$A$1:$ZZ$1, 0))</f>
        <v/>
      </c>
      <c r="B113">
        <f>INDEX(resultados!$A$2:$ZZ$439, 107, MATCH($B$2, resultados!$A$1:$ZZ$1, 0))</f>
        <v/>
      </c>
      <c r="C113">
        <f>INDEX(resultados!$A$2:$ZZ$439, 107, MATCH($B$3, resultados!$A$1:$ZZ$1, 0))</f>
        <v/>
      </c>
    </row>
    <row r="114">
      <c r="A114">
        <f>INDEX(resultados!$A$2:$ZZ$439, 108, MATCH($B$1, resultados!$A$1:$ZZ$1, 0))</f>
        <v/>
      </c>
      <c r="B114">
        <f>INDEX(resultados!$A$2:$ZZ$439, 108, MATCH($B$2, resultados!$A$1:$ZZ$1, 0))</f>
        <v/>
      </c>
      <c r="C114">
        <f>INDEX(resultados!$A$2:$ZZ$439, 108, MATCH($B$3, resultados!$A$1:$ZZ$1, 0))</f>
        <v/>
      </c>
    </row>
    <row r="115">
      <c r="A115">
        <f>INDEX(resultados!$A$2:$ZZ$439, 109, MATCH($B$1, resultados!$A$1:$ZZ$1, 0))</f>
        <v/>
      </c>
      <c r="B115">
        <f>INDEX(resultados!$A$2:$ZZ$439, 109, MATCH($B$2, resultados!$A$1:$ZZ$1, 0))</f>
        <v/>
      </c>
      <c r="C115">
        <f>INDEX(resultados!$A$2:$ZZ$439, 109, MATCH($B$3, resultados!$A$1:$ZZ$1, 0))</f>
        <v/>
      </c>
    </row>
    <row r="116">
      <c r="A116">
        <f>INDEX(resultados!$A$2:$ZZ$439, 110, MATCH($B$1, resultados!$A$1:$ZZ$1, 0))</f>
        <v/>
      </c>
      <c r="B116">
        <f>INDEX(resultados!$A$2:$ZZ$439, 110, MATCH($B$2, resultados!$A$1:$ZZ$1, 0))</f>
        <v/>
      </c>
      <c r="C116">
        <f>INDEX(resultados!$A$2:$ZZ$439, 110, MATCH($B$3, resultados!$A$1:$ZZ$1, 0))</f>
        <v/>
      </c>
    </row>
    <row r="117">
      <c r="A117">
        <f>INDEX(resultados!$A$2:$ZZ$439, 111, MATCH($B$1, resultados!$A$1:$ZZ$1, 0))</f>
        <v/>
      </c>
      <c r="B117">
        <f>INDEX(resultados!$A$2:$ZZ$439, 111, MATCH($B$2, resultados!$A$1:$ZZ$1, 0))</f>
        <v/>
      </c>
      <c r="C117">
        <f>INDEX(resultados!$A$2:$ZZ$439, 111, MATCH($B$3, resultados!$A$1:$ZZ$1, 0))</f>
        <v/>
      </c>
    </row>
    <row r="118">
      <c r="A118">
        <f>INDEX(resultados!$A$2:$ZZ$439, 112, MATCH($B$1, resultados!$A$1:$ZZ$1, 0))</f>
        <v/>
      </c>
      <c r="B118">
        <f>INDEX(resultados!$A$2:$ZZ$439, 112, MATCH($B$2, resultados!$A$1:$ZZ$1, 0))</f>
        <v/>
      </c>
      <c r="C118">
        <f>INDEX(resultados!$A$2:$ZZ$439, 112, MATCH($B$3, resultados!$A$1:$ZZ$1, 0))</f>
        <v/>
      </c>
    </row>
    <row r="119">
      <c r="A119">
        <f>INDEX(resultados!$A$2:$ZZ$439, 113, MATCH($B$1, resultados!$A$1:$ZZ$1, 0))</f>
        <v/>
      </c>
      <c r="B119">
        <f>INDEX(resultados!$A$2:$ZZ$439, 113, MATCH($B$2, resultados!$A$1:$ZZ$1, 0))</f>
        <v/>
      </c>
      <c r="C119">
        <f>INDEX(resultados!$A$2:$ZZ$439, 113, MATCH($B$3, resultados!$A$1:$ZZ$1, 0))</f>
        <v/>
      </c>
    </row>
    <row r="120">
      <c r="A120">
        <f>INDEX(resultados!$A$2:$ZZ$439, 114, MATCH($B$1, resultados!$A$1:$ZZ$1, 0))</f>
        <v/>
      </c>
      <c r="B120">
        <f>INDEX(resultados!$A$2:$ZZ$439, 114, MATCH($B$2, resultados!$A$1:$ZZ$1, 0))</f>
        <v/>
      </c>
      <c r="C120">
        <f>INDEX(resultados!$A$2:$ZZ$439, 114, MATCH($B$3, resultados!$A$1:$ZZ$1, 0))</f>
        <v/>
      </c>
    </row>
    <row r="121">
      <c r="A121">
        <f>INDEX(resultados!$A$2:$ZZ$439, 115, MATCH($B$1, resultados!$A$1:$ZZ$1, 0))</f>
        <v/>
      </c>
      <c r="B121">
        <f>INDEX(resultados!$A$2:$ZZ$439, 115, MATCH($B$2, resultados!$A$1:$ZZ$1, 0))</f>
        <v/>
      </c>
      <c r="C121">
        <f>INDEX(resultados!$A$2:$ZZ$439, 115, MATCH($B$3, resultados!$A$1:$ZZ$1, 0))</f>
        <v/>
      </c>
    </row>
    <row r="122">
      <c r="A122">
        <f>INDEX(resultados!$A$2:$ZZ$439, 116, MATCH($B$1, resultados!$A$1:$ZZ$1, 0))</f>
        <v/>
      </c>
      <c r="B122">
        <f>INDEX(resultados!$A$2:$ZZ$439, 116, MATCH($B$2, resultados!$A$1:$ZZ$1, 0))</f>
        <v/>
      </c>
      <c r="C122">
        <f>INDEX(resultados!$A$2:$ZZ$439, 116, MATCH($B$3, resultados!$A$1:$ZZ$1, 0))</f>
        <v/>
      </c>
    </row>
    <row r="123">
      <c r="A123">
        <f>INDEX(resultados!$A$2:$ZZ$439, 117, MATCH($B$1, resultados!$A$1:$ZZ$1, 0))</f>
        <v/>
      </c>
      <c r="B123">
        <f>INDEX(resultados!$A$2:$ZZ$439, 117, MATCH($B$2, resultados!$A$1:$ZZ$1, 0))</f>
        <v/>
      </c>
      <c r="C123">
        <f>INDEX(resultados!$A$2:$ZZ$439, 117, MATCH($B$3, resultados!$A$1:$ZZ$1, 0))</f>
        <v/>
      </c>
    </row>
    <row r="124">
      <c r="A124">
        <f>INDEX(resultados!$A$2:$ZZ$439, 118, MATCH($B$1, resultados!$A$1:$ZZ$1, 0))</f>
        <v/>
      </c>
      <c r="B124">
        <f>INDEX(resultados!$A$2:$ZZ$439, 118, MATCH($B$2, resultados!$A$1:$ZZ$1, 0))</f>
        <v/>
      </c>
      <c r="C124">
        <f>INDEX(resultados!$A$2:$ZZ$439, 118, MATCH($B$3, resultados!$A$1:$ZZ$1, 0))</f>
        <v/>
      </c>
    </row>
    <row r="125">
      <c r="A125">
        <f>INDEX(resultados!$A$2:$ZZ$439, 119, MATCH($B$1, resultados!$A$1:$ZZ$1, 0))</f>
        <v/>
      </c>
      <c r="B125">
        <f>INDEX(resultados!$A$2:$ZZ$439, 119, MATCH($B$2, resultados!$A$1:$ZZ$1, 0))</f>
        <v/>
      </c>
      <c r="C125">
        <f>INDEX(resultados!$A$2:$ZZ$439, 119, MATCH($B$3, resultados!$A$1:$ZZ$1, 0))</f>
        <v/>
      </c>
    </row>
    <row r="126">
      <c r="A126">
        <f>INDEX(resultados!$A$2:$ZZ$439, 120, MATCH($B$1, resultados!$A$1:$ZZ$1, 0))</f>
        <v/>
      </c>
      <c r="B126">
        <f>INDEX(resultados!$A$2:$ZZ$439, 120, MATCH($B$2, resultados!$A$1:$ZZ$1, 0))</f>
        <v/>
      </c>
      <c r="C126">
        <f>INDEX(resultados!$A$2:$ZZ$439, 120, MATCH($B$3, resultados!$A$1:$ZZ$1, 0))</f>
        <v/>
      </c>
    </row>
    <row r="127">
      <c r="A127">
        <f>INDEX(resultados!$A$2:$ZZ$439, 121, MATCH($B$1, resultados!$A$1:$ZZ$1, 0))</f>
        <v/>
      </c>
      <c r="B127">
        <f>INDEX(resultados!$A$2:$ZZ$439, 121, MATCH($B$2, resultados!$A$1:$ZZ$1, 0))</f>
        <v/>
      </c>
      <c r="C127">
        <f>INDEX(resultados!$A$2:$ZZ$439, 121, MATCH($B$3, resultados!$A$1:$ZZ$1, 0))</f>
        <v/>
      </c>
    </row>
    <row r="128">
      <c r="A128">
        <f>INDEX(resultados!$A$2:$ZZ$439, 122, MATCH($B$1, resultados!$A$1:$ZZ$1, 0))</f>
        <v/>
      </c>
      <c r="B128">
        <f>INDEX(resultados!$A$2:$ZZ$439, 122, MATCH($B$2, resultados!$A$1:$ZZ$1, 0))</f>
        <v/>
      </c>
      <c r="C128">
        <f>INDEX(resultados!$A$2:$ZZ$439, 122, MATCH($B$3, resultados!$A$1:$ZZ$1, 0))</f>
        <v/>
      </c>
    </row>
    <row r="129">
      <c r="A129">
        <f>INDEX(resultados!$A$2:$ZZ$439, 123, MATCH($B$1, resultados!$A$1:$ZZ$1, 0))</f>
        <v/>
      </c>
      <c r="B129">
        <f>INDEX(resultados!$A$2:$ZZ$439, 123, MATCH($B$2, resultados!$A$1:$ZZ$1, 0))</f>
        <v/>
      </c>
      <c r="C129">
        <f>INDEX(resultados!$A$2:$ZZ$439, 123, MATCH($B$3, resultados!$A$1:$ZZ$1, 0))</f>
        <v/>
      </c>
    </row>
    <row r="130">
      <c r="A130">
        <f>INDEX(resultados!$A$2:$ZZ$439, 124, MATCH($B$1, resultados!$A$1:$ZZ$1, 0))</f>
        <v/>
      </c>
      <c r="B130">
        <f>INDEX(resultados!$A$2:$ZZ$439, 124, MATCH($B$2, resultados!$A$1:$ZZ$1, 0))</f>
        <v/>
      </c>
      <c r="C130">
        <f>INDEX(resultados!$A$2:$ZZ$439, 124, MATCH($B$3, resultados!$A$1:$ZZ$1, 0))</f>
        <v/>
      </c>
    </row>
    <row r="131">
      <c r="A131">
        <f>INDEX(resultados!$A$2:$ZZ$439, 125, MATCH($B$1, resultados!$A$1:$ZZ$1, 0))</f>
        <v/>
      </c>
      <c r="B131">
        <f>INDEX(resultados!$A$2:$ZZ$439, 125, MATCH($B$2, resultados!$A$1:$ZZ$1, 0))</f>
        <v/>
      </c>
      <c r="C131">
        <f>INDEX(resultados!$A$2:$ZZ$439, 125, MATCH($B$3, resultados!$A$1:$ZZ$1, 0))</f>
        <v/>
      </c>
    </row>
    <row r="132">
      <c r="A132">
        <f>INDEX(resultados!$A$2:$ZZ$439, 126, MATCH($B$1, resultados!$A$1:$ZZ$1, 0))</f>
        <v/>
      </c>
      <c r="B132">
        <f>INDEX(resultados!$A$2:$ZZ$439, 126, MATCH($B$2, resultados!$A$1:$ZZ$1, 0))</f>
        <v/>
      </c>
      <c r="C132">
        <f>INDEX(resultados!$A$2:$ZZ$439, 126, MATCH($B$3, resultados!$A$1:$ZZ$1, 0))</f>
        <v/>
      </c>
    </row>
    <row r="133">
      <c r="A133">
        <f>INDEX(resultados!$A$2:$ZZ$439, 127, MATCH($B$1, resultados!$A$1:$ZZ$1, 0))</f>
        <v/>
      </c>
      <c r="B133">
        <f>INDEX(resultados!$A$2:$ZZ$439, 127, MATCH($B$2, resultados!$A$1:$ZZ$1, 0))</f>
        <v/>
      </c>
      <c r="C133">
        <f>INDEX(resultados!$A$2:$ZZ$439, 127, MATCH($B$3, resultados!$A$1:$ZZ$1, 0))</f>
        <v/>
      </c>
    </row>
    <row r="134">
      <c r="A134">
        <f>INDEX(resultados!$A$2:$ZZ$439, 128, MATCH($B$1, resultados!$A$1:$ZZ$1, 0))</f>
        <v/>
      </c>
      <c r="B134">
        <f>INDEX(resultados!$A$2:$ZZ$439, 128, MATCH($B$2, resultados!$A$1:$ZZ$1, 0))</f>
        <v/>
      </c>
      <c r="C134">
        <f>INDEX(resultados!$A$2:$ZZ$439, 128, MATCH($B$3, resultados!$A$1:$ZZ$1, 0))</f>
        <v/>
      </c>
    </row>
    <row r="135">
      <c r="A135">
        <f>INDEX(resultados!$A$2:$ZZ$439, 129, MATCH($B$1, resultados!$A$1:$ZZ$1, 0))</f>
        <v/>
      </c>
      <c r="B135">
        <f>INDEX(resultados!$A$2:$ZZ$439, 129, MATCH($B$2, resultados!$A$1:$ZZ$1, 0))</f>
        <v/>
      </c>
      <c r="C135">
        <f>INDEX(resultados!$A$2:$ZZ$439, 129, MATCH($B$3, resultados!$A$1:$ZZ$1, 0))</f>
        <v/>
      </c>
    </row>
    <row r="136">
      <c r="A136">
        <f>INDEX(resultados!$A$2:$ZZ$439, 130, MATCH($B$1, resultados!$A$1:$ZZ$1, 0))</f>
        <v/>
      </c>
      <c r="B136">
        <f>INDEX(resultados!$A$2:$ZZ$439, 130, MATCH($B$2, resultados!$A$1:$ZZ$1, 0))</f>
        <v/>
      </c>
      <c r="C136">
        <f>INDEX(resultados!$A$2:$ZZ$439, 130, MATCH($B$3, resultados!$A$1:$ZZ$1, 0))</f>
        <v/>
      </c>
    </row>
    <row r="137">
      <c r="A137">
        <f>INDEX(resultados!$A$2:$ZZ$439, 131, MATCH($B$1, resultados!$A$1:$ZZ$1, 0))</f>
        <v/>
      </c>
      <c r="B137">
        <f>INDEX(resultados!$A$2:$ZZ$439, 131, MATCH($B$2, resultados!$A$1:$ZZ$1, 0))</f>
        <v/>
      </c>
      <c r="C137">
        <f>INDEX(resultados!$A$2:$ZZ$439, 131, MATCH($B$3, resultados!$A$1:$ZZ$1, 0))</f>
        <v/>
      </c>
    </row>
    <row r="138">
      <c r="A138">
        <f>INDEX(resultados!$A$2:$ZZ$439, 132, MATCH($B$1, resultados!$A$1:$ZZ$1, 0))</f>
        <v/>
      </c>
      <c r="B138">
        <f>INDEX(resultados!$A$2:$ZZ$439, 132, MATCH($B$2, resultados!$A$1:$ZZ$1, 0))</f>
        <v/>
      </c>
      <c r="C138">
        <f>INDEX(resultados!$A$2:$ZZ$439, 132, MATCH($B$3, resultados!$A$1:$ZZ$1, 0))</f>
        <v/>
      </c>
    </row>
    <row r="139">
      <c r="A139">
        <f>INDEX(resultados!$A$2:$ZZ$439, 133, MATCH($B$1, resultados!$A$1:$ZZ$1, 0))</f>
        <v/>
      </c>
      <c r="B139">
        <f>INDEX(resultados!$A$2:$ZZ$439, 133, MATCH($B$2, resultados!$A$1:$ZZ$1, 0))</f>
        <v/>
      </c>
      <c r="C139">
        <f>INDEX(resultados!$A$2:$ZZ$439, 133, MATCH($B$3, resultados!$A$1:$ZZ$1, 0))</f>
        <v/>
      </c>
    </row>
    <row r="140">
      <c r="A140">
        <f>INDEX(resultados!$A$2:$ZZ$439, 134, MATCH($B$1, resultados!$A$1:$ZZ$1, 0))</f>
        <v/>
      </c>
      <c r="B140">
        <f>INDEX(resultados!$A$2:$ZZ$439, 134, MATCH($B$2, resultados!$A$1:$ZZ$1, 0))</f>
        <v/>
      </c>
      <c r="C140">
        <f>INDEX(resultados!$A$2:$ZZ$439, 134, MATCH($B$3, resultados!$A$1:$ZZ$1, 0))</f>
        <v/>
      </c>
    </row>
    <row r="141">
      <c r="A141">
        <f>INDEX(resultados!$A$2:$ZZ$439, 135, MATCH($B$1, resultados!$A$1:$ZZ$1, 0))</f>
        <v/>
      </c>
      <c r="B141">
        <f>INDEX(resultados!$A$2:$ZZ$439, 135, MATCH($B$2, resultados!$A$1:$ZZ$1, 0))</f>
        <v/>
      </c>
      <c r="C141">
        <f>INDEX(resultados!$A$2:$ZZ$439, 135, MATCH($B$3, resultados!$A$1:$ZZ$1, 0))</f>
        <v/>
      </c>
    </row>
    <row r="142">
      <c r="A142">
        <f>INDEX(resultados!$A$2:$ZZ$439, 136, MATCH($B$1, resultados!$A$1:$ZZ$1, 0))</f>
        <v/>
      </c>
      <c r="B142">
        <f>INDEX(resultados!$A$2:$ZZ$439, 136, MATCH($B$2, resultados!$A$1:$ZZ$1, 0))</f>
        <v/>
      </c>
      <c r="C142">
        <f>INDEX(resultados!$A$2:$ZZ$439, 136, MATCH($B$3, resultados!$A$1:$ZZ$1, 0))</f>
        <v/>
      </c>
    </row>
    <row r="143">
      <c r="A143">
        <f>INDEX(resultados!$A$2:$ZZ$439, 137, MATCH($B$1, resultados!$A$1:$ZZ$1, 0))</f>
        <v/>
      </c>
      <c r="B143">
        <f>INDEX(resultados!$A$2:$ZZ$439, 137, MATCH($B$2, resultados!$A$1:$ZZ$1, 0))</f>
        <v/>
      </c>
      <c r="C143">
        <f>INDEX(resultados!$A$2:$ZZ$439, 137, MATCH($B$3, resultados!$A$1:$ZZ$1, 0))</f>
        <v/>
      </c>
    </row>
    <row r="144">
      <c r="A144">
        <f>INDEX(resultados!$A$2:$ZZ$439, 138, MATCH($B$1, resultados!$A$1:$ZZ$1, 0))</f>
        <v/>
      </c>
      <c r="B144">
        <f>INDEX(resultados!$A$2:$ZZ$439, 138, MATCH($B$2, resultados!$A$1:$ZZ$1, 0))</f>
        <v/>
      </c>
      <c r="C144">
        <f>INDEX(resultados!$A$2:$ZZ$439, 138, MATCH($B$3, resultados!$A$1:$ZZ$1, 0))</f>
        <v/>
      </c>
    </row>
    <row r="145">
      <c r="A145">
        <f>INDEX(resultados!$A$2:$ZZ$439, 139, MATCH($B$1, resultados!$A$1:$ZZ$1, 0))</f>
        <v/>
      </c>
      <c r="B145">
        <f>INDEX(resultados!$A$2:$ZZ$439, 139, MATCH($B$2, resultados!$A$1:$ZZ$1, 0))</f>
        <v/>
      </c>
      <c r="C145">
        <f>INDEX(resultados!$A$2:$ZZ$439, 139, MATCH($B$3, resultados!$A$1:$ZZ$1, 0))</f>
        <v/>
      </c>
    </row>
    <row r="146">
      <c r="A146">
        <f>INDEX(resultados!$A$2:$ZZ$439, 140, MATCH($B$1, resultados!$A$1:$ZZ$1, 0))</f>
        <v/>
      </c>
      <c r="B146">
        <f>INDEX(resultados!$A$2:$ZZ$439, 140, MATCH($B$2, resultados!$A$1:$ZZ$1, 0))</f>
        <v/>
      </c>
      <c r="C146">
        <f>INDEX(resultados!$A$2:$ZZ$439, 140, MATCH($B$3, resultados!$A$1:$ZZ$1, 0))</f>
        <v/>
      </c>
    </row>
    <row r="147">
      <c r="A147">
        <f>INDEX(resultados!$A$2:$ZZ$439, 141, MATCH($B$1, resultados!$A$1:$ZZ$1, 0))</f>
        <v/>
      </c>
      <c r="B147">
        <f>INDEX(resultados!$A$2:$ZZ$439, 141, MATCH($B$2, resultados!$A$1:$ZZ$1, 0))</f>
        <v/>
      </c>
      <c r="C147">
        <f>INDEX(resultados!$A$2:$ZZ$439, 141, MATCH($B$3, resultados!$A$1:$ZZ$1, 0))</f>
        <v/>
      </c>
    </row>
    <row r="148">
      <c r="A148">
        <f>INDEX(resultados!$A$2:$ZZ$439, 142, MATCH($B$1, resultados!$A$1:$ZZ$1, 0))</f>
        <v/>
      </c>
      <c r="B148">
        <f>INDEX(resultados!$A$2:$ZZ$439, 142, MATCH($B$2, resultados!$A$1:$ZZ$1, 0))</f>
        <v/>
      </c>
      <c r="C148">
        <f>INDEX(resultados!$A$2:$ZZ$439, 142, MATCH($B$3, resultados!$A$1:$ZZ$1, 0))</f>
        <v/>
      </c>
    </row>
    <row r="149">
      <c r="A149">
        <f>INDEX(resultados!$A$2:$ZZ$439, 143, MATCH($B$1, resultados!$A$1:$ZZ$1, 0))</f>
        <v/>
      </c>
      <c r="B149">
        <f>INDEX(resultados!$A$2:$ZZ$439, 143, MATCH($B$2, resultados!$A$1:$ZZ$1, 0))</f>
        <v/>
      </c>
      <c r="C149">
        <f>INDEX(resultados!$A$2:$ZZ$439, 143, MATCH($B$3, resultados!$A$1:$ZZ$1, 0))</f>
        <v/>
      </c>
    </row>
    <row r="150">
      <c r="A150">
        <f>INDEX(resultados!$A$2:$ZZ$439, 144, MATCH($B$1, resultados!$A$1:$ZZ$1, 0))</f>
        <v/>
      </c>
      <c r="B150">
        <f>INDEX(resultados!$A$2:$ZZ$439, 144, MATCH($B$2, resultados!$A$1:$ZZ$1, 0))</f>
        <v/>
      </c>
      <c r="C150">
        <f>INDEX(resultados!$A$2:$ZZ$439, 144, MATCH($B$3, resultados!$A$1:$ZZ$1, 0))</f>
        <v/>
      </c>
    </row>
    <row r="151">
      <c r="A151">
        <f>INDEX(resultados!$A$2:$ZZ$439, 145, MATCH($B$1, resultados!$A$1:$ZZ$1, 0))</f>
        <v/>
      </c>
      <c r="B151">
        <f>INDEX(resultados!$A$2:$ZZ$439, 145, MATCH($B$2, resultados!$A$1:$ZZ$1, 0))</f>
        <v/>
      </c>
      <c r="C151">
        <f>INDEX(resultados!$A$2:$ZZ$439, 145, MATCH($B$3, resultados!$A$1:$ZZ$1, 0))</f>
        <v/>
      </c>
    </row>
    <row r="152">
      <c r="A152">
        <f>INDEX(resultados!$A$2:$ZZ$439, 146, MATCH($B$1, resultados!$A$1:$ZZ$1, 0))</f>
        <v/>
      </c>
      <c r="B152">
        <f>INDEX(resultados!$A$2:$ZZ$439, 146, MATCH($B$2, resultados!$A$1:$ZZ$1, 0))</f>
        <v/>
      </c>
      <c r="C152">
        <f>INDEX(resultados!$A$2:$ZZ$439, 146, MATCH($B$3, resultados!$A$1:$ZZ$1, 0))</f>
        <v/>
      </c>
    </row>
    <row r="153">
      <c r="A153">
        <f>INDEX(resultados!$A$2:$ZZ$439, 147, MATCH($B$1, resultados!$A$1:$ZZ$1, 0))</f>
        <v/>
      </c>
      <c r="B153">
        <f>INDEX(resultados!$A$2:$ZZ$439, 147, MATCH($B$2, resultados!$A$1:$ZZ$1, 0))</f>
        <v/>
      </c>
      <c r="C153">
        <f>INDEX(resultados!$A$2:$ZZ$439, 147, MATCH($B$3, resultados!$A$1:$ZZ$1, 0))</f>
        <v/>
      </c>
    </row>
    <row r="154">
      <c r="A154">
        <f>INDEX(resultados!$A$2:$ZZ$439, 148, MATCH($B$1, resultados!$A$1:$ZZ$1, 0))</f>
        <v/>
      </c>
      <c r="B154">
        <f>INDEX(resultados!$A$2:$ZZ$439, 148, MATCH($B$2, resultados!$A$1:$ZZ$1, 0))</f>
        <v/>
      </c>
      <c r="C154">
        <f>INDEX(resultados!$A$2:$ZZ$439, 148, MATCH($B$3, resultados!$A$1:$ZZ$1, 0))</f>
        <v/>
      </c>
    </row>
    <row r="155">
      <c r="A155">
        <f>INDEX(resultados!$A$2:$ZZ$439, 149, MATCH($B$1, resultados!$A$1:$ZZ$1, 0))</f>
        <v/>
      </c>
      <c r="B155">
        <f>INDEX(resultados!$A$2:$ZZ$439, 149, MATCH($B$2, resultados!$A$1:$ZZ$1, 0))</f>
        <v/>
      </c>
      <c r="C155">
        <f>INDEX(resultados!$A$2:$ZZ$439, 149, MATCH($B$3, resultados!$A$1:$ZZ$1, 0))</f>
        <v/>
      </c>
    </row>
    <row r="156">
      <c r="A156">
        <f>INDEX(resultados!$A$2:$ZZ$439, 150, MATCH($B$1, resultados!$A$1:$ZZ$1, 0))</f>
        <v/>
      </c>
      <c r="B156">
        <f>INDEX(resultados!$A$2:$ZZ$439, 150, MATCH($B$2, resultados!$A$1:$ZZ$1, 0))</f>
        <v/>
      </c>
      <c r="C156">
        <f>INDEX(resultados!$A$2:$ZZ$439, 150, MATCH($B$3, resultados!$A$1:$ZZ$1, 0))</f>
        <v/>
      </c>
    </row>
    <row r="157">
      <c r="A157">
        <f>INDEX(resultados!$A$2:$ZZ$439, 151, MATCH($B$1, resultados!$A$1:$ZZ$1, 0))</f>
        <v/>
      </c>
      <c r="B157">
        <f>INDEX(resultados!$A$2:$ZZ$439, 151, MATCH($B$2, resultados!$A$1:$ZZ$1, 0))</f>
        <v/>
      </c>
      <c r="C157">
        <f>INDEX(resultados!$A$2:$ZZ$439, 151, MATCH($B$3, resultados!$A$1:$ZZ$1, 0))</f>
        <v/>
      </c>
    </row>
    <row r="158">
      <c r="A158">
        <f>INDEX(resultados!$A$2:$ZZ$439, 152, MATCH($B$1, resultados!$A$1:$ZZ$1, 0))</f>
        <v/>
      </c>
      <c r="B158">
        <f>INDEX(resultados!$A$2:$ZZ$439, 152, MATCH($B$2, resultados!$A$1:$ZZ$1, 0))</f>
        <v/>
      </c>
      <c r="C158">
        <f>INDEX(resultados!$A$2:$ZZ$439, 152, MATCH($B$3, resultados!$A$1:$ZZ$1, 0))</f>
        <v/>
      </c>
    </row>
    <row r="159">
      <c r="A159">
        <f>INDEX(resultados!$A$2:$ZZ$439, 153, MATCH($B$1, resultados!$A$1:$ZZ$1, 0))</f>
        <v/>
      </c>
      <c r="B159">
        <f>INDEX(resultados!$A$2:$ZZ$439, 153, MATCH($B$2, resultados!$A$1:$ZZ$1, 0))</f>
        <v/>
      </c>
      <c r="C159">
        <f>INDEX(resultados!$A$2:$ZZ$439, 153, MATCH($B$3, resultados!$A$1:$ZZ$1, 0))</f>
        <v/>
      </c>
    </row>
    <row r="160">
      <c r="A160">
        <f>INDEX(resultados!$A$2:$ZZ$439, 154, MATCH($B$1, resultados!$A$1:$ZZ$1, 0))</f>
        <v/>
      </c>
      <c r="B160">
        <f>INDEX(resultados!$A$2:$ZZ$439, 154, MATCH($B$2, resultados!$A$1:$ZZ$1, 0))</f>
        <v/>
      </c>
      <c r="C160">
        <f>INDEX(resultados!$A$2:$ZZ$439, 154, MATCH($B$3, resultados!$A$1:$ZZ$1, 0))</f>
        <v/>
      </c>
    </row>
    <row r="161">
      <c r="A161">
        <f>INDEX(resultados!$A$2:$ZZ$439, 155, MATCH($B$1, resultados!$A$1:$ZZ$1, 0))</f>
        <v/>
      </c>
      <c r="B161">
        <f>INDEX(resultados!$A$2:$ZZ$439, 155, MATCH($B$2, resultados!$A$1:$ZZ$1, 0))</f>
        <v/>
      </c>
      <c r="C161">
        <f>INDEX(resultados!$A$2:$ZZ$439, 155, MATCH($B$3, resultados!$A$1:$ZZ$1, 0))</f>
        <v/>
      </c>
    </row>
    <row r="162">
      <c r="A162">
        <f>INDEX(resultados!$A$2:$ZZ$439, 156, MATCH($B$1, resultados!$A$1:$ZZ$1, 0))</f>
        <v/>
      </c>
      <c r="B162">
        <f>INDEX(resultados!$A$2:$ZZ$439, 156, MATCH($B$2, resultados!$A$1:$ZZ$1, 0))</f>
        <v/>
      </c>
      <c r="C162">
        <f>INDEX(resultados!$A$2:$ZZ$439, 156, MATCH($B$3, resultados!$A$1:$ZZ$1, 0))</f>
        <v/>
      </c>
    </row>
    <row r="163">
      <c r="A163">
        <f>INDEX(resultados!$A$2:$ZZ$439, 157, MATCH($B$1, resultados!$A$1:$ZZ$1, 0))</f>
        <v/>
      </c>
      <c r="B163">
        <f>INDEX(resultados!$A$2:$ZZ$439, 157, MATCH($B$2, resultados!$A$1:$ZZ$1, 0))</f>
        <v/>
      </c>
      <c r="C163">
        <f>INDEX(resultados!$A$2:$ZZ$439, 157, MATCH($B$3, resultados!$A$1:$ZZ$1, 0))</f>
        <v/>
      </c>
    </row>
    <row r="164">
      <c r="A164">
        <f>INDEX(resultados!$A$2:$ZZ$439, 158, MATCH($B$1, resultados!$A$1:$ZZ$1, 0))</f>
        <v/>
      </c>
      <c r="B164">
        <f>INDEX(resultados!$A$2:$ZZ$439, 158, MATCH($B$2, resultados!$A$1:$ZZ$1, 0))</f>
        <v/>
      </c>
      <c r="C164">
        <f>INDEX(resultados!$A$2:$ZZ$439, 158, MATCH($B$3, resultados!$A$1:$ZZ$1, 0))</f>
        <v/>
      </c>
    </row>
    <row r="165">
      <c r="A165">
        <f>INDEX(resultados!$A$2:$ZZ$439, 159, MATCH($B$1, resultados!$A$1:$ZZ$1, 0))</f>
        <v/>
      </c>
      <c r="B165">
        <f>INDEX(resultados!$A$2:$ZZ$439, 159, MATCH($B$2, resultados!$A$1:$ZZ$1, 0))</f>
        <v/>
      </c>
      <c r="C165">
        <f>INDEX(resultados!$A$2:$ZZ$439, 159, MATCH($B$3, resultados!$A$1:$ZZ$1, 0))</f>
        <v/>
      </c>
    </row>
    <row r="166">
      <c r="A166">
        <f>INDEX(resultados!$A$2:$ZZ$439, 160, MATCH($B$1, resultados!$A$1:$ZZ$1, 0))</f>
        <v/>
      </c>
      <c r="B166">
        <f>INDEX(resultados!$A$2:$ZZ$439, 160, MATCH($B$2, resultados!$A$1:$ZZ$1, 0))</f>
        <v/>
      </c>
      <c r="C166">
        <f>INDEX(resultados!$A$2:$ZZ$439, 160, MATCH($B$3, resultados!$A$1:$ZZ$1, 0))</f>
        <v/>
      </c>
    </row>
    <row r="167">
      <c r="A167">
        <f>INDEX(resultados!$A$2:$ZZ$439, 161, MATCH($B$1, resultados!$A$1:$ZZ$1, 0))</f>
        <v/>
      </c>
      <c r="B167">
        <f>INDEX(resultados!$A$2:$ZZ$439, 161, MATCH($B$2, resultados!$A$1:$ZZ$1, 0))</f>
        <v/>
      </c>
      <c r="C167">
        <f>INDEX(resultados!$A$2:$ZZ$439, 161, MATCH($B$3, resultados!$A$1:$ZZ$1, 0))</f>
        <v/>
      </c>
    </row>
    <row r="168">
      <c r="A168">
        <f>INDEX(resultados!$A$2:$ZZ$439, 162, MATCH($B$1, resultados!$A$1:$ZZ$1, 0))</f>
        <v/>
      </c>
      <c r="B168">
        <f>INDEX(resultados!$A$2:$ZZ$439, 162, MATCH($B$2, resultados!$A$1:$ZZ$1, 0))</f>
        <v/>
      </c>
      <c r="C168">
        <f>INDEX(resultados!$A$2:$ZZ$439, 162, MATCH($B$3, resultados!$A$1:$ZZ$1, 0))</f>
        <v/>
      </c>
    </row>
    <row r="169">
      <c r="A169">
        <f>INDEX(resultados!$A$2:$ZZ$439, 163, MATCH($B$1, resultados!$A$1:$ZZ$1, 0))</f>
        <v/>
      </c>
      <c r="B169">
        <f>INDEX(resultados!$A$2:$ZZ$439, 163, MATCH($B$2, resultados!$A$1:$ZZ$1, 0))</f>
        <v/>
      </c>
      <c r="C169">
        <f>INDEX(resultados!$A$2:$ZZ$439, 163, MATCH($B$3, resultados!$A$1:$ZZ$1, 0))</f>
        <v/>
      </c>
    </row>
    <row r="170">
      <c r="A170">
        <f>INDEX(resultados!$A$2:$ZZ$439, 164, MATCH($B$1, resultados!$A$1:$ZZ$1, 0))</f>
        <v/>
      </c>
      <c r="B170">
        <f>INDEX(resultados!$A$2:$ZZ$439, 164, MATCH($B$2, resultados!$A$1:$ZZ$1, 0))</f>
        <v/>
      </c>
      <c r="C170">
        <f>INDEX(resultados!$A$2:$ZZ$439, 164, MATCH($B$3, resultados!$A$1:$ZZ$1, 0))</f>
        <v/>
      </c>
    </row>
    <row r="171">
      <c r="A171">
        <f>INDEX(resultados!$A$2:$ZZ$439, 165, MATCH($B$1, resultados!$A$1:$ZZ$1, 0))</f>
        <v/>
      </c>
      <c r="B171">
        <f>INDEX(resultados!$A$2:$ZZ$439, 165, MATCH($B$2, resultados!$A$1:$ZZ$1, 0))</f>
        <v/>
      </c>
      <c r="C171">
        <f>INDEX(resultados!$A$2:$ZZ$439, 165, MATCH($B$3, resultados!$A$1:$ZZ$1, 0))</f>
        <v/>
      </c>
    </row>
    <row r="172">
      <c r="A172">
        <f>INDEX(resultados!$A$2:$ZZ$439, 166, MATCH($B$1, resultados!$A$1:$ZZ$1, 0))</f>
        <v/>
      </c>
      <c r="B172">
        <f>INDEX(resultados!$A$2:$ZZ$439, 166, MATCH($B$2, resultados!$A$1:$ZZ$1, 0))</f>
        <v/>
      </c>
      <c r="C172">
        <f>INDEX(resultados!$A$2:$ZZ$439, 166, MATCH($B$3, resultados!$A$1:$ZZ$1, 0))</f>
        <v/>
      </c>
    </row>
    <row r="173">
      <c r="A173">
        <f>INDEX(resultados!$A$2:$ZZ$439, 167, MATCH($B$1, resultados!$A$1:$ZZ$1, 0))</f>
        <v/>
      </c>
      <c r="B173">
        <f>INDEX(resultados!$A$2:$ZZ$439, 167, MATCH($B$2, resultados!$A$1:$ZZ$1, 0))</f>
        <v/>
      </c>
      <c r="C173">
        <f>INDEX(resultados!$A$2:$ZZ$439, 167, MATCH($B$3, resultados!$A$1:$ZZ$1, 0))</f>
        <v/>
      </c>
    </row>
    <row r="174">
      <c r="A174">
        <f>INDEX(resultados!$A$2:$ZZ$439, 168, MATCH($B$1, resultados!$A$1:$ZZ$1, 0))</f>
        <v/>
      </c>
      <c r="B174">
        <f>INDEX(resultados!$A$2:$ZZ$439, 168, MATCH($B$2, resultados!$A$1:$ZZ$1, 0))</f>
        <v/>
      </c>
      <c r="C174">
        <f>INDEX(resultados!$A$2:$ZZ$439, 168, MATCH($B$3, resultados!$A$1:$ZZ$1, 0))</f>
        <v/>
      </c>
    </row>
    <row r="175">
      <c r="A175">
        <f>INDEX(resultados!$A$2:$ZZ$439, 169, MATCH($B$1, resultados!$A$1:$ZZ$1, 0))</f>
        <v/>
      </c>
      <c r="B175">
        <f>INDEX(resultados!$A$2:$ZZ$439, 169, MATCH($B$2, resultados!$A$1:$ZZ$1, 0))</f>
        <v/>
      </c>
      <c r="C175">
        <f>INDEX(resultados!$A$2:$ZZ$439, 169, MATCH($B$3, resultados!$A$1:$ZZ$1, 0))</f>
        <v/>
      </c>
    </row>
    <row r="176">
      <c r="A176">
        <f>INDEX(resultados!$A$2:$ZZ$439, 170, MATCH($B$1, resultados!$A$1:$ZZ$1, 0))</f>
        <v/>
      </c>
      <c r="B176">
        <f>INDEX(resultados!$A$2:$ZZ$439, 170, MATCH($B$2, resultados!$A$1:$ZZ$1, 0))</f>
        <v/>
      </c>
      <c r="C176">
        <f>INDEX(resultados!$A$2:$ZZ$439, 170, MATCH($B$3, resultados!$A$1:$ZZ$1, 0))</f>
        <v/>
      </c>
    </row>
    <row r="177">
      <c r="A177">
        <f>INDEX(resultados!$A$2:$ZZ$439, 171, MATCH($B$1, resultados!$A$1:$ZZ$1, 0))</f>
        <v/>
      </c>
      <c r="B177">
        <f>INDEX(resultados!$A$2:$ZZ$439, 171, MATCH($B$2, resultados!$A$1:$ZZ$1, 0))</f>
        <v/>
      </c>
      <c r="C177">
        <f>INDEX(resultados!$A$2:$ZZ$439, 171, MATCH($B$3, resultados!$A$1:$ZZ$1, 0))</f>
        <v/>
      </c>
    </row>
    <row r="178">
      <c r="A178">
        <f>INDEX(resultados!$A$2:$ZZ$439, 172, MATCH($B$1, resultados!$A$1:$ZZ$1, 0))</f>
        <v/>
      </c>
      <c r="B178">
        <f>INDEX(resultados!$A$2:$ZZ$439, 172, MATCH($B$2, resultados!$A$1:$ZZ$1, 0))</f>
        <v/>
      </c>
      <c r="C178">
        <f>INDEX(resultados!$A$2:$ZZ$439, 172, MATCH($B$3, resultados!$A$1:$ZZ$1, 0))</f>
        <v/>
      </c>
    </row>
    <row r="179">
      <c r="A179">
        <f>INDEX(resultados!$A$2:$ZZ$439, 173, MATCH($B$1, resultados!$A$1:$ZZ$1, 0))</f>
        <v/>
      </c>
      <c r="B179">
        <f>INDEX(resultados!$A$2:$ZZ$439, 173, MATCH($B$2, resultados!$A$1:$ZZ$1, 0))</f>
        <v/>
      </c>
      <c r="C179">
        <f>INDEX(resultados!$A$2:$ZZ$439, 173, MATCH($B$3, resultados!$A$1:$ZZ$1, 0))</f>
        <v/>
      </c>
    </row>
    <row r="180">
      <c r="A180">
        <f>INDEX(resultados!$A$2:$ZZ$439, 174, MATCH($B$1, resultados!$A$1:$ZZ$1, 0))</f>
        <v/>
      </c>
      <c r="B180">
        <f>INDEX(resultados!$A$2:$ZZ$439, 174, MATCH($B$2, resultados!$A$1:$ZZ$1, 0))</f>
        <v/>
      </c>
      <c r="C180">
        <f>INDEX(resultados!$A$2:$ZZ$439, 174, MATCH($B$3, resultados!$A$1:$ZZ$1, 0))</f>
        <v/>
      </c>
    </row>
    <row r="181">
      <c r="A181">
        <f>INDEX(resultados!$A$2:$ZZ$439, 175, MATCH($B$1, resultados!$A$1:$ZZ$1, 0))</f>
        <v/>
      </c>
      <c r="B181">
        <f>INDEX(resultados!$A$2:$ZZ$439, 175, MATCH($B$2, resultados!$A$1:$ZZ$1, 0))</f>
        <v/>
      </c>
      <c r="C181">
        <f>INDEX(resultados!$A$2:$ZZ$439, 175, MATCH($B$3, resultados!$A$1:$ZZ$1, 0))</f>
        <v/>
      </c>
    </row>
    <row r="182">
      <c r="A182">
        <f>INDEX(resultados!$A$2:$ZZ$439, 176, MATCH($B$1, resultados!$A$1:$ZZ$1, 0))</f>
        <v/>
      </c>
      <c r="B182">
        <f>INDEX(resultados!$A$2:$ZZ$439, 176, MATCH($B$2, resultados!$A$1:$ZZ$1, 0))</f>
        <v/>
      </c>
      <c r="C182">
        <f>INDEX(resultados!$A$2:$ZZ$439, 176, MATCH($B$3, resultados!$A$1:$ZZ$1, 0))</f>
        <v/>
      </c>
    </row>
    <row r="183">
      <c r="A183">
        <f>INDEX(resultados!$A$2:$ZZ$439, 177, MATCH($B$1, resultados!$A$1:$ZZ$1, 0))</f>
        <v/>
      </c>
      <c r="B183">
        <f>INDEX(resultados!$A$2:$ZZ$439, 177, MATCH($B$2, resultados!$A$1:$ZZ$1, 0))</f>
        <v/>
      </c>
      <c r="C183">
        <f>INDEX(resultados!$A$2:$ZZ$439, 177, MATCH($B$3, resultados!$A$1:$ZZ$1, 0))</f>
        <v/>
      </c>
    </row>
    <row r="184">
      <c r="A184">
        <f>INDEX(resultados!$A$2:$ZZ$439, 178, MATCH($B$1, resultados!$A$1:$ZZ$1, 0))</f>
        <v/>
      </c>
      <c r="B184">
        <f>INDEX(resultados!$A$2:$ZZ$439, 178, MATCH($B$2, resultados!$A$1:$ZZ$1, 0))</f>
        <v/>
      </c>
      <c r="C184">
        <f>INDEX(resultados!$A$2:$ZZ$439, 178, MATCH($B$3, resultados!$A$1:$ZZ$1, 0))</f>
        <v/>
      </c>
    </row>
    <row r="185">
      <c r="A185">
        <f>INDEX(resultados!$A$2:$ZZ$439, 179, MATCH($B$1, resultados!$A$1:$ZZ$1, 0))</f>
        <v/>
      </c>
      <c r="B185">
        <f>INDEX(resultados!$A$2:$ZZ$439, 179, MATCH($B$2, resultados!$A$1:$ZZ$1, 0))</f>
        <v/>
      </c>
      <c r="C185">
        <f>INDEX(resultados!$A$2:$ZZ$439, 179, MATCH($B$3, resultados!$A$1:$ZZ$1, 0))</f>
        <v/>
      </c>
    </row>
    <row r="186">
      <c r="A186">
        <f>INDEX(resultados!$A$2:$ZZ$439, 180, MATCH($B$1, resultados!$A$1:$ZZ$1, 0))</f>
        <v/>
      </c>
      <c r="B186">
        <f>INDEX(resultados!$A$2:$ZZ$439, 180, MATCH($B$2, resultados!$A$1:$ZZ$1, 0))</f>
        <v/>
      </c>
      <c r="C186">
        <f>INDEX(resultados!$A$2:$ZZ$439, 180, MATCH($B$3, resultados!$A$1:$ZZ$1, 0))</f>
        <v/>
      </c>
    </row>
    <row r="187">
      <c r="A187">
        <f>INDEX(resultados!$A$2:$ZZ$439, 181, MATCH($B$1, resultados!$A$1:$ZZ$1, 0))</f>
        <v/>
      </c>
      <c r="B187">
        <f>INDEX(resultados!$A$2:$ZZ$439, 181, MATCH($B$2, resultados!$A$1:$ZZ$1, 0))</f>
        <v/>
      </c>
      <c r="C187">
        <f>INDEX(resultados!$A$2:$ZZ$439, 181, MATCH($B$3, resultados!$A$1:$ZZ$1, 0))</f>
        <v/>
      </c>
    </row>
    <row r="188">
      <c r="A188">
        <f>INDEX(resultados!$A$2:$ZZ$439, 182, MATCH($B$1, resultados!$A$1:$ZZ$1, 0))</f>
        <v/>
      </c>
      <c r="B188">
        <f>INDEX(resultados!$A$2:$ZZ$439, 182, MATCH($B$2, resultados!$A$1:$ZZ$1, 0))</f>
        <v/>
      </c>
      <c r="C188">
        <f>INDEX(resultados!$A$2:$ZZ$439, 182, MATCH($B$3, resultados!$A$1:$ZZ$1, 0))</f>
        <v/>
      </c>
    </row>
    <row r="189">
      <c r="A189">
        <f>INDEX(resultados!$A$2:$ZZ$439, 183, MATCH($B$1, resultados!$A$1:$ZZ$1, 0))</f>
        <v/>
      </c>
      <c r="B189">
        <f>INDEX(resultados!$A$2:$ZZ$439, 183, MATCH($B$2, resultados!$A$1:$ZZ$1, 0))</f>
        <v/>
      </c>
      <c r="C189">
        <f>INDEX(resultados!$A$2:$ZZ$439, 183, MATCH($B$3, resultados!$A$1:$ZZ$1, 0))</f>
        <v/>
      </c>
    </row>
    <row r="190">
      <c r="A190">
        <f>INDEX(resultados!$A$2:$ZZ$439, 184, MATCH($B$1, resultados!$A$1:$ZZ$1, 0))</f>
        <v/>
      </c>
      <c r="B190">
        <f>INDEX(resultados!$A$2:$ZZ$439, 184, MATCH($B$2, resultados!$A$1:$ZZ$1, 0))</f>
        <v/>
      </c>
      <c r="C190">
        <f>INDEX(resultados!$A$2:$ZZ$439, 184, MATCH($B$3, resultados!$A$1:$ZZ$1, 0))</f>
        <v/>
      </c>
    </row>
    <row r="191">
      <c r="A191">
        <f>INDEX(resultados!$A$2:$ZZ$439, 185, MATCH($B$1, resultados!$A$1:$ZZ$1, 0))</f>
        <v/>
      </c>
      <c r="B191">
        <f>INDEX(resultados!$A$2:$ZZ$439, 185, MATCH($B$2, resultados!$A$1:$ZZ$1, 0))</f>
        <v/>
      </c>
      <c r="C191">
        <f>INDEX(resultados!$A$2:$ZZ$439, 185, MATCH($B$3, resultados!$A$1:$ZZ$1, 0))</f>
        <v/>
      </c>
    </row>
    <row r="192">
      <c r="A192">
        <f>INDEX(resultados!$A$2:$ZZ$439, 186, MATCH($B$1, resultados!$A$1:$ZZ$1, 0))</f>
        <v/>
      </c>
      <c r="B192">
        <f>INDEX(resultados!$A$2:$ZZ$439, 186, MATCH($B$2, resultados!$A$1:$ZZ$1, 0))</f>
        <v/>
      </c>
      <c r="C192">
        <f>INDEX(resultados!$A$2:$ZZ$439, 186, MATCH($B$3, resultados!$A$1:$ZZ$1, 0))</f>
        <v/>
      </c>
    </row>
    <row r="193">
      <c r="A193">
        <f>INDEX(resultados!$A$2:$ZZ$439, 187, MATCH($B$1, resultados!$A$1:$ZZ$1, 0))</f>
        <v/>
      </c>
      <c r="B193">
        <f>INDEX(resultados!$A$2:$ZZ$439, 187, MATCH($B$2, resultados!$A$1:$ZZ$1, 0))</f>
        <v/>
      </c>
      <c r="C193">
        <f>INDEX(resultados!$A$2:$ZZ$439, 187, MATCH($B$3, resultados!$A$1:$ZZ$1, 0))</f>
        <v/>
      </c>
    </row>
    <row r="194">
      <c r="A194">
        <f>INDEX(resultados!$A$2:$ZZ$439, 188, MATCH($B$1, resultados!$A$1:$ZZ$1, 0))</f>
        <v/>
      </c>
      <c r="B194">
        <f>INDEX(resultados!$A$2:$ZZ$439, 188, MATCH($B$2, resultados!$A$1:$ZZ$1, 0))</f>
        <v/>
      </c>
      <c r="C194">
        <f>INDEX(resultados!$A$2:$ZZ$439, 188, MATCH($B$3, resultados!$A$1:$ZZ$1, 0))</f>
        <v/>
      </c>
    </row>
    <row r="195">
      <c r="A195">
        <f>INDEX(resultados!$A$2:$ZZ$439, 189, MATCH($B$1, resultados!$A$1:$ZZ$1, 0))</f>
        <v/>
      </c>
      <c r="B195">
        <f>INDEX(resultados!$A$2:$ZZ$439, 189, MATCH($B$2, resultados!$A$1:$ZZ$1, 0))</f>
        <v/>
      </c>
      <c r="C195">
        <f>INDEX(resultados!$A$2:$ZZ$439, 189, MATCH($B$3, resultados!$A$1:$ZZ$1, 0))</f>
        <v/>
      </c>
    </row>
    <row r="196">
      <c r="A196">
        <f>INDEX(resultados!$A$2:$ZZ$439, 190, MATCH($B$1, resultados!$A$1:$ZZ$1, 0))</f>
        <v/>
      </c>
      <c r="B196">
        <f>INDEX(resultados!$A$2:$ZZ$439, 190, MATCH($B$2, resultados!$A$1:$ZZ$1, 0))</f>
        <v/>
      </c>
      <c r="C196">
        <f>INDEX(resultados!$A$2:$ZZ$439, 190, MATCH($B$3, resultados!$A$1:$ZZ$1, 0))</f>
        <v/>
      </c>
    </row>
    <row r="197">
      <c r="A197">
        <f>INDEX(resultados!$A$2:$ZZ$439, 191, MATCH($B$1, resultados!$A$1:$ZZ$1, 0))</f>
        <v/>
      </c>
      <c r="B197">
        <f>INDEX(resultados!$A$2:$ZZ$439, 191, MATCH($B$2, resultados!$A$1:$ZZ$1, 0))</f>
        <v/>
      </c>
      <c r="C197">
        <f>INDEX(resultados!$A$2:$ZZ$439, 191, MATCH($B$3, resultados!$A$1:$ZZ$1, 0))</f>
        <v/>
      </c>
    </row>
    <row r="198">
      <c r="A198">
        <f>INDEX(resultados!$A$2:$ZZ$439, 192, MATCH($B$1, resultados!$A$1:$ZZ$1, 0))</f>
        <v/>
      </c>
      <c r="B198">
        <f>INDEX(resultados!$A$2:$ZZ$439, 192, MATCH($B$2, resultados!$A$1:$ZZ$1, 0))</f>
        <v/>
      </c>
      <c r="C198">
        <f>INDEX(resultados!$A$2:$ZZ$439, 192, MATCH($B$3, resultados!$A$1:$ZZ$1, 0))</f>
        <v/>
      </c>
    </row>
    <row r="199">
      <c r="A199">
        <f>INDEX(resultados!$A$2:$ZZ$439, 193, MATCH($B$1, resultados!$A$1:$ZZ$1, 0))</f>
        <v/>
      </c>
      <c r="B199">
        <f>INDEX(resultados!$A$2:$ZZ$439, 193, MATCH($B$2, resultados!$A$1:$ZZ$1, 0))</f>
        <v/>
      </c>
      <c r="C199">
        <f>INDEX(resultados!$A$2:$ZZ$439, 193, MATCH($B$3, resultados!$A$1:$ZZ$1, 0))</f>
        <v/>
      </c>
    </row>
    <row r="200">
      <c r="A200">
        <f>INDEX(resultados!$A$2:$ZZ$439, 194, MATCH($B$1, resultados!$A$1:$ZZ$1, 0))</f>
        <v/>
      </c>
      <c r="B200">
        <f>INDEX(resultados!$A$2:$ZZ$439, 194, MATCH($B$2, resultados!$A$1:$ZZ$1, 0))</f>
        <v/>
      </c>
      <c r="C200">
        <f>INDEX(resultados!$A$2:$ZZ$439, 194, MATCH($B$3, resultados!$A$1:$ZZ$1, 0))</f>
        <v/>
      </c>
    </row>
    <row r="201">
      <c r="A201">
        <f>INDEX(resultados!$A$2:$ZZ$439, 195, MATCH($B$1, resultados!$A$1:$ZZ$1, 0))</f>
        <v/>
      </c>
      <c r="B201">
        <f>INDEX(resultados!$A$2:$ZZ$439, 195, MATCH($B$2, resultados!$A$1:$ZZ$1, 0))</f>
        <v/>
      </c>
      <c r="C201">
        <f>INDEX(resultados!$A$2:$ZZ$439, 195, MATCH($B$3, resultados!$A$1:$ZZ$1, 0))</f>
        <v/>
      </c>
    </row>
    <row r="202">
      <c r="A202">
        <f>INDEX(resultados!$A$2:$ZZ$439, 196, MATCH($B$1, resultados!$A$1:$ZZ$1, 0))</f>
        <v/>
      </c>
      <c r="B202">
        <f>INDEX(resultados!$A$2:$ZZ$439, 196, MATCH($B$2, resultados!$A$1:$ZZ$1, 0))</f>
        <v/>
      </c>
      <c r="C202">
        <f>INDEX(resultados!$A$2:$ZZ$439, 196, MATCH($B$3, resultados!$A$1:$ZZ$1, 0))</f>
        <v/>
      </c>
    </row>
    <row r="203">
      <c r="A203">
        <f>INDEX(resultados!$A$2:$ZZ$439, 197, MATCH($B$1, resultados!$A$1:$ZZ$1, 0))</f>
        <v/>
      </c>
      <c r="B203">
        <f>INDEX(resultados!$A$2:$ZZ$439, 197, MATCH($B$2, resultados!$A$1:$ZZ$1, 0))</f>
        <v/>
      </c>
      <c r="C203">
        <f>INDEX(resultados!$A$2:$ZZ$439, 197, MATCH($B$3, resultados!$A$1:$ZZ$1, 0))</f>
        <v/>
      </c>
    </row>
    <row r="204">
      <c r="A204">
        <f>INDEX(resultados!$A$2:$ZZ$439, 198, MATCH($B$1, resultados!$A$1:$ZZ$1, 0))</f>
        <v/>
      </c>
      <c r="B204">
        <f>INDEX(resultados!$A$2:$ZZ$439, 198, MATCH($B$2, resultados!$A$1:$ZZ$1, 0))</f>
        <v/>
      </c>
      <c r="C204">
        <f>INDEX(resultados!$A$2:$ZZ$439, 198, MATCH($B$3, resultados!$A$1:$ZZ$1, 0))</f>
        <v/>
      </c>
    </row>
    <row r="205">
      <c r="A205">
        <f>INDEX(resultados!$A$2:$ZZ$439, 199, MATCH($B$1, resultados!$A$1:$ZZ$1, 0))</f>
        <v/>
      </c>
      <c r="B205">
        <f>INDEX(resultados!$A$2:$ZZ$439, 199, MATCH($B$2, resultados!$A$1:$ZZ$1, 0))</f>
        <v/>
      </c>
      <c r="C205">
        <f>INDEX(resultados!$A$2:$ZZ$439, 199, MATCH($B$3, resultados!$A$1:$ZZ$1, 0))</f>
        <v/>
      </c>
    </row>
    <row r="206">
      <c r="A206">
        <f>INDEX(resultados!$A$2:$ZZ$439, 200, MATCH($B$1, resultados!$A$1:$ZZ$1, 0))</f>
        <v/>
      </c>
      <c r="B206">
        <f>INDEX(resultados!$A$2:$ZZ$439, 200, MATCH($B$2, resultados!$A$1:$ZZ$1, 0))</f>
        <v/>
      </c>
      <c r="C206">
        <f>INDEX(resultados!$A$2:$ZZ$439, 200, MATCH($B$3, resultados!$A$1:$ZZ$1, 0))</f>
        <v/>
      </c>
    </row>
    <row r="207">
      <c r="A207">
        <f>INDEX(resultados!$A$2:$ZZ$439, 201, MATCH($B$1, resultados!$A$1:$ZZ$1, 0))</f>
        <v/>
      </c>
      <c r="B207">
        <f>INDEX(resultados!$A$2:$ZZ$439, 201, MATCH($B$2, resultados!$A$1:$ZZ$1, 0))</f>
        <v/>
      </c>
      <c r="C207">
        <f>INDEX(resultados!$A$2:$ZZ$439, 201, MATCH($B$3, resultados!$A$1:$ZZ$1, 0))</f>
        <v/>
      </c>
    </row>
    <row r="208">
      <c r="A208">
        <f>INDEX(resultados!$A$2:$ZZ$439, 202, MATCH($B$1, resultados!$A$1:$ZZ$1, 0))</f>
        <v/>
      </c>
      <c r="B208">
        <f>INDEX(resultados!$A$2:$ZZ$439, 202, MATCH($B$2, resultados!$A$1:$ZZ$1, 0))</f>
        <v/>
      </c>
      <c r="C208">
        <f>INDEX(resultados!$A$2:$ZZ$439, 202, MATCH($B$3, resultados!$A$1:$ZZ$1, 0))</f>
        <v/>
      </c>
    </row>
    <row r="209">
      <c r="A209">
        <f>INDEX(resultados!$A$2:$ZZ$439, 203, MATCH($B$1, resultados!$A$1:$ZZ$1, 0))</f>
        <v/>
      </c>
      <c r="B209">
        <f>INDEX(resultados!$A$2:$ZZ$439, 203, MATCH($B$2, resultados!$A$1:$ZZ$1, 0))</f>
        <v/>
      </c>
      <c r="C209">
        <f>INDEX(resultados!$A$2:$ZZ$439, 203, MATCH($B$3, resultados!$A$1:$ZZ$1, 0))</f>
        <v/>
      </c>
    </row>
    <row r="210">
      <c r="A210">
        <f>INDEX(resultados!$A$2:$ZZ$439, 204, MATCH($B$1, resultados!$A$1:$ZZ$1, 0))</f>
        <v/>
      </c>
      <c r="B210">
        <f>INDEX(resultados!$A$2:$ZZ$439, 204, MATCH($B$2, resultados!$A$1:$ZZ$1, 0))</f>
        <v/>
      </c>
      <c r="C210">
        <f>INDEX(resultados!$A$2:$ZZ$439, 204, MATCH($B$3, resultados!$A$1:$ZZ$1, 0))</f>
        <v/>
      </c>
    </row>
    <row r="211">
      <c r="A211">
        <f>INDEX(resultados!$A$2:$ZZ$439, 205, MATCH($B$1, resultados!$A$1:$ZZ$1, 0))</f>
        <v/>
      </c>
      <c r="B211">
        <f>INDEX(resultados!$A$2:$ZZ$439, 205, MATCH($B$2, resultados!$A$1:$ZZ$1, 0))</f>
        <v/>
      </c>
      <c r="C211">
        <f>INDEX(resultados!$A$2:$ZZ$439, 205, MATCH($B$3, resultados!$A$1:$ZZ$1, 0))</f>
        <v/>
      </c>
    </row>
    <row r="212">
      <c r="A212">
        <f>INDEX(resultados!$A$2:$ZZ$439, 206, MATCH($B$1, resultados!$A$1:$ZZ$1, 0))</f>
        <v/>
      </c>
      <c r="B212">
        <f>INDEX(resultados!$A$2:$ZZ$439, 206, MATCH($B$2, resultados!$A$1:$ZZ$1, 0))</f>
        <v/>
      </c>
      <c r="C212">
        <f>INDEX(resultados!$A$2:$ZZ$439, 206, MATCH($B$3, resultados!$A$1:$ZZ$1, 0))</f>
        <v/>
      </c>
    </row>
    <row r="213">
      <c r="A213">
        <f>INDEX(resultados!$A$2:$ZZ$439, 207, MATCH($B$1, resultados!$A$1:$ZZ$1, 0))</f>
        <v/>
      </c>
      <c r="B213">
        <f>INDEX(resultados!$A$2:$ZZ$439, 207, MATCH($B$2, resultados!$A$1:$ZZ$1, 0))</f>
        <v/>
      </c>
      <c r="C213">
        <f>INDEX(resultados!$A$2:$ZZ$439, 207, MATCH($B$3, resultados!$A$1:$ZZ$1, 0))</f>
        <v/>
      </c>
    </row>
    <row r="214">
      <c r="A214">
        <f>INDEX(resultados!$A$2:$ZZ$439, 208, MATCH($B$1, resultados!$A$1:$ZZ$1, 0))</f>
        <v/>
      </c>
      <c r="B214">
        <f>INDEX(resultados!$A$2:$ZZ$439, 208, MATCH($B$2, resultados!$A$1:$ZZ$1, 0))</f>
        <v/>
      </c>
      <c r="C214">
        <f>INDEX(resultados!$A$2:$ZZ$439, 208, MATCH($B$3, resultados!$A$1:$ZZ$1, 0))</f>
        <v/>
      </c>
    </row>
    <row r="215">
      <c r="A215">
        <f>INDEX(resultados!$A$2:$ZZ$439, 209, MATCH($B$1, resultados!$A$1:$ZZ$1, 0))</f>
        <v/>
      </c>
      <c r="B215">
        <f>INDEX(resultados!$A$2:$ZZ$439, 209, MATCH($B$2, resultados!$A$1:$ZZ$1, 0))</f>
        <v/>
      </c>
      <c r="C215">
        <f>INDEX(resultados!$A$2:$ZZ$439, 209, MATCH($B$3, resultados!$A$1:$ZZ$1, 0))</f>
        <v/>
      </c>
    </row>
    <row r="216">
      <c r="A216">
        <f>INDEX(resultados!$A$2:$ZZ$439, 210, MATCH($B$1, resultados!$A$1:$ZZ$1, 0))</f>
        <v/>
      </c>
      <c r="B216">
        <f>INDEX(resultados!$A$2:$ZZ$439, 210, MATCH($B$2, resultados!$A$1:$ZZ$1, 0))</f>
        <v/>
      </c>
      <c r="C216">
        <f>INDEX(resultados!$A$2:$ZZ$439, 210, MATCH($B$3, resultados!$A$1:$ZZ$1, 0))</f>
        <v/>
      </c>
    </row>
    <row r="217">
      <c r="A217">
        <f>INDEX(resultados!$A$2:$ZZ$439, 211, MATCH($B$1, resultados!$A$1:$ZZ$1, 0))</f>
        <v/>
      </c>
      <c r="B217">
        <f>INDEX(resultados!$A$2:$ZZ$439, 211, MATCH($B$2, resultados!$A$1:$ZZ$1, 0))</f>
        <v/>
      </c>
      <c r="C217">
        <f>INDEX(resultados!$A$2:$ZZ$439, 211, MATCH($B$3, resultados!$A$1:$ZZ$1, 0))</f>
        <v/>
      </c>
    </row>
    <row r="218">
      <c r="A218">
        <f>INDEX(resultados!$A$2:$ZZ$439, 212, MATCH($B$1, resultados!$A$1:$ZZ$1, 0))</f>
        <v/>
      </c>
      <c r="B218">
        <f>INDEX(resultados!$A$2:$ZZ$439, 212, MATCH($B$2, resultados!$A$1:$ZZ$1, 0))</f>
        <v/>
      </c>
      <c r="C218">
        <f>INDEX(resultados!$A$2:$ZZ$439, 212, MATCH($B$3, resultados!$A$1:$ZZ$1, 0))</f>
        <v/>
      </c>
    </row>
    <row r="219">
      <c r="A219">
        <f>INDEX(resultados!$A$2:$ZZ$439, 213, MATCH($B$1, resultados!$A$1:$ZZ$1, 0))</f>
        <v/>
      </c>
      <c r="B219">
        <f>INDEX(resultados!$A$2:$ZZ$439, 213, MATCH($B$2, resultados!$A$1:$ZZ$1, 0))</f>
        <v/>
      </c>
      <c r="C219">
        <f>INDEX(resultados!$A$2:$ZZ$439, 213, MATCH($B$3, resultados!$A$1:$ZZ$1, 0))</f>
        <v/>
      </c>
    </row>
    <row r="220">
      <c r="A220">
        <f>INDEX(resultados!$A$2:$ZZ$439, 214, MATCH($B$1, resultados!$A$1:$ZZ$1, 0))</f>
        <v/>
      </c>
      <c r="B220">
        <f>INDEX(resultados!$A$2:$ZZ$439, 214, MATCH($B$2, resultados!$A$1:$ZZ$1, 0))</f>
        <v/>
      </c>
      <c r="C220">
        <f>INDEX(resultados!$A$2:$ZZ$439, 214, MATCH($B$3, resultados!$A$1:$ZZ$1, 0))</f>
        <v/>
      </c>
    </row>
    <row r="221">
      <c r="A221">
        <f>INDEX(resultados!$A$2:$ZZ$439, 215, MATCH($B$1, resultados!$A$1:$ZZ$1, 0))</f>
        <v/>
      </c>
      <c r="B221">
        <f>INDEX(resultados!$A$2:$ZZ$439, 215, MATCH($B$2, resultados!$A$1:$ZZ$1, 0))</f>
        <v/>
      </c>
      <c r="C221">
        <f>INDEX(resultados!$A$2:$ZZ$439, 215, MATCH($B$3, resultados!$A$1:$ZZ$1, 0))</f>
        <v/>
      </c>
    </row>
    <row r="222">
      <c r="A222">
        <f>INDEX(resultados!$A$2:$ZZ$439, 216, MATCH($B$1, resultados!$A$1:$ZZ$1, 0))</f>
        <v/>
      </c>
      <c r="B222">
        <f>INDEX(resultados!$A$2:$ZZ$439, 216, MATCH($B$2, resultados!$A$1:$ZZ$1, 0))</f>
        <v/>
      </c>
      <c r="C222">
        <f>INDEX(resultados!$A$2:$ZZ$439, 216, MATCH($B$3, resultados!$A$1:$ZZ$1, 0))</f>
        <v/>
      </c>
    </row>
    <row r="223">
      <c r="A223">
        <f>INDEX(resultados!$A$2:$ZZ$439, 217, MATCH($B$1, resultados!$A$1:$ZZ$1, 0))</f>
        <v/>
      </c>
      <c r="B223">
        <f>INDEX(resultados!$A$2:$ZZ$439, 217, MATCH($B$2, resultados!$A$1:$ZZ$1, 0))</f>
        <v/>
      </c>
      <c r="C223">
        <f>INDEX(resultados!$A$2:$ZZ$439, 217, MATCH($B$3, resultados!$A$1:$ZZ$1, 0))</f>
        <v/>
      </c>
    </row>
    <row r="224">
      <c r="A224">
        <f>INDEX(resultados!$A$2:$ZZ$439, 218, MATCH($B$1, resultados!$A$1:$ZZ$1, 0))</f>
        <v/>
      </c>
      <c r="B224">
        <f>INDEX(resultados!$A$2:$ZZ$439, 218, MATCH($B$2, resultados!$A$1:$ZZ$1, 0))</f>
        <v/>
      </c>
      <c r="C224">
        <f>INDEX(resultados!$A$2:$ZZ$439, 218, MATCH($B$3, resultados!$A$1:$ZZ$1, 0))</f>
        <v/>
      </c>
    </row>
    <row r="225">
      <c r="A225">
        <f>INDEX(resultados!$A$2:$ZZ$439, 219, MATCH($B$1, resultados!$A$1:$ZZ$1, 0))</f>
        <v/>
      </c>
      <c r="B225">
        <f>INDEX(resultados!$A$2:$ZZ$439, 219, MATCH($B$2, resultados!$A$1:$ZZ$1, 0))</f>
        <v/>
      </c>
      <c r="C225">
        <f>INDEX(resultados!$A$2:$ZZ$439, 219, MATCH($B$3, resultados!$A$1:$ZZ$1, 0))</f>
        <v/>
      </c>
    </row>
    <row r="226">
      <c r="A226">
        <f>INDEX(resultados!$A$2:$ZZ$439, 220, MATCH($B$1, resultados!$A$1:$ZZ$1, 0))</f>
        <v/>
      </c>
      <c r="B226">
        <f>INDEX(resultados!$A$2:$ZZ$439, 220, MATCH($B$2, resultados!$A$1:$ZZ$1, 0))</f>
        <v/>
      </c>
      <c r="C226">
        <f>INDEX(resultados!$A$2:$ZZ$439, 220, MATCH($B$3, resultados!$A$1:$ZZ$1, 0))</f>
        <v/>
      </c>
    </row>
    <row r="227">
      <c r="A227">
        <f>INDEX(resultados!$A$2:$ZZ$439, 221, MATCH($B$1, resultados!$A$1:$ZZ$1, 0))</f>
        <v/>
      </c>
      <c r="B227">
        <f>INDEX(resultados!$A$2:$ZZ$439, 221, MATCH($B$2, resultados!$A$1:$ZZ$1, 0))</f>
        <v/>
      </c>
      <c r="C227">
        <f>INDEX(resultados!$A$2:$ZZ$439, 221, MATCH($B$3, resultados!$A$1:$ZZ$1, 0))</f>
        <v/>
      </c>
    </row>
    <row r="228">
      <c r="A228">
        <f>INDEX(resultados!$A$2:$ZZ$439, 222, MATCH($B$1, resultados!$A$1:$ZZ$1, 0))</f>
        <v/>
      </c>
      <c r="B228">
        <f>INDEX(resultados!$A$2:$ZZ$439, 222, MATCH($B$2, resultados!$A$1:$ZZ$1, 0))</f>
        <v/>
      </c>
      <c r="C228">
        <f>INDEX(resultados!$A$2:$ZZ$439, 222, MATCH($B$3, resultados!$A$1:$ZZ$1, 0))</f>
        <v/>
      </c>
    </row>
    <row r="229">
      <c r="A229">
        <f>INDEX(resultados!$A$2:$ZZ$439, 223, MATCH($B$1, resultados!$A$1:$ZZ$1, 0))</f>
        <v/>
      </c>
      <c r="B229">
        <f>INDEX(resultados!$A$2:$ZZ$439, 223, MATCH($B$2, resultados!$A$1:$ZZ$1, 0))</f>
        <v/>
      </c>
      <c r="C229">
        <f>INDEX(resultados!$A$2:$ZZ$439, 223, MATCH($B$3, resultados!$A$1:$ZZ$1, 0))</f>
        <v/>
      </c>
    </row>
    <row r="230">
      <c r="A230">
        <f>INDEX(resultados!$A$2:$ZZ$439, 224, MATCH($B$1, resultados!$A$1:$ZZ$1, 0))</f>
        <v/>
      </c>
      <c r="B230">
        <f>INDEX(resultados!$A$2:$ZZ$439, 224, MATCH($B$2, resultados!$A$1:$ZZ$1, 0))</f>
        <v/>
      </c>
      <c r="C230">
        <f>INDEX(resultados!$A$2:$ZZ$439, 224, MATCH($B$3, resultados!$A$1:$ZZ$1, 0))</f>
        <v/>
      </c>
    </row>
    <row r="231">
      <c r="A231">
        <f>INDEX(resultados!$A$2:$ZZ$439, 225, MATCH($B$1, resultados!$A$1:$ZZ$1, 0))</f>
        <v/>
      </c>
      <c r="B231">
        <f>INDEX(resultados!$A$2:$ZZ$439, 225, MATCH($B$2, resultados!$A$1:$ZZ$1, 0))</f>
        <v/>
      </c>
      <c r="C231">
        <f>INDEX(resultados!$A$2:$ZZ$439, 225, MATCH($B$3, resultados!$A$1:$ZZ$1, 0))</f>
        <v/>
      </c>
    </row>
    <row r="232">
      <c r="A232">
        <f>INDEX(resultados!$A$2:$ZZ$439, 226, MATCH($B$1, resultados!$A$1:$ZZ$1, 0))</f>
        <v/>
      </c>
      <c r="B232">
        <f>INDEX(resultados!$A$2:$ZZ$439, 226, MATCH($B$2, resultados!$A$1:$ZZ$1, 0))</f>
        <v/>
      </c>
      <c r="C232">
        <f>INDEX(resultados!$A$2:$ZZ$439, 226, MATCH($B$3, resultados!$A$1:$ZZ$1, 0))</f>
        <v/>
      </c>
    </row>
    <row r="233">
      <c r="A233">
        <f>INDEX(resultados!$A$2:$ZZ$439, 227, MATCH($B$1, resultados!$A$1:$ZZ$1, 0))</f>
        <v/>
      </c>
      <c r="B233">
        <f>INDEX(resultados!$A$2:$ZZ$439, 227, MATCH($B$2, resultados!$A$1:$ZZ$1, 0))</f>
        <v/>
      </c>
      <c r="C233">
        <f>INDEX(resultados!$A$2:$ZZ$439, 227, MATCH($B$3, resultados!$A$1:$ZZ$1, 0))</f>
        <v/>
      </c>
    </row>
    <row r="234">
      <c r="A234">
        <f>INDEX(resultados!$A$2:$ZZ$439, 228, MATCH($B$1, resultados!$A$1:$ZZ$1, 0))</f>
        <v/>
      </c>
      <c r="B234">
        <f>INDEX(resultados!$A$2:$ZZ$439, 228, MATCH($B$2, resultados!$A$1:$ZZ$1, 0))</f>
        <v/>
      </c>
      <c r="C234">
        <f>INDEX(resultados!$A$2:$ZZ$439, 228, MATCH($B$3, resultados!$A$1:$ZZ$1, 0))</f>
        <v/>
      </c>
    </row>
    <row r="235">
      <c r="A235">
        <f>INDEX(resultados!$A$2:$ZZ$439, 229, MATCH($B$1, resultados!$A$1:$ZZ$1, 0))</f>
        <v/>
      </c>
      <c r="B235">
        <f>INDEX(resultados!$A$2:$ZZ$439, 229, MATCH($B$2, resultados!$A$1:$ZZ$1, 0))</f>
        <v/>
      </c>
      <c r="C235">
        <f>INDEX(resultados!$A$2:$ZZ$439, 229, MATCH($B$3, resultados!$A$1:$ZZ$1, 0))</f>
        <v/>
      </c>
    </row>
    <row r="236">
      <c r="A236">
        <f>INDEX(resultados!$A$2:$ZZ$439, 230, MATCH($B$1, resultados!$A$1:$ZZ$1, 0))</f>
        <v/>
      </c>
      <c r="B236">
        <f>INDEX(resultados!$A$2:$ZZ$439, 230, MATCH($B$2, resultados!$A$1:$ZZ$1, 0))</f>
        <v/>
      </c>
      <c r="C236">
        <f>INDEX(resultados!$A$2:$ZZ$439, 230, MATCH($B$3, resultados!$A$1:$ZZ$1, 0))</f>
        <v/>
      </c>
    </row>
    <row r="237">
      <c r="A237">
        <f>INDEX(resultados!$A$2:$ZZ$439, 231, MATCH($B$1, resultados!$A$1:$ZZ$1, 0))</f>
        <v/>
      </c>
      <c r="B237">
        <f>INDEX(resultados!$A$2:$ZZ$439, 231, MATCH($B$2, resultados!$A$1:$ZZ$1, 0))</f>
        <v/>
      </c>
      <c r="C237">
        <f>INDEX(resultados!$A$2:$ZZ$439, 231, MATCH($B$3, resultados!$A$1:$ZZ$1, 0))</f>
        <v/>
      </c>
    </row>
    <row r="238">
      <c r="A238">
        <f>INDEX(resultados!$A$2:$ZZ$439, 232, MATCH($B$1, resultados!$A$1:$ZZ$1, 0))</f>
        <v/>
      </c>
      <c r="B238">
        <f>INDEX(resultados!$A$2:$ZZ$439, 232, MATCH($B$2, resultados!$A$1:$ZZ$1, 0))</f>
        <v/>
      </c>
      <c r="C238">
        <f>INDEX(resultados!$A$2:$ZZ$439, 232, MATCH($B$3, resultados!$A$1:$ZZ$1, 0))</f>
        <v/>
      </c>
    </row>
    <row r="239">
      <c r="A239">
        <f>INDEX(resultados!$A$2:$ZZ$439, 233, MATCH($B$1, resultados!$A$1:$ZZ$1, 0))</f>
        <v/>
      </c>
      <c r="B239">
        <f>INDEX(resultados!$A$2:$ZZ$439, 233, MATCH($B$2, resultados!$A$1:$ZZ$1, 0))</f>
        <v/>
      </c>
      <c r="C239">
        <f>INDEX(resultados!$A$2:$ZZ$439, 233, MATCH($B$3, resultados!$A$1:$ZZ$1, 0))</f>
        <v/>
      </c>
    </row>
    <row r="240">
      <c r="A240">
        <f>INDEX(resultados!$A$2:$ZZ$439, 234, MATCH($B$1, resultados!$A$1:$ZZ$1, 0))</f>
        <v/>
      </c>
      <c r="B240">
        <f>INDEX(resultados!$A$2:$ZZ$439, 234, MATCH($B$2, resultados!$A$1:$ZZ$1, 0))</f>
        <v/>
      </c>
      <c r="C240">
        <f>INDEX(resultados!$A$2:$ZZ$439, 234, MATCH($B$3, resultados!$A$1:$ZZ$1, 0))</f>
        <v/>
      </c>
    </row>
    <row r="241">
      <c r="A241">
        <f>INDEX(resultados!$A$2:$ZZ$439, 235, MATCH($B$1, resultados!$A$1:$ZZ$1, 0))</f>
        <v/>
      </c>
      <c r="B241">
        <f>INDEX(resultados!$A$2:$ZZ$439, 235, MATCH($B$2, resultados!$A$1:$ZZ$1, 0))</f>
        <v/>
      </c>
      <c r="C241">
        <f>INDEX(resultados!$A$2:$ZZ$439, 235, MATCH($B$3, resultados!$A$1:$ZZ$1, 0))</f>
        <v/>
      </c>
    </row>
    <row r="242">
      <c r="A242">
        <f>INDEX(resultados!$A$2:$ZZ$439, 236, MATCH($B$1, resultados!$A$1:$ZZ$1, 0))</f>
        <v/>
      </c>
      <c r="B242">
        <f>INDEX(resultados!$A$2:$ZZ$439, 236, MATCH($B$2, resultados!$A$1:$ZZ$1, 0))</f>
        <v/>
      </c>
      <c r="C242">
        <f>INDEX(resultados!$A$2:$ZZ$439, 236, MATCH($B$3, resultados!$A$1:$ZZ$1, 0))</f>
        <v/>
      </c>
    </row>
    <row r="243">
      <c r="A243">
        <f>INDEX(resultados!$A$2:$ZZ$439, 237, MATCH($B$1, resultados!$A$1:$ZZ$1, 0))</f>
        <v/>
      </c>
      <c r="B243">
        <f>INDEX(resultados!$A$2:$ZZ$439, 237, MATCH($B$2, resultados!$A$1:$ZZ$1, 0))</f>
        <v/>
      </c>
      <c r="C243">
        <f>INDEX(resultados!$A$2:$ZZ$439, 237, MATCH($B$3, resultados!$A$1:$ZZ$1, 0))</f>
        <v/>
      </c>
    </row>
    <row r="244">
      <c r="A244">
        <f>INDEX(resultados!$A$2:$ZZ$439, 238, MATCH($B$1, resultados!$A$1:$ZZ$1, 0))</f>
        <v/>
      </c>
      <c r="B244">
        <f>INDEX(resultados!$A$2:$ZZ$439, 238, MATCH($B$2, resultados!$A$1:$ZZ$1, 0))</f>
        <v/>
      </c>
      <c r="C244">
        <f>INDEX(resultados!$A$2:$ZZ$439, 238, MATCH($B$3, resultados!$A$1:$ZZ$1, 0))</f>
        <v/>
      </c>
    </row>
    <row r="245">
      <c r="A245">
        <f>INDEX(resultados!$A$2:$ZZ$439, 239, MATCH($B$1, resultados!$A$1:$ZZ$1, 0))</f>
        <v/>
      </c>
      <c r="B245">
        <f>INDEX(resultados!$A$2:$ZZ$439, 239, MATCH($B$2, resultados!$A$1:$ZZ$1, 0))</f>
        <v/>
      </c>
      <c r="C245">
        <f>INDEX(resultados!$A$2:$ZZ$439, 239, MATCH($B$3, resultados!$A$1:$ZZ$1, 0))</f>
        <v/>
      </c>
    </row>
    <row r="246">
      <c r="A246">
        <f>INDEX(resultados!$A$2:$ZZ$439, 240, MATCH($B$1, resultados!$A$1:$ZZ$1, 0))</f>
        <v/>
      </c>
      <c r="B246">
        <f>INDEX(resultados!$A$2:$ZZ$439, 240, MATCH($B$2, resultados!$A$1:$ZZ$1, 0))</f>
        <v/>
      </c>
      <c r="C246">
        <f>INDEX(resultados!$A$2:$ZZ$439, 240, MATCH($B$3, resultados!$A$1:$ZZ$1, 0))</f>
        <v/>
      </c>
    </row>
    <row r="247">
      <c r="A247">
        <f>INDEX(resultados!$A$2:$ZZ$439, 241, MATCH($B$1, resultados!$A$1:$ZZ$1, 0))</f>
        <v/>
      </c>
      <c r="B247">
        <f>INDEX(resultados!$A$2:$ZZ$439, 241, MATCH($B$2, resultados!$A$1:$ZZ$1, 0))</f>
        <v/>
      </c>
      <c r="C247">
        <f>INDEX(resultados!$A$2:$ZZ$439, 241, MATCH($B$3, resultados!$A$1:$ZZ$1, 0))</f>
        <v/>
      </c>
    </row>
    <row r="248">
      <c r="A248">
        <f>INDEX(resultados!$A$2:$ZZ$439, 242, MATCH($B$1, resultados!$A$1:$ZZ$1, 0))</f>
        <v/>
      </c>
      <c r="B248">
        <f>INDEX(resultados!$A$2:$ZZ$439, 242, MATCH($B$2, resultados!$A$1:$ZZ$1, 0))</f>
        <v/>
      </c>
      <c r="C248">
        <f>INDEX(resultados!$A$2:$ZZ$439, 242, MATCH($B$3, resultados!$A$1:$ZZ$1, 0))</f>
        <v/>
      </c>
    </row>
    <row r="249">
      <c r="A249">
        <f>INDEX(resultados!$A$2:$ZZ$439, 243, MATCH($B$1, resultados!$A$1:$ZZ$1, 0))</f>
        <v/>
      </c>
      <c r="B249">
        <f>INDEX(resultados!$A$2:$ZZ$439, 243, MATCH($B$2, resultados!$A$1:$ZZ$1, 0))</f>
        <v/>
      </c>
      <c r="C249">
        <f>INDEX(resultados!$A$2:$ZZ$439, 243, MATCH($B$3, resultados!$A$1:$ZZ$1, 0))</f>
        <v/>
      </c>
    </row>
    <row r="250">
      <c r="A250">
        <f>INDEX(resultados!$A$2:$ZZ$439, 244, MATCH($B$1, resultados!$A$1:$ZZ$1, 0))</f>
        <v/>
      </c>
      <c r="B250">
        <f>INDEX(resultados!$A$2:$ZZ$439, 244, MATCH($B$2, resultados!$A$1:$ZZ$1, 0))</f>
        <v/>
      </c>
      <c r="C250">
        <f>INDEX(resultados!$A$2:$ZZ$439, 244, MATCH($B$3, resultados!$A$1:$ZZ$1, 0))</f>
        <v/>
      </c>
    </row>
    <row r="251">
      <c r="A251">
        <f>INDEX(resultados!$A$2:$ZZ$439, 245, MATCH($B$1, resultados!$A$1:$ZZ$1, 0))</f>
        <v/>
      </c>
      <c r="B251">
        <f>INDEX(resultados!$A$2:$ZZ$439, 245, MATCH($B$2, resultados!$A$1:$ZZ$1, 0))</f>
        <v/>
      </c>
      <c r="C251">
        <f>INDEX(resultados!$A$2:$ZZ$439, 245, MATCH($B$3, resultados!$A$1:$ZZ$1, 0))</f>
        <v/>
      </c>
    </row>
    <row r="252">
      <c r="A252">
        <f>INDEX(resultados!$A$2:$ZZ$439, 246, MATCH($B$1, resultados!$A$1:$ZZ$1, 0))</f>
        <v/>
      </c>
      <c r="B252">
        <f>INDEX(resultados!$A$2:$ZZ$439, 246, MATCH($B$2, resultados!$A$1:$ZZ$1, 0))</f>
        <v/>
      </c>
      <c r="C252">
        <f>INDEX(resultados!$A$2:$ZZ$439, 246, MATCH($B$3, resultados!$A$1:$ZZ$1, 0))</f>
        <v/>
      </c>
    </row>
    <row r="253">
      <c r="A253">
        <f>INDEX(resultados!$A$2:$ZZ$439, 247, MATCH($B$1, resultados!$A$1:$ZZ$1, 0))</f>
        <v/>
      </c>
      <c r="B253">
        <f>INDEX(resultados!$A$2:$ZZ$439, 247, MATCH($B$2, resultados!$A$1:$ZZ$1, 0))</f>
        <v/>
      </c>
      <c r="C253">
        <f>INDEX(resultados!$A$2:$ZZ$439, 247, MATCH($B$3, resultados!$A$1:$ZZ$1, 0))</f>
        <v/>
      </c>
    </row>
    <row r="254">
      <c r="A254">
        <f>INDEX(resultados!$A$2:$ZZ$439, 248, MATCH($B$1, resultados!$A$1:$ZZ$1, 0))</f>
        <v/>
      </c>
      <c r="B254">
        <f>INDEX(resultados!$A$2:$ZZ$439, 248, MATCH($B$2, resultados!$A$1:$ZZ$1, 0))</f>
        <v/>
      </c>
      <c r="C254">
        <f>INDEX(resultados!$A$2:$ZZ$439, 248, MATCH($B$3, resultados!$A$1:$ZZ$1, 0))</f>
        <v/>
      </c>
    </row>
    <row r="255">
      <c r="A255">
        <f>INDEX(resultados!$A$2:$ZZ$439, 249, MATCH($B$1, resultados!$A$1:$ZZ$1, 0))</f>
        <v/>
      </c>
      <c r="B255">
        <f>INDEX(resultados!$A$2:$ZZ$439, 249, MATCH($B$2, resultados!$A$1:$ZZ$1, 0))</f>
        <v/>
      </c>
      <c r="C255">
        <f>INDEX(resultados!$A$2:$ZZ$439, 249, MATCH($B$3, resultados!$A$1:$ZZ$1, 0))</f>
        <v/>
      </c>
    </row>
    <row r="256">
      <c r="A256">
        <f>INDEX(resultados!$A$2:$ZZ$439, 250, MATCH($B$1, resultados!$A$1:$ZZ$1, 0))</f>
        <v/>
      </c>
      <c r="B256">
        <f>INDEX(resultados!$A$2:$ZZ$439, 250, MATCH($B$2, resultados!$A$1:$ZZ$1, 0))</f>
        <v/>
      </c>
      <c r="C256">
        <f>INDEX(resultados!$A$2:$ZZ$439, 250, MATCH($B$3, resultados!$A$1:$ZZ$1, 0))</f>
        <v/>
      </c>
    </row>
    <row r="257">
      <c r="A257">
        <f>INDEX(resultados!$A$2:$ZZ$439, 251, MATCH($B$1, resultados!$A$1:$ZZ$1, 0))</f>
        <v/>
      </c>
      <c r="B257">
        <f>INDEX(resultados!$A$2:$ZZ$439, 251, MATCH($B$2, resultados!$A$1:$ZZ$1, 0))</f>
        <v/>
      </c>
      <c r="C257">
        <f>INDEX(resultados!$A$2:$ZZ$439, 251, MATCH($B$3, resultados!$A$1:$ZZ$1, 0))</f>
        <v/>
      </c>
    </row>
    <row r="258">
      <c r="A258">
        <f>INDEX(resultados!$A$2:$ZZ$439, 252, MATCH($B$1, resultados!$A$1:$ZZ$1, 0))</f>
        <v/>
      </c>
      <c r="B258">
        <f>INDEX(resultados!$A$2:$ZZ$439, 252, MATCH($B$2, resultados!$A$1:$ZZ$1, 0))</f>
        <v/>
      </c>
      <c r="C258">
        <f>INDEX(resultados!$A$2:$ZZ$439, 252, MATCH($B$3, resultados!$A$1:$ZZ$1, 0))</f>
        <v/>
      </c>
    </row>
    <row r="259">
      <c r="A259">
        <f>INDEX(resultados!$A$2:$ZZ$439, 253, MATCH($B$1, resultados!$A$1:$ZZ$1, 0))</f>
        <v/>
      </c>
      <c r="B259">
        <f>INDEX(resultados!$A$2:$ZZ$439, 253, MATCH($B$2, resultados!$A$1:$ZZ$1, 0))</f>
        <v/>
      </c>
      <c r="C259">
        <f>INDEX(resultados!$A$2:$ZZ$439, 253, MATCH($B$3, resultados!$A$1:$ZZ$1, 0))</f>
        <v/>
      </c>
    </row>
    <row r="260">
      <c r="A260">
        <f>INDEX(resultados!$A$2:$ZZ$439, 254, MATCH($B$1, resultados!$A$1:$ZZ$1, 0))</f>
        <v/>
      </c>
      <c r="B260">
        <f>INDEX(resultados!$A$2:$ZZ$439, 254, MATCH($B$2, resultados!$A$1:$ZZ$1, 0))</f>
        <v/>
      </c>
      <c r="C260">
        <f>INDEX(resultados!$A$2:$ZZ$439, 254, MATCH($B$3, resultados!$A$1:$ZZ$1, 0))</f>
        <v/>
      </c>
    </row>
    <row r="261">
      <c r="A261">
        <f>INDEX(resultados!$A$2:$ZZ$439, 255, MATCH($B$1, resultados!$A$1:$ZZ$1, 0))</f>
        <v/>
      </c>
      <c r="B261">
        <f>INDEX(resultados!$A$2:$ZZ$439, 255, MATCH($B$2, resultados!$A$1:$ZZ$1, 0))</f>
        <v/>
      </c>
      <c r="C261">
        <f>INDEX(resultados!$A$2:$ZZ$439, 255, MATCH($B$3, resultados!$A$1:$ZZ$1, 0))</f>
        <v/>
      </c>
    </row>
    <row r="262">
      <c r="A262">
        <f>INDEX(resultados!$A$2:$ZZ$439, 256, MATCH($B$1, resultados!$A$1:$ZZ$1, 0))</f>
        <v/>
      </c>
      <c r="B262">
        <f>INDEX(resultados!$A$2:$ZZ$439, 256, MATCH($B$2, resultados!$A$1:$ZZ$1, 0))</f>
        <v/>
      </c>
      <c r="C262">
        <f>INDEX(resultados!$A$2:$ZZ$439, 256, MATCH($B$3, resultados!$A$1:$ZZ$1, 0))</f>
        <v/>
      </c>
    </row>
    <row r="263">
      <c r="A263">
        <f>INDEX(resultados!$A$2:$ZZ$439, 257, MATCH($B$1, resultados!$A$1:$ZZ$1, 0))</f>
        <v/>
      </c>
      <c r="B263">
        <f>INDEX(resultados!$A$2:$ZZ$439, 257, MATCH($B$2, resultados!$A$1:$ZZ$1, 0))</f>
        <v/>
      </c>
      <c r="C263">
        <f>INDEX(resultados!$A$2:$ZZ$439, 257, MATCH($B$3, resultados!$A$1:$ZZ$1, 0))</f>
        <v/>
      </c>
    </row>
    <row r="264">
      <c r="A264">
        <f>INDEX(resultados!$A$2:$ZZ$439, 258, MATCH($B$1, resultados!$A$1:$ZZ$1, 0))</f>
        <v/>
      </c>
      <c r="B264">
        <f>INDEX(resultados!$A$2:$ZZ$439, 258, MATCH($B$2, resultados!$A$1:$ZZ$1, 0))</f>
        <v/>
      </c>
      <c r="C264">
        <f>INDEX(resultados!$A$2:$ZZ$439, 258, MATCH($B$3, resultados!$A$1:$ZZ$1, 0))</f>
        <v/>
      </c>
    </row>
    <row r="265">
      <c r="A265">
        <f>INDEX(resultados!$A$2:$ZZ$439, 259, MATCH($B$1, resultados!$A$1:$ZZ$1, 0))</f>
        <v/>
      </c>
      <c r="B265">
        <f>INDEX(resultados!$A$2:$ZZ$439, 259, MATCH($B$2, resultados!$A$1:$ZZ$1, 0))</f>
        <v/>
      </c>
      <c r="C265">
        <f>INDEX(resultados!$A$2:$ZZ$439, 259, MATCH($B$3, resultados!$A$1:$ZZ$1, 0))</f>
        <v/>
      </c>
    </row>
    <row r="266">
      <c r="A266">
        <f>INDEX(resultados!$A$2:$ZZ$439, 260, MATCH($B$1, resultados!$A$1:$ZZ$1, 0))</f>
        <v/>
      </c>
      <c r="B266">
        <f>INDEX(resultados!$A$2:$ZZ$439, 260, MATCH($B$2, resultados!$A$1:$ZZ$1, 0))</f>
        <v/>
      </c>
      <c r="C266">
        <f>INDEX(resultados!$A$2:$ZZ$439, 260, MATCH($B$3, resultados!$A$1:$ZZ$1, 0))</f>
        <v/>
      </c>
    </row>
    <row r="267">
      <c r="A267">
        <f>INDEX(resultados!$A$2:$ZZ$439, 261, MATCH($B$1, resultados!$A$1:$ZZ$1, 0))</f>
        <v/>
      </c>
      <c r="B267">
        <f>INDEX(resultados!$A$2:$ZZ$439, 261, MATCH($B$2, resultados!$A$1:$ZZ$1, 0))</f>
        <v/>
      </c>
      <c r="C267">
        <f>INDEX(resultados!$A$2:$ZZ$439, 261, MATCH($B$3, resultados!$A$1:$ZZ$1, 0))</f>
        <v/>
      </c>
    </row>
    <row r="268">
      <c r="A268">
        <f>INDEX(resultados!$A$2:$ZZ$439, 262, MATCH($B$1, resultados!$A$1:$ZZ$1, 0))</f>
        <v/>
      </c>
      <c r="B268">
        <f>INDEX(resultados!$A$2:$ZZ$439, 262, MATCH($B$2, resultados!$A$1:$ZZ$1, 0))</f>
        <v/>
      </c>
      <c r="C268">
        <f>INDEX(resultados!$A$2:$ZZ$439, 262, MATCH($B$3, resultados!$A$1:$ZZ$1, 0))</f>
        <v/>
      </c>
    </row>
    <row r="269">
      <c r="A269">
        <f>INDEX(resultados!$A$2:$ZZ$439, 263, MATCH($B$1, resultados!$A$1:$ZZ$1, 0))</f>
        <v/>
      </c>
      <c r="B269">
        <f>INDEX(resultados!$A$2:$ZZ$439, 263, MATCH($B$2, resultados!$A$1:$ZZ$1, 0))</f>
        <v/>
      </c>
      <c r="C269">
        <f>INDEX(resultados!$A$2:$ZZ$439, 263, MATCH($B$3, resultados!$A$1:$ZZ$1, 0))</f>
        <v/>
      </c>
    </row>
    <row r="270">
      <c r="A270">
        <f>INDEX(resultados!$A$2:$ZZ$439, 264, MATCH($B$1, resultados!$A$1:$ZZ$1, 0))</f>
        <v/>
      </c>
      <c r="B270">
        <f>INDEX(resultados!$A$2:$ZZ$439, 264, MATCH($B$2, resultados!$A$1:$ZZ$1, 0))</f>
        <v/>
      </c>
      <c r="C270">
        <f>INDEX(resultados!$A$2:$ZZ$439, 264, MATCH($B$3, resultados!$A$1:$ZZ$1, 0))</f>
        <v/>
      </c>
    </row>
    <row r="271">
      <c r="A271">
        <f>INDEX(resultados!$A$2:$ZZ$439, 265, MATCH($B$1, resultados!$A$1:$ZZ$1, 0))</f>
        <v/>
      </c>
      <c r="B271">
        <f>INDEX(resultados!$A$2:$ZZ$439, 265, MATCH($B$2, resultados!$A$1:$ZZ$1, 0))</f>
        <v/>
      </c>
      <c r="C271">
        <f>INDEX(resultados!$A$2:$ZZ$439, 265, MATCH($B$3, resultados!$A$1:$ZZ$1, 0))</f>
        <v/>
      </c>
    </row>
    <row r="272">
      <c r="A272">
        <f>INDEX(resultados!$A$2:$ZZ$439, 266, MATCH($B$1, resultados!$A$1:$ZZ$1, 0))</f>
        <v/>
      </c>
      <c r="B272">
        <f>INDEX(resultados!$A$2:$ZZ$439, 266, MATCH($B$2, resultados!$A$1:$ZZ$1, 0))</f>
        <v/>
      </c>
      <c r="C272">
        <f>INDEX(resultados!$A$2:$ZZ$439, 266, MATCH($B$3, resultados!$A$1:$ZZ$1, 0))</f>
        <v/>
      </c>
    </row>
    <row r="273">
      <c r="A273">
        <f>INDEX(resultados!$A$2:$ZZ$439, 267, MATCH($B$1, resultados!$A$1:$ZZ$1, 0))</f>
        <v/>
      </c>
      <c r="B273">
        <f>INDEX(resultados!$A$2:$ZZ$439, 267, MATCH($B$2, resultados!$A$1:$ZZ$1, 0))</f>
        <v/>
      </c>
      <c r="C273">
        <f>INDEX(resultados!$A$2:$ZZ$439, 267, MATCH($B$3, resultados!$A$1:$ZZ$1, 0))</f>
        <v/>
      </c>
    </row>
    <row r="274">
      <c r="A274">
        <f>INDEX(resultados!$A$2:$ZZ$439, 268, MATCH($B$1, resultados!$A$1:$ZZ$1, 0))</f>
        <v/>
      </c>
      <c r="B274">
        <f>INDEX(resultados!$A$2:$ZZ$439, 268, MATCH($B$2, resultados!$A$1:$ZZ$1, 0))</f>
        <v/>
      </c>
      <c r="C274">
        <f>INDEX(resultados!$A$2:$ZZ$439, 268, MATCH($B$3, resultados!$A$1:$ZZ$1, 0))</f>
        <v/>
      </c>
    </row>
    <row r="275">
      <c r="A275">
        <f>INDEX(resultados!$A$2:$ZZ$439, 269, MATCH($B$1, resultados!$A$1:$ZZ$1, 0))</f>
        <v/>
      </c>
      <c r="B275">
        <f>INDEX(resultados!$A$2:$ZZ$439, 269, MATCH($B$2, resultados!$A$1:$ZZ$1, 0))</f>
        <v/>
      </c>
      <c r="C275">
        <f>INDEX(resultados!$A$2:$ZZ$439, 269, MATCH($B$3, resultados!$A$1:$ZZ$1, 0))</f>
        <v/>
      </c>
    </row>
    <row r="276">
      <c r="A276">
        <f>INDEX(resultados!$A$2:$ZZ$439, 270, MATCH($B$1, resultados!$A$1:$ZZ$1, 0))</f>
        <v/>
      </c>
      <c r="B276">
        <f>INDEX(resultados!$A$2:$ZZ$439, 270, MATCH($B$2, resultados!$A$1:$ZZ$1, 0))</f>
        <v/>
      </c>
      <c r="C276">
        <f>INDEX(resultados!$A$2:$ZZ$439, 270, MATCH($B$3, resultados!$A$1:$ZZ$1, 0))</f>
        <v/>
      </c>
    </row>
    <row r="277">
      <c r="A277">
        <f>INDEX(resultados!$A$2:$ZZ$439, 271, MATCH($B$1, resultados!$A$1:$ZZ$1, 0))</f>
        <v/>
      </c>
      <c r="B277">
        <f>INDEX(resultados!$A$2:$ZZ$439, 271, MATCH($B$2, resultados!$A$1:$ZZ$1, 0))</f>
        <v/>
      </c>
      <c r="C277">
        <f>INDEX(resultados!$A$2:$ZZ$439, 271, MATCH($B$3, resultados!$A$1:$ZZ$1, 0))</f>
        <v/>
      </c>
    </row>
    <row r="278">
      <c r="A278">
        <f>INDEX(resultados!$A$2:$ZZ$439, 272, MATCH($B$1, resultados!$A$1:$ZZ$1, 0))</f>
        <v/>
      </c>
      <c r="B278">
        <f>INDEX(resultados!$A$2:$ZZ$439, 272, MATCH($B$2, resultados!$A$1:$ZZ$1, 0))</f>
        <v/>
      </c>
      <c r="C278">
        <f>INDEX(resultados!$A$2:$ZZ$439, 272, MATCH($B$3, resultados!$A$1:$ZZ$1, 0))</f>
        <v/>
      </c>
    </row>
    <row r="279">
      <c r="A279">
        <f>INDEX(resultados!$A$2:$ZZ$439, 273, MATCH($B$1, resultados!$A$1:$ZZ$1, 0))</f>
        <v/>
      </c>
      <c r="B279">
        <f>INDEX(resultados!$A$2:$ZZ$439, 273, MATCH($B$2, resultados!$A$1:$ZZ$1, 0))</f>
        <v/>
      </c>
      <c r="C279">
        <f>INDEX(resultados!$A$2:$ZZ$439, 273, MATCH($B$3, resultados!$A$1:$ZZ$1, 0))</f>
        <v/>
      </c>
    </row>
    <row r="280">
      <c r="A280">
        <f>INDEX(resultados!$A$2:$ZZ$439, 274, MATCH($B$1, resultados!$A$1:$ZZ$1, 0))</f>
        <v/>
      </c>
      <c r="B280">
        <f>INDEX(resultados!$A$2:$ZZ$439, 274, MATCH($B$2, resultados!$A$1:$ZZ$1, 0))</f>
        <v/>
      </c>
      <c r="C280">
        <f>INDEX(resultados!$A$2:$ZZ$439, 274, MATCH($B$3, resultados!$A$1:$ZZ$1, 0))</f>
        <v/>
      </c>
    </row>
    <row r="281">
      <c r="A281">
        <f>INDEX(resultados!$A$2:$ZZ$439, 275, MATCH($B$1, resultados!$A$1:$ZZ$1, 0))</f>
        <v/>
      </c>
      <c r="B281">
        <f>INDEX(resultados!$A$2:$ZZ$439, 275, MATCH($B$2, resultados!$A$1:$ZZ$1, 0))</f>
        <v/>
      </c>
      <c r="C281">
        <f>INDEX(resultados!$A$2:$ZZ$439, 275, MATCH($B$3, resultados!$A$1:$ZZ$1, 0))</f>
        <v/>
      </c>
    </row>
    <row r="282">
      <c r="A282">
        <f>INDEX(resultados!$A$2:$ZZ$439, 276, MATCH($B$1, resultados!$A$1:$ZZ$1, 0))</f>
        <v/>
      </c>
      <c r="B282">
        <f>INDEX(resultados!$A$2:$ZZ$439, 276, MATCH($B$2, resultados!$A$1:$ZZ$1, 0))</f>
        <v/>
      </c>
      <c r="C282">
        <f>INDEX(resultados!$A$2:$ZZ$439, 276, MATCH($B$3, resultados!$A$1:$ZZ$1, 0))</f>
        <v/>
      </c>
    </row>
    <row r="283">
      <c r="A283">
        <f>INDEX(resultados!$A$2:$ZZ$439, 277, MATCH($B$1, resultados!$A$1:$ZZ$1, 0))</f>
        <v/>
      </c>
      <c r="B283">
        <f>INDEX(resultados!$A$2:$ZZ$439, 277, MATCH($B$2, resultados!$A$1:$ZZ$1, 0))</f>
        <v/>
      </c>
      <c r="C283">
        <f>INDEX(resultados!$A$2:$ZZ$439, 277, MATCH($B$3, resultados!$A$1:$ZZ$1, 0))</f>
        <v/>
      </c>
    </row>
    <row r="284">
      <c r="A284">
        <f>INDEX(resultados!$A$2:$ZZ$439, 278, MATCH($B$1, resultados!$A$1:$ZZ$1, 0))</f>
        <v/>
      </c>
      <c r="B284">
        <f>INDEX(resultados!$A$2:$ZZ$439, 278, MATCH($B$2, resultados!$A$1:$ZZ$1, 0))</f>
        <v/>
      </c>
      <c r="C284">
        <f>INDEX(resultados!$A$2:$ZZ$439, 278, MATCH($B$3, resultados!$A$1:$ZZ$1, 0))</f>
        <v/>
      </c>
    </row>
    <row r="285">
      <c r="A285">
        <f>INDEX(resultados!$A$2:$ZZ$439, 279, MATCH($B$1, resultados!$A$1:$ZZ$1, 0))</f>
        <v/>
      </c>
      <c r="B285">
        <f>INDEX(resultados!$A$2:$ZZ$439, 279, MATCH($B$2, resultados!$A$1:$ZZ$1, 0))</f>
        <v/>
      </c>
      <c r="C285">
        <f>INDEX(resultados!$A$2:$ZZ$439, 279, MATCH($B$3, resultados!$A$1:$ZZ$1, 0))</f>
        <v/>
      </c>
    </row>
    <row r="286">
      <c r="A286">
        <f>INDEX(resultados!$A$2:$ZZ$439, 280, MATCH($B$1, resultados!$A$1:$ZZ$1, 0))</f>
        <v/>
      </c>
      <c r="B286">
        <f>INDEX(resultados!$A$2:$ZZ$439, 280, MATCH($B$2, resultados!$A$1:$ZZ$1, 0))</f>
        <v/>
      </c>
      <c r="C286">
        <f>INDEX(resultados!$A$2:$ZZ$439, 280, MATCH($B$3, resultados!$A$1:$ZZ$1, 0))</f>
        <v/>
      </c>
    </row>
    <row r="287">
      <c r="A287">
        <f>INDEX(resultados!$A$2:$ZZ$439, 281, MATCH($B$1, resultados!$A$1:$ZZ$1, 0))</f>
        <v/>
      </c>
      <c r="B287">
        <f>INDEX(resultados!$A$2:$ZZ$439, 281, MATCH($B$2, resultados!$A$1:$ZZ$1, 0))</f>
        <v/>
      </c>
      <c r="C287">
        <f>INDEX(resultados!$A$2:$ZZ$439, 281, MATCH($B$3, resultados!$A$1:$ZZ$1, 0))</f>
        <v/>
      </c>
    </row>
    <row r="288">
      <c r="A288">
        <f>INDEX(resultados!$A$2:$ZZ$439, 282, MATCH($B$1, resultados!$A$1:$ZZ$1, 0))</f>
        <v/>
      </c>
      <c r="B288">
        <f>INDEX(resultados!$A$2:$ZZ$439, 282, MATCH($B$2, resultados!$A$1:$ZZ$1, 0))</f>
        <v/>
      </c>
      <c r="C288">
        <f>INDEX(resultados!$A$2:$ZZ$439, 282, MATCH($B$3, resultados!$A$1:$ZZ$1, 0))</f>
        <v/>
      </c>
    </row>
    <row r="289">
      <c r="A289">
        <f>INDEX(resultados!$A$2:$ZZ$439, 283, MATCH($B$1, resultados!$A$1:$ZZ$1, 0))</f>
        <v/>
      </c>
      <c r="B289">
        <f>INDEX(resultados!$A$2:$ZZ$439, 283, MATCH($B$2, resultados!$A$1:$ZZ$1, 0))</f>
        <v/>
      </c>
      <c r="C289">
        <f>INDEX(resultados!$A$2:$ZZ$439, 283, MATCH($B$3, resultados!$A$1:$ZZ$1, 0))</f>
        <v/>
      </c>
    </row>
    <row r="290">
      <c r="A290">
        <f>INDEX(resultados!$A$2:$ZZ$439, 284, MATCH($B$1, resultados!$A$1:$ZZ$1, 0))</f>
        <v/>
      </c>
      <c r="B290">
        <f>INDEX(resultados!$A$2:$ZZ$439, 284, MATCH($B$2, resultados!$A$1:$ZZ$1, 0))</f>
        <v/>
      </c>
      <c r="C290">
        <f>INDEX(resultados!$A$2:$ZZ$439, 284, MATCH($B$3, resultados!$A$1:$ZZ$1, 0))</f>
        <v/>
      </c>
    </row>
    <row r="291">
      <c r="A291">
        <f>INDEX(resultados!$A$2:$ZZ$439, 285, MATCH($B$1, resultados!$A$1:$ZZ$1, 0))</f>
        <v/>
      </c>
      <c r="B291">
        <f>INDEX(resultados!$A$2:$ZZ$439, 285, MATCH($B$2, resultados!$A$1:$ZZ$1, 0))</f>
        <v/>
      </c>
      <c r="C291">
        <f>INDEX(resultados!$A$2:$ZZ$439, 285, MATCH($B$3, resultados!$A$1:$ZZ$1, 0))</f>
        <v/>
      </c>
    </row>
    <row r="292">
      <c r="A292">
        <f>INDEX(resultados!$A$2:$ZZ$439, 286, MATCH($B$1, resultados!$A$1:$ZZ$1, 0))</f>
        <v/>
      </c>
      <c r="B292">
        <f>INDEX(resultados!$A$2:$ZZ$439, 286, MATCH($B$2, resultados!$A$1:$ZZ$1, 0))</f>
        <v/>
      </c>
      <c r="C292">
        <f>INDEX(resultados!$A$2:$ZZ$439, 286, MATCH($B$3, resultados!$A$1:$ZZ$1, 0))</f>
        <v/>
      </c>
    </row>
    <row r="293">
      <c r="A293">
        <f>INDEX(resultados!$A$2:$ZZ$439, 287, MATCH($B$1, resultados!$A$1:$ZZ$1, 0))</f>
        <v/>
      </c>
      <c r="B293">
        <f>INDEX(resultados!$A$2:$ZZ$439, 287, MATCH($B$2, resultados!$A$1:$ZZ$1, 0))</f>
        <v/>
      </c>
      <c r="C293">
        <f>INDEX(resultados!$A$2:$ZZ$439, 287, MATCH($B$3, resultados!$A$1:$ZZ$1, 0))</f>
        <v/>
      </c>
    </row>
    <row r="294">
      <c r="A294">
        <f>INDEX(resultados!$A$2:$ZZ$439, 288, MATCH($B$1, resultados!$A$1:$ZZ$1, 0))</f>
        <v/>
      </c>
      <c r="B294">
        <f>INDEX(resultados!$A$2:$ZZ$439, 288, MATCH($B$2, resultados!$A$1:$ZZ$1, 0))</f>
        <v/>
      </c>
      <c r="C294">
        <f>INDEX(resultados!$A$2:$ZZ$439, 288, MATCH($B$3, resultados!$A$1:$ZZ$1, 0))</f>
        <v/>
      </c>
    </row>
    <row r="295">
      <c r="A295">
        <f>INDEX(resultados!$A$2:$ZZ$439, 289, MATCH($B$1, resultados!$A$1:$ZZ$1, 0))</f>
        <v/>
      </c>
      <c r="B295">
        <f>INDEX(resultados!$A$2:$ZZ$439, 289, MATCH($B$2, resultados!$A$1:$ZZ$1, 0))</f>
        <v/>
      </c>
      <c r="C295">
        <f>INDEX(resultados!$A$2:$ZZ$439, 289, MATCH($B$3, resultados!$A$1:$ZZ$1, 0))</f>
        <v/>
      </c>
    </row>
    <row r="296">
      <c r="A296">
        <f>INDEX(resultados!$A$2:$ZZ$439, 290, MATCH($B$1, resultados!$A$1:$ZZ$1, 0))</f>
        <v/>
      </c>
      <c r="B296">
        <f>INDEX(resultados!$A$2:$ZZ$439, 290, MATCH($B$2, resultados!$A$1:$ZZ$1, 0))</f>
        <v/>
      </c>
      <c r="C296">
        <f>INDEX(resultados!$A$2:$ZZ$439, 290, MATCH($B$3, resultados!$A$1:$ZZ$1, 0))</f>
        <v/>
      </c>
    </row>
    <row r="297">
      <c r="A297">
        <f>INDEX(resultados!$A$2:$ZZ$439, 291, MATCH($B$1, resultados!$A$1:$ZZ$1, 0))</f>
        <v/>
      </c>
      <c r="B297">
        <f>INDEX(resultados!$A$2:$ZZ$439, 291, MATCH($B$2, resultados!$A$1:$ZZ$1, 0))</f>
        <v/>
      </c>
      <c r="C297">
        <f>INDEX(resultados!$A$2:$ZZ$439, 291, MATCH($B$3, resultados!$A$1:$ZZ$1, 0))</f>
        <v/>
      </c>
    </row>
    <row r="298">
      <c r="A298">
        <f>INDEX(resultados!$A$2:$ZZ$439, 292, MATCH($B$1, resultados!$A$1:$ZZ$1, 0))</f>
        <v/>
      </c>
      <c r="B298">
        <f>INDEX(resultados!$A$2:$ZZ$439, 292, MATCH($B$2, resultados!$A$1:$ZZ$1, 0))</f>
        <v/>
      </c>
      <c r="C298">
        <f>INDEX(resultados!$A$2:$ZZ$439, 292, MATCH($B$3, resultados!$A$1:$ZZ$1, 0))</f>
        <v/>
      </c>
    </row>
    <row r="299">
      <c r="A299">
        <f>INDEX(resultados!$A$2:$ZZ$439, 293, MATCH($B$1, resultados!$A$1:$ZZ$1, 0))</f>
        <v/>
      </c>
      <c r="B299">
        <f>INDEX(resultados!$A$2:$ZZ$439, 293, MATCH($B$2, resultados!$A$1:$ZZ$1, 0))</f>
        <v/>
      </c>
      <c r="C299">
        <f>INDEX(resultados!$A$2:$ZZ$439, 293, MATCH($B$3, resultados!$A$1:$ZZ$1, 0))</f>
        <v/>
      </c>
    </row>
    <row r="300">
      <c r="A300">
        <f>INDEX(resultados!$A$2:$ZZ$439, 294, MATCH($B$1, resultados!$A$1:$ZZ$1, 0))</f>
        <v/>
      </c>
      <c r="B300">
        <f>INDEX(resultados!$A$2:$ZZ$439, 294, MATCH($B$2, resultados!$A$1:$ZZ$1, 0))</f>
        <v/>
      </c>
      <c r="C300">
        <f>INDEX(resultados!$A$2:$ZZ$439, 294, MATCH($B$3, resultados!$A$1:$ZZ$1, 0))</f>
        <v/>
      </c>
    </row>
    <row r="301">
      <c r="A301">
        <f>INDEX(resultados!$A$2:$ZZ$439, 295, MATCH($B$1, resultados!$A$1:$ZZ$1, 0))</f>
        <v/>
      </c>
      <c r="B301">
        <f>INDEX(resultados!$A$2:$ZZ$439, 295, MATCH($B$2, resultados!$A$1:$ZZ$1, 0))</f>
        <v/>
      </c>
      <c r="C301">
        <f>INDEX(resultados!$A$2:$ZZ$439, 295, MATCH($B$3, resultados!$A$1:$ZZ$1, 0))</f>
        <v/>
      </c>
    </row>
    <row r="302">
      <c r="A302">
        <f>INDEX(resultados!$A$2:$ZZ$439, 296, MATCH($B$1, resultados!$A$1:$ZZ$1, 0))</f>
        <v/>
      </c>
      <c r="B302">
        <f>INDEX(resultados!$A$2:$ZZ$439, 296, MATCH($B$2, resultados!$A$1:$ZZ$1, 0))</f>
        <v/>
      </c>
      <c r="C302">
        <f>INDEX(resultados!$A$2:$ZZ$439, 296, MATCH($B$3, resultados!$A$1:$ZZ$1, 0))</f>
        <v/>
      </c>
    </row>
    <row r="303">
      <c r="A303">
        <f>INDEX(resultados!$A$2:$ZZ$439, 297, MATCH($B$1, resultados!$A$1:$ZZ$1, 0))</f>
        <v/>
      </c>
      <c r="B303">
        <f>INDEX(resultados!$A$2:$ZZ$439, 297, MATCH($B$2, resultados!$A$1:$ZZ$1, 0))</f>
        <v/>
      </c>
      <c r="C303">
        <f>INDEX(resultados!$A$2:$ZZ$439, 297, MATCH($B$3, resultados!$A$1:$ZZ$1, 0))</f>
        <v/>
      </c>
    </row>
    <row r="304">
      <c r="A304">
        <f>INDEX(resultados!$A$2:$ZZ$439, 298, MATCH($B$1, resultados!$A$1:$ZZ$1, 0))</f>
        <v/>
      </c>
      <c r="B304">
        <f>INDEX(resultados!$A$2:$ZZ$439, 298, MATCH($B$2, resultados!$A$1:$ZZ$1, 0))</f>
        <v/>
      </c>
      <c r="C304">
        <f>INDEX(resultados!$A$2:$ZZ$439, 298, MATCH($B$3, resultados!$A$1:$ZZ$1, 0))</f>
        <v/>
      </c>
    </row>
    <row r="305">
      <c r="A305">
        <f>INDEX(resultados!$A$2:$ZZ$439, 299, MATCH($B$1, resultados!$A$1:$ZZ$1, 0))</f>
        <v/>
      </c>
      <c r="B305">
        <f>INDEX(resultados!$A$2:$ZZ$439, 299, MATCH($B$2, resultados!$A$1:$ZZ$1, 0))</f>
        <v/>
      </c>
      <c r="C305">
        <f>INDEX(resultados!$A$2:$ZZ$439, 299, MATCH($B$3, resultados!$A$1:$ZZ$1, 0))</f>
        <v/>
      </c>
    </row>
    <row r="306">
      <c r="A306">
        <f>INDEX(resultados!$A$2:$ZZ$439, 300, MATCH($B$1, resultados!$A$1:$ZZ$1, 0))</f>
        <v/>
      </c>
      <c r="B306">
        <f>INDEX(resultados!$A$2:$ZZ$439, 300, MATCH($B$2, resultados!$A$1:$ZZ$1, 0))</f>
        <v/>
      </c>
      <c r="C306">
        <f>INDEX(resultados!$A$2:$ZZ$439, 300, MATCH($B$3, resultados!$A$1:$ZZ$1, 0))</f>
        <v/>
      </c>
    </row>
    <row r="307">
      <c r="A307">
        <f>INDEX(resultados!$A$2:$ZZ$439, 301, MATCH($B$1, resultados!$A$1:$ZZ$1, 0))</f>
        <v/>
      </c>
      <c r="B307">
        <f>INDEX(resultados!$A$2:$ZZ$439, 301, MATCH($B$2, resultados!$A$1:$ZZ$1, 0))</f>
        <v/>
      </c>
      <c r="C307">
        <f>INDEX(resultados!$A$2:$ZZ$439, 301, MATCH($B$3, resultados!$A$1:$ZZ$1, 0))</f>
        <v/>
      </c>
    </row>
    <row r="308">
      <c r="A308">
        <f>INDEX(resultados!$A$2:$ZZ$439, 302, MATCH($B$1, resultados!$A$1:$ZZ$1, 0))</f>
        <v/>
      </c>
      <c r="B308">
        <f>INDEX(resultados!$A$2:$ZZ$439, 302, MATCH($B$2, resultados!$A$1:$ZZ$1, 0))</f>
        <v/>
      </c>
      <c r="C308">
        <f>INDEX(resultados!$A$2:$ZZ$439, 302, MATCH($B$3, resultados!$A$1:$ZZ$1, 0))</f>
        <v/>
      </c>
    </row>
    <row r="309">
      <c r="A309">
        <f>INDEX(resultados!$A$2:$ZZ$439, 303, MATCH($B$1, resultados!$A$1:$ZZ$1, 0))</f>
        <v/>
      </c>
      <c r="B309">
        <f>INDEX(resultados!$A$2:$ZZ$439, 303, MATCH($B$2, resultados!$A$1:$ZZ$1, 0))</f>
        <v/>
      </c>
      <c r="C309">
        <f>INDEX(resultados!$A$2:$ZZ$439, 303, MATCH($B$3, resultados!$A$1:$ZZ$1, 0))</f>
        <v/>
      </c>
    </row>
    <row r="310">
      <c r="A310">
        <f>INDEX(resultados!$A$2:$ZZ$439, 304, MATCH($B$1, resultados!$A$1:$ZZ$1, 0))</f>
        <v/>
      </c>
      <c r="B310">
        <f>INDEX(resultados!$A$2:$ZZ$439, 304, MATCH($B$2, resultados!$A$1:$ZZ$1, 0))</f>
        <v/>
      </c>
      <c r="C310">
        <f>INDEX(resultados!$A$2:$ZZ$439, 304, MATCH($B$3, resultados!$A$1:$ZZ$1, 0))</f>
        <v/>
      </c>
    </row>
    <row r="311">
      <c r="A311">
        <f>INDEX(resultados!$A$2:$ZZ$439, 305, MATCH($B$1, resultados!$A$1:$ZZ$1, 0))</f>
        <v/>
      </c>
      <c r="B311">
        <f>INDEX(resultados!$A$2:$ZZ$439, 305, MATCH($B$2, resultados!$A$1:$ZZ$1, 0))</f>
        <v/>
      </c>
      <c r="C311">
        <f>INDEX(resultados!$A$2:$ZZ$439, 305, MATCH($B$3, resultados!$A$1:$ZZ$1, 0))</f>
        <v/>
      </c>
    </row>
    <row r="312">
      <c r="A312">
        <f>INDEX(resultados!$A$2:$ZZ$439, 306, MATCH($B$1, resultados!$A$1:$ZZ$1, 0))</f>
        <v/>
      </c>
      <c r="B312">
        <f>INDEX(resultados!$A$2:$ZZ$439, 306, MATCH($B$2, resultados!$A$1:$ZZ$1, 0))</f>
        <v/>
      </c>
      <c r="C312">
        <f>INDEX(resultados!$A$2:$ZZ$439, 306, MATCH($B$3, resultados!$A$1:$ZZ$1, 0))</f>
        <v/>
      </c>
    </row>
    <row r="313">
      <c r="A313">
        <f>INDEX(resultados!$A$2:$ZZ$439, 307, MATCH($B$1, resultados!$A$1:$ZZ$1, 0))</f>
        <v/>
      </c>
      <c r="B313">
        <f>INDEX(resultados!$A$2:$ZZ$439, 307, MATCH($B$2, resultados!$A$1:$ZZ$1, 0))</f>
        <v/>
      </c>
      <c r="C313">
        <f>INDEX(resultados!$A$2:$ZZ$439, 307, MATCH($B$3, resultados!$A$1:$ZZ$1, 0))</f>
        <v/>
      </c>
    </row>
    <row r="314">
      <c r="A314">
        <f>INDEX(resultados!$A$2:$ZZ$439, 308, MATCH($B$1, resultados!$A$1:$ZZ$1, 0))</f>
        <v/>
      </c>
      <c r="B314">
        <f>INDEX(resultados!$A$2:$ZZ$439, 308, MATCH($B$2, resultados!$A$1:$ZZ$1, 0))</f>
        <v/>
      </c>
      <c r="C314">
        <f>INDEX(resultados!$A$2:$ZZ$439, 308, MATCH($B$3, resultados!$A$1:$ZZ$1, 0))</f>
        <v/>
      </c>
    </row>
    <row r="315">
      <c r="A315">
        <f>INDEX(resultados!$A$2:$ZZ$439, 309, MATCH($B$1, resultados!$A$1:$ZZ$1, 0))</f>
        <v/>
      </c>
      <c r="B315">
        <f>INDEX(resultados!$A$2:$ZZ$439, 309, MATCH($B$2, resultados!$A$1:$ZZ$1, 0))</f>
        <v/>
      </c>
      <c r="C315">
        <f>INDEX(resultados!$A$2:$ZZ$439, 309, MATCH($B$3, resultados!$A$1:$ZZ$1, 0))</f>
        <v/>
      </c>
    </row>
    <row r="316">
      <c r="A316">
        <f>INDEX(resultados!$A$2:$ZZ$439, 310, MATCH($B$1, resultados!$A$1:$ZZ$1, 0))</f>
        <v/>
      </c>
      <c r="B316">
        <f>INDEX(resultados!$A$2:$ZZ$439, 310, MATCH($B$2, resultados!$A$1:$ZZ$1, 0))</f>
        <v/>
      </c>
      <c r="C316">
        <f>INDEX(resultados!$A$2:$ZZ$439, 310, MATCH($B$3, resultados!$A$1:$ZZ$1, 0))</f>
        <v/>
      </c>
    </row>
    <row r="317">
      <c r="A317">
        <f>INDEX(resultados!$A$2:$ZZ$439, 311, MATCH($B$1, resultados!$A$1:$ZZ$1, 0))</f>
        <v/>
      </c>
      <c r="B317">
        <f>INDEX(resultados!$A$2:$ZZ$439, 311, MATCH($B$2, resultados!$A$1:$ZZ$1, 0))</f>
        <v/>
      </c>
      <c r="C317">
        <f>INDEX(resultados!$A$2:$ZZ$439, 311, MATCH($B$3, resultados!$A$1:$ZZ$1, 0))</f>
        <v/>
      </c>
    </row>
    <row r="318">
      <c r="A318">
        <f>INDEX(resultados!$A$2:$ZZ$439, 312, MATCH($B$1, resultados!$A$1:$ZZ$1, 0))</f>
        <v/>
      </c>
      <c r="B318">
        <f>INDEX(resultados!$A$2:$ZZ$439, 312, MATCH($B$2, resultados!$A$1:$ZZ$1, 0))</f>
        <v/>
      </c>
      <c r="C318">
        <f>INDEX(resultados!$A$2:$ZZ$439, 312, MATCH($B$3, resultados!$A$1:$ZZ$1, 0))</f>
        <v/>
      </c>
    </row>
    <row r="319">
      <c r="A319">
        <f>INDEX(resultados!$A$2:$ZZ$439, 313, MATCH($B$1, resultados!$A$1:$ZZ$1, 0))</f>
        <v/>
      </c>
      <c r="B319">
        <f>INDEX(resultados!$A$2:$ZZ$439, 313, MATCH($B$2, resultados!$A$1:$ZZ$1, 0))</f>
        <v/>
      </c>
      <c r="C319">
        <f>INDEX(resultados!$A$2:$ZZ$439, 313, MATCH($B$3, resultados!$A$1:$ZZ$1, 0))</f>
        <v/>
      </c>
    </row>
    <row r="320">
      <c r="A320">
        <f>INDEX(resultados!$A$2:$ZZ$439, 314, MATCH($B$1, resultados!$A$1:$ZZ$1, 0))</f>
        <v/>
      </c>
      <c r="B320">
        <f>INDEX(resultados!$A$2:$ZZ$439, 314, MATCH($B$2, resultados!$A$1:$ZZ$1, 0))</f>
        <v/>
      </c>
      <c r="C320">
        <f>INDEX(resultados!$A$2:$ZZ$439, 314, MATCH($B$3, resultados!$A$1:$ZZ$1, 0))</f>
        <v/>
      </c>
    </row>
    <row r="321">
      <c r="A321">
        <f>INDEX(resultados!$A$2:$ZZ$439, 315, MATCH($B$1, resultados!$A$1:$ZZ$1, 0))</f>
        <v/>
      </c>
      <c r="B321">
        <f>INDEX(resultados!$A$2:$ZZ$439, 315, MATCH($B$2, resultados!$A$1:$ZZ$1, 0))</f>
        <v/>
      </c>
      <c r="C321">
        <f>INDEX(resultados!$A$2:$ZZ$439, 315, MATCH($B$3, resultados!$A$1:$ZZ$1, 0))</f>
        <v/>
      </c>
    </row>
    <row r="322">
      <c r="A322">
        <f>INDEX(resultados!$A$2:$ZZ$439, 316, MATCH($B$1, resultados!$A$1:$ZZ$1, 0))</f>
        <v/>
      </c>
      <c r="B322">
        <f>INDEX(resultados!$A$2:$ZZ$439, 316, MATCH($B$2, resultados!$A$1:$ZZ$1, 0))</f>
        <v/>
      </c>
      <c r="C322">
        <f>INDEX(resultados!$A$2:$ZZ$439, 316, MATCH($B$3, resultados!$A$1:$ZZ$1, 0))</f>
        <v/>
      </c>
    </row>
    <row r="323">
      <c r="A323">
        <f>INDEX(resultados!$A$2:$ZZ$439, 317, MATCH($B$1, resultados!$A$1:$ZZ$1, 0))</f>
        <v/>
      </c>
      <c r="B323">
        <f>INDEX(resultados!$A$2:$ZZ$439, 317, MATCH($B$2, resultados!$A$1:$ZZ$1, 0))</f>
        <v/>
      </c>
      <c r="C323">
        <f>INDEX(resultados!$A$2:$ZZ$439, 317, MATCH($B$3, resultados!$A$1:$ZZ$1, 0))</f>
        <v/>
      </c>
    </row>
    <row r="324">
      <c r="A324">
        <f>INDEX(resultados!$A$2:$ZZ$439, 318, MATCH($B$1, resultados!$A$1:$ZZ$1, 0))</f>
        <v/>
      </c>
      <c r="B324">
        <f>INDEX(resultados!$A$2:$ZZ$439, 318, MATCH($B$2, resultados!$A$1:$ZZ$1, 0))</f>
        <v/>
      </c>
      <c r="C324">
        <f>INDEX(resultados!$A$2:$ZZ$439, 318, MATCH($B$3, resultados!$A$1:$ZZ$1, 0))</f>
        <v/>
      </c>
    </row>
    <row r="325">
      <c r="A325">
        <f>INDEX(resultados!$A$2:$ZZ$439, 319, MATCH($B$1, resultados!$A$1:$ZZ$1, 0))</f>
        <v/>
      </c>
      <c r="B325">
        <f>INDEX(resultados!$A$2:$ZZ$439, 319, MATCH($B$2, resultados!$A$1:$ZZ$1, 0))</f>
        <v/>
      </c>
      <c r="C325">
        <f>INDEX(resultados!$A$2:$ZZ$439, 319, MATCH($B$3, resultados!$A$1:$ZZ$1, 0))</f>
        <v/>
      </c>
    </row>
    <row r="326">
      <c r="A326">
        <f>INDEX(resultados!$A$2:$ZZ$439, 320, MATCH($B$1, resultados!$A$1:$ZZ$1, 0))</f>
        <v/>
      </c>
      <c r="B326">
        <f>INDEX(resultados!$A$2:$ZZ$439, 320, MATCH($B$2, resultados!$A$1:$ZZ$1, 0))</f>
        <v/>
      </c>
      <c r="C326">
        <f>INDEX(resultados!$A$2:$ZZ$439, 320, MATCH($B$3, resultados!$A$1:$ZZ$1, 0))</f>
        <v/>
      </c>
    </row>
    <row r="327">
      <c r="A327">
        <f>INDEX(resultados!$A$2:$ZZ$439, 321, MATCH($B$1, resultados!$A$1:$ZZ$1, 0))</f>
        <v/>
      </c>
      <c r="B327">
        <f>INDEX(resultados!$A$2:$ZZ$439, 321, MATCH($B$2, resultados!$A$1:$ZZ$1, 0))</f>
        <v/>
      </c>
      <c r="C327">
        <f>INDEX(resultados!$A$2:$ZZ$439, 321, MATCH($B$3, resultados!$A$1:$ZZ$1, 0))</f>
        <v/>
      </c>
    </row>
    <row r="328">
      <c r="A328">
        <f>INDEX(resultados!$A$2:$ZZ$439, 322, MATCH($B$1, resultados!$A$1:$ZZ$1, 0))</f>
        <v/>
      </c>
      <c r="B328">
        <f>INDEX(resultados!$A$2:$ZZ$439, 322, MATCH($B$2, resultados!$A$1:$ZZ$1, 0))</f>
        <v/>
      </c>
      <c r="C328">
        <f>INDEX(resultados!$A$2:$ZZ$439, 322, MATCH($B$3, resultados!$A$1:$ZZ$1, 0))</f>
        <v/>
      </c>
    </row>
    <row r="329">
      <c r="A329">
        <f>INDEX(resultados!$A$2:$ZZ$439, 323, MATCH($B$1, resultados!$A$1:$ZZ$1, 0))</f>
        <v/>
      </c>
      <c r="B329">
        <f>INDEX(resultados!$A$2:$ZZ$439, 323, MATCH($B$2, resultados!$A$1:$ZZ$1, 0))</f>
        <v/>
      </c>
      <c r="C329">
        <f>INDEX(resultados!$A$2:$ZZ$439, 323, MATCH($B$3, resultados!$A$1:$ZZ$1, 0))</f>
        <v/>
      </c>
    </row>
    <row r="330">
      <c r="A330">
        <f>INDEX(resultados!$A$2:$ZZ$439, 324, MATCH($B$1, resultados!$A$1:$ZZ$1, 0))</f>
        <v/>
      </c>
      <c r="B330">
        <f>INDEX(resultados!$A$2:$ZZ$439, 324, MATCH($B$2, resultados!$A$1:$ZZ$1, 0))</f>
        <v/>
      </c>
      <c r="C330">
        <f>INDEX(resultados!$A$2:$ZZ$439, 324, MATCH($B$3, resultados!$A$1:$ZZ$1, 0))</f>
        <v/>
      </c>
    </row>
    <row r="331">
      <c r="A331">
        <f>INDEX(resultados!$A$2:$ZZ$439, 325, MATCH($B$1, resultados!$A$1:$ZZ$1, 0))</f>
        <v/>
      </c>
      <c r="B331">
        <f>INDEX(resultados!$A$2:$ZZ$439, 325, MATCH($B$2, resultados!$A$1:$ZZ$1, 0))</f>
        <v/>
      </c>
      <c r="C331">
        <f>INDEX(resultados!$A$2:$ZZ$439, 325, MATCH($B$3, resultados!$A$1:$ZZ$1, 0))</f>
        <v/>
      </c>
    </row>
    <row r="332">
      <c r="A332">
        <f>INDEX(resultados!$A$2:$ZZ$439, 326, MATCH($B$1, resultados!$A$1:$ZZ$1, 0))</f>
        <v/>
      </c>
      <c r="B332">
        <f>INDEX(resultados!$A$2:$ZZ$439, 326, MATCH($B$2, resultados!$A$1:$ZZ$1, 0))</f>
        <v/>
      </c>
      <c r="C332">
        <f>INDEX(resultados!$A$2:$ZZ$439, 326, MATCH($B$3, resultados!$A$1:$ZZ$1, 0))</f>
        <v/>
      </c>
    </row>
    <row r="333">
      <c r="A333">
        <f>INDEX(resultados!$A$2:$ZZ$439, 327, MATCH($B$1, resultados!$A$1:$ZZ$1, 0))</f>
        <v/>
      </c>
      <c r="B333">
        <f>INDEX(resultados!$A$2:$ZZ$439, 327, MATCH($B$2, resultados!$A$1:$ZZ$1, 0))</f>
        <v/>
      </c>
      <c r="C333">
        <f>INDEX(resultados!$A$2:$ZZ$439, 327, MATCH($B$3, resultados!$A$1:$ZZ$1, 0))</f>
        <v/>
      </c>
    </row>
    <row r="334">
      <c r="A334">
        <f>INDEX(resultados!$A$2:$ZZ$439, 328, MATCH($B$1, resultados!$A$1:$ZZ$1, 0))</f>
        <v/>
      </c>
      <c r="B334">
        <f>INDEX(resultados!$A$2:$ZZ$439, 328, MATCH($B$2, resultados!$A$1:$ZZ$1, 0))</f>
        <v/>
      </c>
      <c r="C334">
        <f>INDEX(resultados!$A$2:$ZZ$439, 328, MATCH($B$3, resultados!$A$1:$ZZ$1, 0))</f>
        <v/>
      </c>
    </row>
    <row r="335">
      <c r="A335">
        <f>INDEX(resultados!$A$2:$ZZ$439, 329, MATCH($B$1, resultados!$A$1:$ZZ$1, 0))</f>
        <v/>
      </c>
      <c r="B335">
        <f>INDEX(resultados!$A$2:$ZZ$439, 329, MATCH($B$2, resultados!$A$1:$ZZ$1, 0))</f>
        <v/>
      </c>
      <c r="C335">
        <f>INDEX(resultados!$A$2:$ZZ$439, 329, MATCH($B$3, resultados!$A$1:$ZZ$1, 0))</f>
        <v/>
      </c>
    </row>
    <row r="336">
      <c r="A336">
        <f>INDEX(resultados!$A$2:$ZZ$439, 330, MATCH($B$1, resultados!$A$1:$ZZ$1, 0))</f>
        <v/>
      </c>
      <c r="B336">
        <f>INDEX(resultados!$A$2:$ZZ$439, 330, MATCH($B$2, resultados!$A$1:$ZZ$1, 0))</f>
        <v/>
      </c>
      <c r="C336">
        <f>INDEX(resultados!$A$2:$ZZ$439, 330, MATCH($B$3, resultados!$A$1:$ZZ$1, 0))</f>
        <v/>
      </c>
    </row>
    <row r="337">
      <c r="A337">
        <f>INDEX(resultados!$A$2:$ZZ$439, 331, MATCH($B$1, resultados!$A$1:$ZZ$1, 0))</f>
        <v/>
      </c>
      <c r="B337">
        <f>INDEX(resultados!$A$2:$ZZ$439, 331, MATCH($B$2, resultados!$A$1:$ZZ$1, 0))</f>
        <v/>
      </c>
      <c r="C337">
        <f>INDEX(resultados!$A$2:$ZZ$439, 331, MATCH($B$3, resultados!$A$1:$ZZ$1, 0))</f>
        <v/>
      </c>
    </row>
    <row r="338">
      <c r="A338">
        <f>INDEX(resultados!$A$2:$ZZ$439, 332, MATCH($B$1, resultados!$A$1:$ZZ$1, 0))</f>
        <v/>
      </c>
      <c r="B338">
        <f>INDEX(resultados!$A$2:$ZZ$439, 332, MATCH($B$2, resultados!$A$1:$ZZ$1, 0))</f>
        <v/>
      </c>
      <c r="C338">
        <f>INDEX(resultados!$A$2:$ZZ$439, 332, MATCH($B$3, resultados!$A$1:$ZZ$1, 0))</f>
        <v/>
      </c>
    </row>
    <row r="339">
      <c r="A339">
        <f>INDEX(resultados!$A$2:$ZZ$439, 333, MATCH($B$1, resultados!$A$1:$ZZ$1, 0))</f>
        <v/>
      </c>
      <c r="B339">
        <f>INDEX(resultados!$A$2:$ZZ$439, 333, MATCH($B$2, resultados!$A$1:$ZZ$1, 0))</f>
        <v/>
      </c>
      <c r="C339">
        <f>INDEX(resultados!$A$2:$ZZ$439, 333, MATCH($B$3, resultados!$A$1:$ZZ$1, 0))</f>
        <v/>
      </c>
    </row>
    <row r="340">
      <c r="A340">
        <f>INDEX(resultados!$A$2:$ZZ$439, 334, MATCH($B$1, resultados!$A$1:$ZZ$1, 0))</f>
        <v/>
      </c>
      <c r="B340">
        <f>INDEX(resultados!$A$2:$ZZ$439, 334, MATCH($B$2, resultados!$A$1:$ZZ$1, 0))</f>
        <v/>
      </c>
      <c r="C340">
        <f>INDEX(resultados!$A$2:$ZZ$439, 334, MATCH($B$3, resultados!$A$1:$ZZ$1, 0))</f>
        <v/>
      </c>
    </row>
    <row r="341">
      <c r="A341">
        <f>INDEX(resultados!$A$2:$ZZ$439, 335, MATCH($B$1, resultados!$A$1:$ZZ$1, 0))</f>
        <v/>
      </c>
      <c r="B341">
        <f>INDEX(resultados!$A$2:$ZZ$439, 335, MATCH($B$2, resultados!$A$1:$ZZ$1, 0))</f>
        <v/>
      </c>
      <c r="C341">
        <f>INDEX(resultados!$A$2:$ZZ$439, 335, MATCH($B$3, resultados!$A$1:$ZZ$1, 0))</f>
        <v/>
      </c>
    </row>
    <row r="342">
      <c r="A342">
        <f>INDEX(resultados!$A$2:$ZZ$439, 336, MATCH($B$1, resultados!$A$1:$ZZ$1, 0))</f>
        <v/>
      </c>
      <c r="B342">
        <f>INDEX(resultados!$A$2:$ZZ$439, 336, MATCH($B$2, resultados!$A$1:$ZZ$1, 0))</f>
        <v/>
      </c>
      <c r="C342">
        <f>INDEX(resultados!$A$2:$ZZ$439, 336, MATCH($B$3, resultados!$A$1:$ZZ$1, 0))</f>
        <v/>
      </c>
    </row>
    <row r="343">
      <c r="A343">
        <f>INDEX(resultados!$A$2:$ZZ$439, 337, MATCH($B$1, resultados!$A$1:$ZZ$1, 0))</f>
        <v/>
      </c>
      <c r="B343">
        <f>INDEX(resultados!$A$2:$ZZ$439, 337, MATCH($B$2, resultados!$A$1:$ZZ$1, 0))</f>
        <v/>
      </c>
      <c r="C343">
        <f>INDEX(resultados!$A$2:$ZZ$439, 337, MATCH($B$3, resultados!$A$1:$ZZ$1, 0))</f>
        <v/>
      </c>
    </row>
    <row r="344">
      <c r="A344">
        <f>INDEX(resultados!$A$2:$ZZ$439, 338, MATCH($B$1, resultados!$A$1:$ZZ$1, 0))</f>
        <v/>
      </c>
      <c r="B344">
        <f>INDEX(resultados!$A$2:$ZZ$439, 338, MATCH($B$2, resultados!$A$1:$ZZ$1, 0))</f>
        <v/>
      </c>
      <c r="C344">
        <f>INDEX(resultados!$A$2:$ZZ$439, 338, MATCH($B$3, resultados!$A$1:$ZZ$1, 0))</f>
        <v/>
      </c>
    </row>
    <row r="345">
      <c r="A345">
        <f>INDEX(resultados!$A$2:$ZZ$439, 339, MATCH($B$1, resultados!$A$1:$ZZ$1, 0))</f>
        <v/>
      </c>
      <c r="B345">
        <f>INDEX(resultados!$A$2:$ZZ$439, 339, MATCH($B$2, resultados!$A$1:$ZZ$1, 0))</f>
        <v/>
      </c>
      <c r="C345">
        <f>INDEX(resultados!$A$2:$ZZ$439, 339, MATCH($B$3, resultados!$A$1:$ZZ$1, 0))</f>
        <v/>
      </c>
    </row>
    <row r="346">
      <c r="A346">
        <f>INDEX(resultados!$A$2:$ZZ$439, 340, MATCH($B$1, resultados!$A$1:$ZZ$1, 0))</f>
        <v/>
      </c>
      <c r="B346">
        <f>INDEX(resultados!$A$2:$ZZ$439, 340, MATCH($B$2, resultados!$A$1:$ZZ$1, 0))</f>
        <v/>
      </c>
      <c r="C346">
        <f>INDEX(resultados!$A$2:$ZZ$439, 340, MATCH($B$3, resultados!$A$1:$ZZ$1, 0))</f>
        <v/>
      </c>
    </row>
    <row r="347">
      <c r="A347">
        <f>INDEX(resultados!$A$2:$ZZ$439, 341, MATCH($B$1, resultados!$A$1:$ZZ$1, 0))</f>
        <v/>
      </c>
      <c r="B347">
        <f>INDEX(resultados!$A$2:$ZZ$439, 341, MATCH($B$2, resultados!$A$1:$ZZ$1, 0))</f>
        <v/>
      </c>
      <c r="C347">
        <f>INDEX(resultados!$A$2:$ZZ$439, 341, MATCH($B$3, resultados!$A$1:$ZZ$1, 0))</f>
        <v/>
      </c>
    </row>
    <row r="348">
      <c r="A348">
        <f>INDEX(resultados!$A$2:$ZZ$439, 342, MATCH($B$1, resultados!$A$1:$ZZ$1, 0))</f>
        <v/>
      </c>
      <c r="B348">
        <f>INDEX(resultados!$A$2:$ZZ$439, 342, MATCH($B$2, resultados!$A$1:$ZZ$1, 0))</f>
        <v/>
      </c>
      <c r="C348">
        <f>INDEX(resultados!$A$2:$ZZ$439, 342, MATCH($B$3, resultados!$A$1:$ZZ$1, 0))</f>
        <v/>
      </c>
    </row>
    <row r="349">
      <c r="A349">
        <f>INDEX(resultados!$A$2:$ZZ$439, 343, MATCH($B$1, resultados!$A$1:$ZZ$1, 0))</f>
        <v/>
      </c>
      <c r="B349">
        <f>INDEX(resultados!$A$2:$ZZ$439, 343, MATCH($B$2, resultados!$A$1:$ZZ$1, 0))</f>
        <v/>
      </c>
      <c r="C349">
        <f>INDEX(resultados!$A$2:$ZZ$439, 343, MATCH($B$3, resultados!$A$1:$ZZ$1, 0))</f>
        <v/>
      </c>
    </row>
    <row r="350">
      <c r="A350">
        <f>INDEX(resultados!$A$2:$ZZ$439, 344, MATCH($B$1, resultados!$A$1:$ZZ$1, 0))</f>
        <v/>
      </c>
      <c r="B350">
        <f>INDEX(resultados!$A$2:$ZZ$439, 344, MATCH($B$2, resultados!$A$1:$ZZ$1, 0))</f>
        <v/>
      </c>
      <c r="C350">
        <f>INDEX(resultados!$A$2:$ZZ$439, 344, MATCH($B$3, resultados!$A$1:$ZZ$1, 0))</f>
        <v/>
      </c>
    </row>
    <row r="351">
      <c r="A351">
        <f>INDEX(resultados!$A$2:$ZZ$439, 345, MATCH($B$1, resultados!$A$1:$ZZ$1, 0))</f>
        <v/>
      </c>
      <c r="B351">
        <f>INDEX(resultados!$A$2:$ZZ$439, 345, MATCH($B$2, resultados!$A$1:$ZZ$1, 0))</f>
        <v/>
      </c>
      <c r="C351">
        <f>INDEX(resultados!$A$2:$ZZ$439, 345, MATCH($B$3, resultados!$A$1:$ZZ$1, 0))</f>
        <v/>
      </c>
    </row>
    <row r="352">
      <c r="A352">
        <f>INDEX(resultados!$A$2:$ZZ$439, 346, MATCH($B$1, resultados!$A$1:$ZZ$1, 0))</f>
        <v/>
      </c>
      <c r="B352">
        <f>INDEX(resultados!$A$2:$ZZ$439, 346, MATCH($B$2, resultados!$A$1:$ZZ$1, 0))</f>
        <v/>
      </c>
      <c r="C352">
        <f>INDEX(resultados!$A$2:$ZZ$439, 346, MATCH($B$3, resultados!$A$1:$ZZ$1, 0))</f>
        <v/>
      </c>
    </row>
    <row r="353">
      <c r="A353">
        <f>INDEX(resultados!$A$2:$ZZ$439, 347, MATCH($B$1, resultados!$A$1:$ZZ$1, 0))</f>
        <v/>
      </c>
      <c r="B353">
        <f>INDEX(resultados!$A$2:$ZZ$439, 347, MATCH($B$2, resultados!$A$1:$ZZ$1, 0))</f>
        <v/>
      </c>
      <c r="C353">
        <f>INDEX(resultados!$A$2:$ZZ$439, 347, MATCH($B$3, resultados!$A$1:$ZZ$1, 0))</f>
        <v/>
      </c>
    </row>
    <row r="354">
      <c r="A354">
        <f>INDEX(resultados!$A$2:$ZZ$439, 348, MATCH($B$1, resultados!$A$1:$ZZ$1, 0))</f>
        <v/>
      </c>
      <c r="B354">
        <f>INDEX(resultados!$A$2:$ZZ$439, 348, MATCH($B$2, resultados!$A$1:$ZZ$1, 0))</f>
        <v/>
      </c>
      <c r="C354">
        <f>INDEX(resultados!$A$2:$ZZ$439, 348, MATCH($B$3, resultados!$A$1:$ZZ$1, 0))</f>
        <v/>
      </c>
    </row>
    <row r="355">
      <c r="A355">
        <f>INDEX(resultados!$A$2:$ZZ$439, 349, MATCH($B$1, resultados!$A$1:$ZZ$1, 0))</f>
        <v/>
      </c>
      <c r="B355">
        <f>INDEX(resultados!$A$2:$ZZ$439, 349, MATCH($B$2, resultados!$A$1:$ZZ$1, 0))</f>
        <v/>
      </c>
      <c r="C355">
        <f>INDEX(resultados!$A$2:$ZZ$439, 349, MATCH($B$3, resultados!$A$1:$ZZ$1, 0))</f>
        <v/>
      </c>
    </row>
    <row r="356">
      <c r="A356">
        <f>INDEX(resultados!$A$2:$ZZ$439, 350, MATCH($B$1, resultados!$A$1:$ZZ$1, 0))</f>
        <v/>
      </c>
      <c r="B356">
        <f>INDEX(resultados!$A$2:$ZZ$439, 350, MATCH($B$2, resultados!$A$1:$ZZ$1, 0))</f>
        <v/>
      </c>
      <c r="C356">
        <f>INDEX(resultados!$A$2:$ZZ$439, 350, MATCH($B$3, resultados!$A$1:$ZZ$1, 0))</f>
        <v/>
      </c>
    </row>
    <row r="357">
      <c r="A357">
        <f>INDEX(resultados!$A$2:$ZZ$439, 351, MATCH($B$1, resultados!$A$1:$ZZ$1, 0))</f>
        <v/>
      </c>
      <c r="B357">
        <f>INDEX(resultados!$A$2:$ZZ$439, 351, MATCH($B$2, resultados!$A$1:$ZZ$1, 0))</f>
        <v/>
      </c>
      <c r="C357">
        <f>INDEX(resultados!$A$2:$ZZ$439, 351, MATCH($B$3, resultados!$A$1:$ZZ$1, 0))</f>
        <v/>
      </c>
    </row>
    <row r="358">
      <c r="A358">
        <f>INDEX(resultados!$A$2:$ZZ$439, 352, MATCH($B$1, resultados!$A$1:$ZZ$1, 0))</f>
        <v/>
      </c>
      <c r="B358">
        <f>INDEX(resultados!$A$2:$ZZ$439, 352, MATCH($B$2, resultados!$A$1:$ZZ$1, 0))</f>
        <v/>
      </c>
      <c r="C358">
        <f>INDEX(resultados!$A$2:$ZZ$439, 352, MATCH($B$3, resultados!$A$1:$ZZ$1, 0))</f>
        <v/>
      </c>
    </row>
    <row r="359">
      <c r="A359">
        <f>INDEX(resultados!$A$2:$ZZ$439, 353, MATCH($B$1, resultados!$A$1:$ZZ$1, 0))</f>
        <v/>
      </c>
      <c r="B359">
        <f>INDEX(resultados!$A$2:$ZZ$439, 353, MATCH($B$2, resultados!$A$1:$ZZ$1, 0))</f>
        <v/>
      </c>
      <c r="C359">
        <f>INDEX(resultados!$A$2:$ZZ$439, 353, MATCH($B$3, resultados!$A$1:$ZZ$1, 0))</f>
        <v/>
      </c>
    </row>
    <row r="360">
      <c r="A360">
        <f>INDEX(resultados!$A$2:$ZZ$439, 354, MATCH($B$1, resultados!$A$1:$ZZ$1, 0))</f>
        <v/>
      </c>
      <c r="B360">
        <f>INDEX(resultados!$A$2:$ZZ$439, 354, MATCH($B$2, resultados!$A$1:$ZZ$1, 0))</f>
        <v/>
      </c>
      <c r="C360">
        <f>INDEX(resultados!$A$2:$ZZ$439, 354, MATCH($B$3, resultados!$A$1:$ZZ$1, 0))</f>
        <v/>
      </c>
    </row>
    <row r="361">
      <c r="A361">
        <f>INDEX(resultados!$A$2:$ZZ$439, 355, MATCH($B$1, resultados!$A$1:$ZZ$1, 0))</f>
        <v/>
      </c>
      <c r="B361">
        <f>INDEX(resultados!$A$2:$ZZ$439, 355, MATCH($B$2, resultados!$A$1:$ZZ$1, 0))</f>
        <v/>
      </c>
      <c r="C361">
        <f>INDEX(resultados!$A$2:$ZZ$439, 355, MATCH($B$3, resultados!$A$1:$ZZ$1, 0))</f>
        <v/>
      </c>
    </row>
    <row r="362">
      <c r="A362">
        <f>INDEX(resultados!$A$2:$ZZ$439, 356, MATCH($B$1, resultados!$A$1:$ZZ$1, 0))</f>
        <v/>
      </c>
      <c r="B362">
        <f>INDEX(resultados!$A$2:$ZZ$439, 356, MATCH($B$2, resultados!$A$1:$ZZ$1, 0))</f>
        <v/>
      </c>
      <c r="C362">
        <f>INDEX(resultados!$A$2:$ZZ$439, 356, MATCH($B$3, resultados!$A$1:$ZZ$1, 0))</f>
        <v/>
      </c>
    </row>
    <row r="363">
      <c r="A363">
        <f>INDEX(resultados!$A$2:$ZZ$439, 357, MATCH($B$1, resultados!$A$1:$ZZ$1, 0))</f>
        <v/>
      </c>
      <c r="B363">
        <f>INDEX(resultados!$A$2:$ZZ$439, 357, MATCH($B$2, resultados!$A$1:$ZZ$1, 0))</f>
        <v/>
      </c>
      <c r="C363">
        <f>INDEX(resultados!$A$2:$ZZ$439, 357, MATCH($B$3, resultados!$A$1:$ZZ$1, 0))</f>
        <v/>
      </c>
    </row>
    <row r="364">
      <c r="A364">
        <f>INDEX(resultados!$A$2:$ZZ$439, 358, MATCH($B$1, resultados!$A$1:$ZZ$1, 0))</f>
        <v/>
      </c>
      <c r="B364">
        <f>INDEX(resultados!$A$2:$ZZ$439, 358, MATCH($B$2, resultados!$A$1:$ZZ$1, 0))</f>
        <v/>
      </c>
      <c r="C364">
        <f>INDEX(resultados!$A$2:$ZZ$439, 358, MATCH($B$3, resultados!$A$1:$ZZ$1, 0))</f>
        <v/>
      </c>
    </row>
    <row r="365">
      <c r="A365">
        <f>INDEX(resultados!$A$2:$ZZ$439, 359, MATCH($B$1, resultados!$A$1:$ZZ$1, 0))</f>
        <v/>
      </c>
      <c r="B365">
        <f>INDEX(resultados!$A$2:$ZZ$439, 359, MATCH($B$2, resultados!$A$1:$ZZ$1, 0))</f>
        <v/>
      </c>
      <c r="C365">
        <f>INDEX(resultados!$A$2:$ZZ$439, 359, MATCH($B$3, resultados!$A$1:$ZZ$1, 0))</f>
        <v/>
      </c>
    </row>
    <row r="366">
      <c r="A366">
        <f>INDEX(resultados!$A$2:$ZZ$439, 360, MATCH($B$1, resultados!$A$1:$ZZ$1, 0))</f>
        <v/>
      </c>
      <c r="B366">
        <f>INDEX(resultados!$A$2:$ZZ$439, 360, MATCH($B$2, resultados!$A$1:$ZZ$1, 0))</f>
        <v/>
      </c>
      <c r="C366">
        <f>INDEX(resultados!$A$2:$ZZ$439, 360, MATCH($B$3, resultados!$A$1:$ZZ$1, 0))</f>
        <v/>
      </c>
    </row>
    <row r="367">
      <c r="A367">
        <f>INDEX(resultados!$A$2:$ZZ$439, 361, MATCH($B$1, resultados!$A$1:$ZZ$1, 0))</f>
        <v/>
      </c>
      <c r="B367">
        <f>INDEX(resultados!$A$2:$ZZ$439, 361, MATCH($B$2, resultados!$A$1:$ZZ$1, 0))</f>
        <v/>
      </c>
      <c r="C367">
        <f>INDEX(resultados!$A$2:$ZZ$439, 361, MATCH($B$3, resultados!$A$1:$ZZ$1, 0))</f>
        <v/>
      </c>
    </row>
    <row r="368">
      <c r="A368">
        <f>INDEX(resultados!$A$2:$ZZ$439, 362, MATCH($B$1, resultados!$A$1:$ZZ$1, 0))</f>
        <v/>
      </c>
      <c r="B368">
        <f>INDEX(resultados!$A$2:$ZZ$439, 362, MATCH($B$2, resultados!$A$1:$ZZ$1, 0))</f>
        <v/>
      </c>
      <c r="C368">
        <f>INDEX(resultados!$A$2:$ZZ$439, 362, MATCH($B$3, resultados!$A$1:$ZZ$1, 0))</f>
        <v/>
      </c>
    </row>
    <row r="369">
      <c r="A369">
        <f>INDEX(resultados!$A$2:$ZZ$439, 363, MATCH($B$1, resultados!$A$1:$ZZ$1, 0))</f>
        <v/>
      </c>
      <c r="B369">
        <f>INDEX(resultados!$A$2:$ZZ$439, 363, MATCH($B$2, resultados!$A$1:$ZZ$1, 0))</f>
        <v/>
      </c>
      <c r="C369">
        <f>INDEX(resultados!$A$2:$ZZ$439, 363, MATCH($B$3, resultados!$A$1:$ZZ$1, 0))</f>
        <v/>
      </c>
    </row>
    <row r="370">
      <c r="A370">
        <f>INDEX(resultados!$A$2:$ZZ$439, 364, MATCH($B$1, resultados!$A$1:$ZZ$1, 0))</f>
        <v/>
      </c>
      <c r="B370">
        <f>INDEX(resultados!$A$2:$ZZ$439, 364, MATCH($B$2, resultados!$A$1:$ZZ$1, 0))</f>
        <v/>
      </c>
      <c r="C370">
        <f>INDEX(resultados!$A$2:$ZZ$439, 364, MATCH($B$3, resultados!$A$1:$ZZ$1, 0))</f>
        <v/>
      </c>
    </row>
    <row r="371">
      <c r="A371">
        <f>INDEX(resultados!$A$2:$ZZ$439, 365, MATCH($B$1, resultados!$A$1:$ZZ$1, 0))</f>
        <v/>
      </c>
      <c r="B371">
        <f>INDEX(resultados!$A$2:$ZZ$439, 365, MATCH($B$2, resultados!$A$1:$ZZ$1, 0))</f>
        <v/>
      </c>
      <c r="C371">
        <f>INDEX(resultados!$A$2:$ZZ$439, 365, MATCH($B$3, resultados!$A$1:$ZZ$1, 0))</f>
        <v/>
      </c>
    </row>
    <row r="372">
      <c r="A372">
        <f>INDEX(resultados!$A$2:$ZZ$439, 366, MATCH($B$1, resultados!$A$1:$ZZ$1, 0))</f>
        <v/>
      </c>
      <c r="B372">
        <f>INDEX(resultados!$A$2:$ZZ$439, 366, MATCH($B$2, resultados!$A$1:$ZZ$1, 0))</f>
        <v/>
      </c>
      <c r="C372">
        <f>INDEX(resultados!$A$2:$ZZ$439, 366, MATCH($B$3, resultados!$A$1:$ZZ$1, 0))</f>
        <v/>
      </c>
    </row>
    <row r="373">
      <c r="A373">
        <f>INDEX(resultados!$A$2:$ZZ$439, 367, MATCH($B$1, resultados!$A$1:$ZZ$1, 0))</f>
        <v/>
      </c>
      <c r="B373">
        <f>INDEX(resultados!$A$2:$ZZ$439, 367, MATCH($B$2, resultados!$A$1:$ZZ$1, 0))</f>
        <v/>
      </c>
      <c r="C373">
        <f>INDEX(resultados!$A$2:$ZZ$439, 367, MATCH($B$3, resultados!$A$1:$ZZ$1, 0))</f>
        <v/>
      </c>
    </row>
    <row r="374">
      <c r="A374">
        <f>INDEX(resultados!$A$2:$ZZ$439, 368, MATCH($B$1, resultados!$A$1:$ZZ$1, 0))</f>
        <v/>
      </c>
      <c r="B374">
        <f>INDEX(resultados!$A$2:$ZZ$439, 368, MATCH($B$2, resultados!$A$1:$ZZ$1, 0))</f>
        <v/>
      </c>
      <c r="C374">
        <f>INDEX(resultados!$A$2:$ZZ$439, 368, MATCH($B$3, resultados!$A$1:$ZZ$1, 0))</f>
        <v/>
      </c>
    </row>
    <row r="375">
      <c r="A375">
        <f>INDEX(resultados!$A$2:$ZZ$439, 369, MATCH($B$1, resultados!$A$1:$ZZ$1, 0))</f>
        <v/>
      </c>
      <c r="B375">
        <f>INDEX(resultados!$A$2:$ZZ$439, 369, MATCH($B$2, resultados!$A$1:$ZZ$1, 0))</f>
        <v/>
      </c>
      <c r="C375">
        <f>INDEX(resultados!$A$2:$ZZ$439, 369, MATCH($B$3, resultados!$A$1:$ZZ$1, 0))</f>
        <v/>
      </c>
    </row>
    <row r="376">
      <c r="A376">
        <f>INDEX(resultados!$A$2:$ZZ$439, 370, MATCH($B$1, resultados!$A$1:$ZZ$1, 0))</f>
        <v/>
      </c>
      <c r="B376">
        <f>INDEX(resultados!$A$2:$ZZ$439, 370, MATCH($B$2, resultados!$A$1:$ZZ$1, 0))</f>
        <v/>
      </c>
      <c r="C376">
        <f>INDEX(resultados!$A$2:$ZZ$439, 370, MATCH($B$3, resultados!$A$1:$ZZ$1, 0))</f>
        <v/>
      </c>
    </row>
    <row r="377">
      <c r="A377">
        <f>INDEX(resultados!$A$2:$ZZ$439, 371, MATCH($B$1, resultados!$A$1:$ZZ$1, 0))</f>
        <v/>
      </c>
      <c r="B377">
        <f>INDEX(resultados!$A$2:$ZZ$439, 371, MATCH($B$2, resultados!$A$1:$ZZ$1, 0))</f>
        <v/>
      </c>
      <c r="C377">
        <f>INDEX(resultados!$A$2:$ZZ$439, 371, MATCH($B$3, resultados!$A$1:$ZZ$1, 0))</f>
        <v/>
      </c>
    </row>
    <row r="378">
      <c r="A378">
        <f>INDEX(resultados!$A$2:$ZZ$439, 372, MATCH($B$1, resultados!$A$1:$ZZ$1, 0))</f>
        <v/>
      </c>
      <c r="B378">
        <f>INDEX(resultados!$A$2:$ZZ$439, 372, MATCH($B$2, resultados!$A$1:$ZZ$1, 0))</f>
        <v/>
      </c>
      <c r="C378">
        <f>INDEX(resultados!$A$2:$ZZ$439, 372, MATCH($B$3, resultados!$A$1:$ZZ$1, 0))</f>
        <v/>
      </c>
    </row>
    <row r="379">
      <c r="A379">
        <f>INDEX(resultados!$A$2:$ZZ$439, 373, MATCH($B$1, resultados!$A$1:$ZZ$1, 0))</f>
        <v/>
      </c>
      <c r="B379">
        <f>INDEX(resultados!$A$2:$ZZ$439, 373, MATCH($B$2, resultados!$A$1:$ZZ$1, 0))</f>
        <v/>
      </c>
      <c r="C379">
        <f>INDEX(resultados!$A$2:$ZZ$439, 373, MATCH($B$3, resultados!$A$1:$ZZ$1, 0))</f>
        <v/>
      </c>
    </row>
    <row r="380">
      <c r="A380">
        <f>INDEX(resultados!$A$2:$ZZ$439, 374, MATCH($B$1, resultados!$A$1:$ZZ$1, 0))</f>
        <v/>
      </c>
      <c r="B380">
        <f>INDEX(resultados!$A$2:$ZZ$439, 374, MATCH($B$2, resultados!$A$1:$ZZ$1, 0))</f>
        <v/>
      </c>
      <c r="C380">
        <f>INDEX(resultados!$A$2:$ZZ$439, 374, MATCH($B$3, resultados!$A$1:$ZZ$1, 0))</f>
        <v/>
      </c>
    </row>
    <row r="381">
      <c r="A381">
        <f>INDEX(resultados!$A$2:$ZZ$439, 375, MATCH($B$1, resultados!$A$1:$ZZ$1, 0))</f>
        <v/>
      </c>
      <c r="B381">
        <f>INDEX(resultados!$A$2:$ZZ$439, 375, MATCH($B$2, resultados!$A$1:$ZZ$1, 0))</f>
        <v/>
      </c>
      <c r="C381">
        <f>INDEX(resultados!$A$2:$ZZ$439, 375, MATCH($B$3, resultados!$A$1:$ZZ$1, 0))</f>
        <v/>
      </c>
    </row>
    <row r="382">
      <c r="A382">
        <f>INDEX(resultados!$A$2:$ZZ$439, 376, MATCH($B$1, resultados!$A$1:$ZZ$1, 0))</f>
        <v/>
      </c>
      <c r="B382">
        <f>INDEX(resultados!$A$2:$ZZ$439, 376, MATCH($B$2, resultados!$A$1:$ZZ$1, 0))</f>
        <v/>
      </c>
      <c r="C382">
        <f>INDEX(resultados!$A$2:$ZZ$439, 376, MATCH($B$3, resultados!$A$1:$ZZ$1, 0))</f>
        <v/>
      </c>
    </row>
    <row r="383">
      <c r="A383">
        <f>INDEX(resultados!$A$2:$ZZ$439, 377, MATCH($B$1, resultados!$A$1:$ZZ$1, 0))</f>
        <v/>
      </c>
      <c r="B383">
        <f>INDEX(resultados!$A$2:$ZZ$439, 377, MATCH($B$2, resultados!$A$1:$ZZ$1, 0))</f>
        <v/>
      </c>
      <c r="C383">
        <f>INDEX(resultados!$A$2:$ZZ$439, 377, MATCH($B$3, resultados!$A$1:$ZZ$1, 0))</f>
        <v/>
      </c>
    </row>
    <row r="384">
      <c r="A384">
        <f>INDEX(resultados!$A$2:$ZZ$439, 378, MATCH($B$1, resultados!$A$1:$ZZ$1, 0))</f>
        <v/>
      </c>
      <c r="B384">
        <f>INDEX(resultados!$A$2:$ZZ$439, 378, MATCH($B$2, resultados!$A$1:$ZZ$1, 0))</f>
        <v/>
      </c>
      <c r="C384">
        <f>INDEX(resultados!$A$2:$ZZ$439, 378, MATCH($B$3, resultados!$A$1:$ZZ$1, 0))</f>
        <v/>
      </c>
    </row>
    <row r="385">
      <c r="A385">
        <f>INDEX(resultados!$A$2:$ZZ$439, 379, MATCH($B$1, resultados!$A$1:$ZZ$1, 0))</f>
        <v/>
      </c>
      <c r="B385">
        <f>INDEX(resultados!$A$2:$ZZ$439, 379, MATCH($B$2, resultados!$A$1:$ZZ$1, 0))</f>
        <v/>
      </c>
      <c r="C385">
        <f>INDEX(resultados!$A$2:$ZZ$439, 379, MATCH($B$3, resultados!$A$1:$ZZ$1, 0))</f>
        <v/>
      </c>
    </row>
    <row r="386">
      <c r="A386">
        <f>INDEX(resultados!$A$2:$ZZ$439, 380, MATCH($B$1, resultados!$A$1:$ZZ$1, 0))</f>
        <v/>
      </c>
      <c r="B386">
        <f>INDEX(resultados!$A$2:$ZZ$439, 380, MATCH($B$2, resultados!$A$1:$ZZ$1, 0))</f>
        <v/>
      </c>
      <c r="C386">
        <f>INDEX(resultados!$A$2:$ZZ$439, 380, MATCH($B$3, resultados!$A$1:$ZZ$1, 0))</f>
        <v/>
      </c>
    </row>
    <row r="387">
      <c r="A387">
        <f>INDEX(resultados!$A$2:$ZZ$439, 381, MATCH($B$1, resultados!$A$1:$ZZ$1, 0))</f>
        <v/>
      </c>
      <c r="B387">
        <f>INDEX(resultados!$A$2:$ZZ$439, 381, MATCH($B$2, resultados!$A$1:$ZZ$1, 0))</f>
        <v/>
      </c>
      <c r="C387">
        <f>INDEX(resultados!$A$2:$ZZ$439, 381, MATCH($B$3, resultados!$A$1:$ZZ$1, 0))</f>
        <v/>
      </c>
    </row>
    <row r="388">
      <c r="A388">
        <f>INDEX(resultados!$A$2:$ZZ$439, 382, MATCH($B$1, resultados!$A$1:$ZZ$1, 0))</f>
        <v/>
      </c>
      <c r="B388">
        <f>INDEX(resultados!$A$2:$ZZ$439, 382, MATCH($B$2, resultados!$A$1:$ZZ$1, 0))</f>
        <v/>
      </c>
      <c r="C388">
        <f>INDEX(resultados!$A$2:$ZZ$439, 382, MATCH($B$3, resultados!$A$1:$ZZ$1, 0))</f>
        <v/>
      </c>
    </row>
    <row r="389">
      <c r="A389">
        <f>INDEX(resultados!$A$2:$ZZ$439, 383, MATCH($B$1, resultados!$A$1:$ZZ$1, 0))</f>
        <v/>
      </c>
      <c r="B389">
        <f>INDEX(resultados!$A$2:$ZZ$439, 383, MATCH($B$2, resultados!$A$1:$ZZ$1, 0))</f>
        <v/>
      </c>
      <c r="C389">
        <f>INDEX(resultados!$A$2:$ZZ$439, 383, MATCH($B$3, resultados!$A$1:$ZZ$1, 0))</f>
        <v/>
      </c>
    </row>
    <row r="390">
      <c r="A390">
        <f>INDEX(resultados!$A$2:$ZZ$439, 384, MATCH($B$1, resultados!$A$1:$ZZ$1, 0))</f>
        <v/>
      </c>
      <c r="B390">
        <f>INDEX(resultados!$A$2:$ZZ$439, 384, MATCH($B$2, resultados!$A$1:$ZZ$1, 0))</f>
        <v/>
      </c>
      <c r="C390">
        <f>INDEX(resultados!$A$2:$ZZ$439, 384, MATCH($B$3, resultados!$A$1:$ZZ$1, 0))</f>
        <v/>
      </c>
    </row>
    <row r="391">
      <c r="A391">
        <f>INDEX(resultados!$A$2:$ZZ$439, 385, MATCH($B$1, resultados!$A$1:$ZZ$1, 0))</f>
        <v/>
      </c>
      <c r="B391">
        <f>INDEX(resultados!$A$2:$ZZ$439, 385, MATCH($B$2, resultados!$A$1:$ZZ$1, 0))</f>
        <v/>
      </c>
      <c r="C391">
        <f>INDEX(resultados!$A$2:$ZZ$439, 385, MATCH($B$3, resultados!$A$1:$ZZ$1, 0))</f>
        <v/>
      </c>
    </row>
    <row r="392">
      <c r="A392">
        <f>INDEX(resultados!$A$2:$ZZ$439, 386, MATCH($B$1, resultados!$A$1:$ZZ$1, 0))</f>
        <v/>
      </c>
      <c r="B392">
        <f>INDEX(resultados!$A$2:$ZZ$439, 386, MATCH($B$2, resultados!$A$1:$ZZ$1, 0))</f>
        <v/>
      </c>
      <c r="C392">
        <f>INDEX(resultados!$A$2:$ZZ$439, 386, MATCH($B$3, resultados!$A$1:$ZZ$1, 0))</f>
        <v/>
      </c>
    </row>
    <row r="393">
      <c r="A393">
        <f>INDEX(resultados!$A$2:$ZZ$439, 387, MATCH($B$1, resultados!$A$1:$ZZ$1, 0))</f>
        <v/>
      </c>
      <c r="B393">
        <f>INDEX(resultados!$A$2:$ZZ$439, 387, MATCH($B$2, resultados!$A$1:$ZZ$1, 0))</f>
        <v/>
      </c>
      <c r="C393">
        <f>INDEX(resultados!$A$2:$ZZ$439, 387, MATCH($B$3, resultados!$A$1:$ZZ$1, 0))</f>
        <v/>
      </c>
    </row>
    <row r="394">
      <c r="A394">
        <f>INDEX(resultados!$A$2:$ZZ$439, 388, MATCH($B$1, resultados!$A$1:$ZZ$1, 0))</f>
        <v/>
      </c>
      <c r="B394">
        <f>INDEX(resultados!$A$2:$ZZ$439, 388, MATCH($B$2, resultados!$A$1:$ZZ$1, 0))</f>
        <v/>
      </c>
      <c r="C394">
        <f>INDEX(resultados!$A$2:$ZZ$439, 388, MATCH($B$3, resultados!$A$1:$ZZ$1, 0))</f>
        <v/>
      </c>
    </row>
    <row r="395">
      <c r="A395">
        <f>INDEX(resultados!$A$2:$ZZ$439, 389, MATCH($B$1, resultados!$A$1:$ZZ$1, 0))</f>
        <v/>
      </c>
      <c r="B395">
        <f>INDEX(resultados!$A$2:$ZZ$439, 389, MATCH($B$2, resultados!$A$1:$ZZ$1, 0))</f>
        <v/>
      </c>
      <c r="C395">
        <f>INDEX(resultados!$A$2:$ZZ$439, 389, MATCH($B$3, resultados!$A$1:$ZZ$1, 0))</f>
        <v/>
      </c>
    </row>
    <row r="396">
      <c r="A396">
        <f>INDEX(resultados!$A$2:$ZZ$439, 390, MATCH($B$1, resultados!$A$1:$ZZ$1, 0))</f>
        <v/>
      </c>
      <c r="B396">
        <f>INDEX(resultados!$A$2:$ZZ$439, 390, MATCH($B$2, resultados!$A$1:$ZZ$1, 0))</f>
        <v/>
      </c>
      <c r="C396">
        <f>INDEX(resultados!$A$2:$ZZ$439, 390, MATCH($B$3, resultados!$A$1:$ZZ$1, 0))</f>
        <v/>
      </c>
    </row>
    <row r="397">
      <c r="A397">
        <f>INDEX(resultados!$A$2:$ZZ$439, 391, MATCH($B$1, resultados!$A$1:$ZZ$1, 0))</f>
        <v/>
      </c>
      <c r="B397">
        <f>INDEX(resultados!$A$2:$ZZ$439, 391, MATCH($B$2, resultados!$A$1:$ZZ$1, 0))</f>
        <v/>
      </c>
      <c r="C397">
        <f>INDEX(resultados!$A$2:$ZZ$439, 391, MATCH($B$3, resultados!$A$1:$ZZ$1, 0))</f>
        <v/>
      </c>
    </row>
    <row r="398">
      <c r="A398">
        <f>INDEX(resultados!$A$2:$ZZ$439, 392, MATCH($B$1, resultados!$A$1:$ZZ$1, 0))</f>
        <v/>
      </c>
      <c r="B398">
        <f>INDEX(resultados!$A$2:$ZZ$439, 392, MATCH($B$2, resultados!$A$1:$ZZ$1, 0))</f>
        <v/>
      </c>
      <c r="C398">
        <f>INDEX(resultados!$A$2:$ZZ$439, 392, MATCH($B$3, resultados!$A$1:$ZZ$1, 0))</f>
        <v/>
      </c>
    </row>
    <row r="399">
      <c r="A399">
        <f>INDEX(resultados!$A$2:$ZZ$439, 393, MATCH($B$1, resultados!$A$1:$ZZ$1, 0))</f>
        <v/>
      </c>
      <c r="B399">
        <f>INDEX(resultados!$A$2:$ZZ$439, 393, MATCH($B$2, resultados!$A$1:$ZZ$1, 0))</f>
        <v/>
      </c>
      <c r="C399">
        <f>INDEX(resultados!$A$2:$ZZ$439, 393, MATCH($B$3, resultados!$A$1:$ZZ$1, 0))</f>
        <v/>
      </c>
    </row>
    <row r="400">
      <c r="A400">
        <f>INDEX(resultados!$A$2:$ZZ$439, 394, MATCH($B$1, resultados!$A$1:$ZZ$1, 0))</f>
        <v/>
      </c>
      <c r="B400">
        <f>INDEX(resultados!$A$2:$ZZ$439, 394, MATCH($B$2, resultados!$A$1:$ZZ$1, 0))</f>
        <v/>
      </c>
      <c r="C400">
        <f>INDEX(resultados!$A$2:$ZZ$439, 394, MATCH($B$3, resultados!$A$1:$ZZ$1, 0))</f>
        <v/>
      </c>
    </row>
    <row r="401">
      <c r="A401">
        <f>INDEX(resultados!$A$2:$ZZ$439, 395, MATCH($B$1, resultados!$A$1:$ZZ$1, 0))</f>
        <v/>
      </c>
      <c r="B401">
        <f>INDEX(resultados!$A$2:$ZZ$439, 395, MATCH($B$2, resultados!$A$1:$ZZ$1, 0))</f>
        <v/>
      </c>
      <c r="C401">
        <f>INDEX(resultados!$A$2:$ZZ$439, 395, MATCH($B$3, resultados!$A$1:$ZZ$1, 0))</f>
        <v/>
      </c>
    </row>
    <row r="402">
      <c r="A402">
        <f>INDEX(resultados!$A$2:$ZZ$439, 396, MATCH($B$1, resultados!$A$1:$ZZ$1, 0))</f>
        <v/>
      </c>
      <c r="B402">
        <f>INDEX(resultados!$A$2:$ZZ$439, 396, MATCH($B$2, resultados!$A$1:$ZZ$1, 0))</f>
        <v/>
      </c>
      <c r="C402">
        <f>INDEX(resultados!$A$2:$ZZ$439, 396, MATCH($B$3, resultados!$A$1:$ZZ$1, 0))</f>
        <v/>
      </c>
    </row>
    <row r="403">
      <c r="A403">
        <f>INDEX(resultados!$A$2:$ZZ$439, 397, MATCH($B$1, resultados!$A$1:$ZZ$1, 0))</f>
        <v/>
      </c>
      <c r="B403">
        <f>INDEX(resultados!$A$2:$ZZ$439, 397, MATCH($B$2, resultados!$A$1:$ZZ$1, 0))</f>
        <v/>
      </c>
      <c r="C403">
        <f>INDEX(resultados!$A$2:$ZZ$439, 397, MATCH($B$3, resultados!$A$1:$ZZ$1, 0))</f>
        <v/>
      </c>
    </row>
    <row r="404">
      <c r="A404">
        <f>INDEX(resultados!$A$2:$ZZ$439, 398, MATCH($B$1, resultados!$A$1:$ZZ$1, 0))</f>
        <v/>
      </c>
      <c r="B404">
        <f>INDEX(resultados!$A$2:$ZZ$439, 398, MATCH($B$2, resultados!$A$1:$ZZ$1, 0))</f>
        <v/>
      </c>
      <c r="C404">
        <f>INDEX(resultados!$A$2:$ZZ$439, 398, MATCH($B$3, resultados!$A$1:$ZZ$1, 0))</f>
        <v/>
      </c>
    </row>
    <row r="405">
      <c r="A405">
        <f>INDEX(resultados!$A$2:$ZZ$439, 399, MATCH($B$1, resultados!$A$1:$ZZ$1, 0))</f>
        <v/>
      </c>
      <c r="B405">
        <f>INDEX(resultados!$A$2:$ZZ$439, 399, MATCH($B$2, resultados!$A$1:$ZZ$1, 0))</f>
        <v/>
      </c>
      <c r="C405">
        <f>INDEX(resultados!$A$2:$ZZ$439, 399, MATCH($B$3, resultados!$A$1:$ZZ$1, 0))</f>
        <v/>
      </c>
    </row>
    <row r="406">
      <c r="A406">
        <f>INDEX(resultados!$A$2:$ZZ$439, 400, MATCH($B$1, resultados!$A$1:$ZZ$1, 0))</f>
        <v/>
      </c>
      <c r="B406">
        <f>INDEX(resultados!$A$2:$ZZ$439, 400, MATCH($B$2, resultados!$A$1:$ZZ$1, 0))</f>
        <v/>
      </c>
      <c r="C406">
        <f>INDEX(resultados!$A$2:$ZZ$439, 400, MATCH($B$3, resultados!$A$1:$ZZ$1, 0))</f>
        <v/>
      </c>
    </row>
    <row r="407">
      <c r="A407">
        <f>INDEX(resultados!$A$2:$ZZ$439, 401, MATCH($B$1, resultados!$A$1:$ZZ$1, 0))</f>
        <v/>
      </c>
      <c r="B407">
        <f>INDEX(resultados!$A$2:$ZZ$439, 401, MATCH($B$2, resultados!$A$1:$ZZ$1, 0))</f>
        <v/>
      </c>
      <c r="C407">
        <f>INDEX(resultados!$A$2:$ZZ$439, 401, MATCH($B$3, resultados!$A$1:$ZZ$1, 0))</f>
        <v/>
      </c>
    </row>
    <row r="408">
      <c r="A408">
        <f>INDEX(resultados!$A$2:$ZZ$439, 402, MATCH($B$1, resultados!$A$1:$ZZ$1, 0))</f>
        <v/>
      </c>
      <c r="B408">
        <f>INDEX(resultados!$A$2:$ZZ$439, 402, MATCH($B$2, resultados!$A$1:$ZZ$1, 0))</f>
        <v/>
      </c>
      <c r="C408">
        <f>INDEX(resultados!$A$2:$ZZ$439, 402, MATCH($B$3, resultados!$A$1:$ZZ$1, 0))</f>
        <v/>
      </c>
    </row>
    <row r="409">
      <c r="A409">
        <f>INDEX(resultados!$A$2:$ZZ$439, 403, MATCH($B$1, resultados!$A$1:$ZZ$1, 0))</f>
        <v/>
      </c>
      <c r="B409">
        <f>INDEX(resultados!$A$2:$ZZ$439, 403, MATCH($B$2, resultados!$A$1:$ZZ$1, 0))</f>
        <v/>
      </c>
      <c r="C409">
        <f>INDEX(resultados!$A$2:$ZZ$439, 403, MATCH($B$3, resultados!$A$1:$ZZ$1, 0))</f>
        <v/>
      </c>
    </row>
    <row r="410">
      <c r="A410">
        <f>INDEX(resultados!$A$2:$ZZ$439, 404, MATCH($B$1, resultados!$A$1:$ZZ$1, 0))</f>
        <v/>
      </c>
      <c r="B410">
        <f>INDEX(resultados!$A$2:$ZZ$439, 404, MATCH($B$2, resultados!$A$1:$ZZ$1, 0))</f>
        <v/>
      </c>
      <c r="C410">
        <f>INDEX(resultados!$A$2:$ZZ$439, 404, MATCH($B$3, resultados!$A$1:$ZZ$1, 0))</f>
        <v/>
      </c>
    </row>
    <row r="411">
      <c r="A411">
        <f>INDEX(resultados!$A$2:$ZZ$439, 405, MATCH($B$1, resultados!$A$1:$ZZ$1, 0))</f>
        <v/>
      </c>
      <c r="B411">
        <f>INDEX(resultados!$A$2:$ZZ$439, 405, MATCH($B$2, resultados!$A$1:$ZZ$1, 0))</f>
        <v/>
      </c>
      <c r="C411">
        <f>INDEX(resultados!$A$2:$ZZ$439, 405, MATCH($B$3, resultados!$A$1:$ZZ$1, 0))</f>
        <v/>
      </c>
    </row>
    <row r="412">
      <c r="A412">
        <f>INDEX(resultados!$A$2:$ZZ$439, 406, MATCH($B$1, resultados!$A$1:$ZZ$1, 0))</f>
        <v/>
      </c>
      <c r="B412">
        <f>INDEX(resultados!$A$2:$ZZ$439, 406, MATCH($B$2, resultados!$A$1:$ZZ$1, 0))</f>
        <v/>
      </c>
      <c r="C412">
        <f>INDEX(resultados!$A$2:$ZZ$439, 406, MATCH($B$3, resultados!$A$1:$ZZ$1, 0))</f>
        <v/>
      </c>
    </row>
    <row r="413">
      <c r="A413">
        <f>INDEX(resultados!$A$2:$ZZ$439, 407, MATCH($B$1, resultados!$A$1:$ZZ$1, 0))</f>
        <v/>
      </c>
      <c r="B413">
        <f>INDEX(resultados!$A$2:$ZZ$439, 407, MATCH($B$2, resultados!$A$1:$ZZ$1, 0))</f>
        <v/>
      </c>
      <c r="C413">
        <f>INDEX(resultados!$A$2:$ZZ$439, 407, MATCH($B$3, resultados!$A$1:$ZZ$1, 0))</f>
        <v/>
      </c>
    </row>
    <row r="414">
      <c r="A414">
        <f>INDEX(resultados!$A$2:$ZZ$439, 408, MATCH($B$1, resultados!$A$1:$ZZ$1, 0))</f>
        <v/>
      </c>
      <c r="B414">
        <f>INDEX(resultados!$A$2:$ZZ$439, 408, MATCH($B$2, resultados!$A$1:$ZZ$1, 0))</f>
        <v/>
      </c>
      <c r="C414">
        <f>INDEX(resultados!$A$2:$ZZ$439, 408, MATCH($B$3, resultados!$A$1:$ZZ$1, 0))</f>
        <v/>
      </c>
    </row>
    <row r="415">
      <c r="A415">
        <f>INDEX(resultados!$A$2:$ZZ$439, 409, MATCH($B$1, resultados!$A$1:$ZZ$1, 0))</f>
        <v/>
      </c>
      <c r="B415">
        <f>INDEX(resultados!$A$2:$ZZ$439, 409, MATCH($B$2, resultados!$A$1:$ZZ$1, 0))</f>
        <v/>
      </c>
      <c r="C415">
        <f>INDEX(resultados!$A$2:$ZZ$439, 409, MATCH($B$3, resultados!$A$1:$ZZ$1, 0))</f>
        <v/>
      </c>
    </row>
    <row r="416">
      <c r="A416">
        <f>INDEX(resultados!$A$2:$ZZ$439, 410, MATCH($B$1, resultados!$A$1:$ZZ$1, 0))</f>
        <v/>
      </c>
      <c r="B416">
        <f>INDEX(resultados!$A$2:$ZZ$439, 410, MATCH($B$2, resultados!$A$1:$ZZ$1, 0))</f>
        <v/>
      </c>
      <c r="C416">
        <f>INDEX(resultados!$A$2:$ZZ$439, 410, MATCH($B$3, resultados!$A$1:$ZZ$1, 0))</f>
        <v/>
      </c>
    </row>
    <row r="417">
      <c r="A417">
        <f>INDEX(resultados!$A$2:$ZZ$439, 411, MATCH($B$1, resultados!$A$1:$ZZ$1, 0))</f>
        <v/>
      </c>
      <c r="B417">
        <f>INDEX(resultados!$A$2:$ZZ$439, 411, MATCH($B$2, resultados!$A$1:$ZZ$1, 0))</f>
        <v/>
      </c>
      <c r="C417">
        <f>INDEX(resultados!$A$2:$ZZ$439, 411, MATCH($B$3, resultados!$A$1:$ZZ$1, 0))</f>
        <v/>
      </c>
    </row>
    <row r="418">
      <c r="A418">
        <f>INDEX(resultados!$A$2:$ZZ$439, 412, MATCH($B$1, resultados!$A$1:$ZZ$1, 0))</f>
        <v/>
      </c>
      <c r="B418">
        <f>INDEX(resultados!$A$2:$ZZ$439, 412, MATCH($B$2, resultados!$A$1:$ZZ$1, 0))</f>
        <v/>
      </c>
      <c r="C418">
        <f>INDEX(resultados!$A$2:$ZZ$439, 412, MATCH($B$3, resultados!$A$1:$ZZ$1, 0))</f>
        <v/>
      </c>
    </row>
    <row r="419">
      <c r="A419">
        <f>INDEX(resultados!$A$2:$ZZ$439, 413, MATCH($B$1, resultados!$A$1:$ZZ$1, 0))</f>
        <v/>
      </c>
      <c r="B419">
        <f>INDEX(resultados!$A$2:$ZZ$439, 413, MATCH($B$2, resultados!$A$1:$ZZ$1, 0))</f>
        <v/>
      </c>
      <c r="C419">
        <f>INDEX(resultados!$A$2:$ZZ$439, 413, MATCH($B$3, resultados!$A$1:$ZZ$1, 0))</f>
        <v/>
      </c>
    </row>
    <row r="420">
      <c r="A420">
        <f>INDEX(resultados!$A$2:$ZZ$439, 414, MATCH($B$1, resultados!$A$1:$ZZ$1, 0))</f>
        <v/>
      </c>
      <c r="B420">
        <f>INDEX(resultados!$A$2:$ZZ$439, 414, MATCH($B$2, resultados!$A$1:$ZZ$1, 0))</f>
        <v/>
      </c>
      <c r="C420">
        <f>INDEX(resultados!$A$2:$ZZ$439, 414, MATCH($B$3, resultados!$A$1:$ZZ$1, 0))</f>
        <v/>
      </c>
    </row>
    <row r="421">
      <c r="A421">
        <f>INDEX(resultados!$A$2:$ZZ$439, 415, MATCH($B$1, resultados!$A$1:$ZZ$1, 0))</f>
        <v/>
      </c>
      <c r="B421">
        <f>INDEX(resultados!$A$2:$ZZ$439, 415, MATCH($B$2, resultados!$A$1:$ZZ$1, 0))</f>
        <v/>
      </c>
      <c r="C421">
        <f>INDEX(resultados!$A$2:$ZZ$439, 415, MATCH($B$3, resultados!$A$1:$ZZ$1, 0))</f>
        <v/>
      </c>
    </row>
    <row r="422">
      <c r="A422">
        <f>INDEX(resultados!$A$2:$ZZ$439, 416, MATCH($B$1, resultados!$A$1:$ZZ$1, 0))</f>
        <v/>
      </c>
      <c r="B422">
        <f>INDEX(resultados!$A$2:$ZZ$439, 416, MATCH($B$2, resultados!$A$1:$ZZ$1, 0))</f>
        <v/>
      </c>
      <c r="C422">
        <f>INDEX(resultados!$A$2:$ZZ$439, 416, MATCH($B$3, resultados!$A$1:$ZZ$1, 0))</f>
        <v/>
      </c>
    </row>
    <row r="423">
      <c r="A423">
        <f>INDEX(resultados!$A$2:$ZZ$439, 417, MATCH($B$1, resultados!$A$1:$ZZ$1, 0))</f>
        <v/>
      </c>
      <c r="B423">
        <f>INDEX(resultados!$A$2:$ZZ$439, 417, MATCH($B$2, resultados!$A$1:$ZZ$1, 0))</f>
        <v/>
      </c>
      <c r="C423">
        <f>INDEX(resultados!$A$2:$ZZ$439, 417, MATCH($B$3, resultados!$A$1:$ZZ$1, 0))</f>
        <v/>
      </c>
    </row>
    <row r="424">
      <c r="A424">
        <f>INDEX(resultados!$A$2:$ZZ$439, 418, MATCH($B$1, resultados!$A$1:$ZZ$1, 0))</f>
        <v/>
      </c>
      <c r="B424">
        <f>INDEX(resultados!$A$2:$ZZ$439, 418, MATCH($B$2, resultados!$A$1:$ZZ$1, 0))</f>
        <v/>
      </c>
      <c r="C424">
        <f>INDEX(resultados!$A$2:$ZZ$439, 418, MATCH($B$3, resultados!$A$1:$ZZ$1, 0))</f>
        <v/>
      </c>
    </row>
    <row r="425">
      <c r="A425">
        <f>INDEX(resultados!$A$2:$ZZ$439, 419, MATCH($B$1, resultados!$A$1:$ZZ$1, 0))</f>
        <v/>
      </c>
      <c r="B425">
        <f>INDEX(resultados!$A$2:$ZZ$439, 419, MATCH($B$2, resultados!$A$1:$ZZ$1, 0))</f>
        <v/>
      </c>
      <c r="C425">
        <f>INDEX(resultados!$A$2:$ZZ$439, 419, MATCH($B$3, resultados!$A$1:$ZZ$1, 0))</f>
        <v/>
      </c>
    </row>
    <row r="426">
      <c r="A426">
        <f>INDEX(resultados!$A$2:$ZZ$439, 420, MATCH($B$1, resultados!$A$1:$ZZ$1, 0))</f>
        <v/>
      </c>
      <c r="B426">
        <f>INDEX(resultados!$A$2:$ZZ$439, 420, MATCH($B$2, resultados!$A$1:$ZZ$1, 0))</f>
        <v/>
      </c>
      <c r="C426">
        <f>INDEX(resultados!$A$2:$ZZ$439, 420, MATCH($B$3, resultados!$A$1:$ZZ$1, 0))</f>
        <v/>
      </c>
    </row>
    <row r="427">
      <c r="A427">
        <f>INDEX(resultados!$A$2:$ZZ$439, 421, MATCH($B$1, resultados!$A$1:$ZZ$1, 0))</f>
        <v/>
      </c>
      <c r="B427">
        <f>INDEX(resultados!$A$2:$ZZ$439, 421, MATCH($B$2, resultados!$A$1:$ZZ$1, 0))</f>
        <v/>
      </c>
      <c r="C427">
        <f>INDEX(resultados!$A$2:$ZZ$439, 421, MATCH($B$3, resultados!$A$1:$ZZ$1, 0))</f>
        <v/>
      </c>
    </row>
    <row r="428">
      <c r="A428">
        <f>INDEX(resultados!$A$2:$ZZ$439, 422, MATCH($B$1, resultados!$A$1:$ZZ$1, 0))</f>
        <v/>
      </c>
      <c r="B428">
        <f>INDEX(resultados!$A$2:$ZZ$439, 422, MATCH($B$2, resultados!$A$1:$ZZ$1, 0))</f>
        <v/>
      </c>
      <c r="C428">
        <f>INDEX(resultados!$A$2:$ZZ$439, 422, MATCH($B$3, resultados!$A$1:$ZZ$1, 0))</f>
        <v/>
      </c>
    </row>
    <row r="429">
      <c r="A429">
        <f>INDEX(resultados!$A$2:$ZZ$439, 423, MATCH($B$1, resultados!$A$1:$ZZ$1, 0))</f>
        <v/>
      </c>
      <c r="B429">
        <f>INDEX(resultados!$A$2:$ZZ$439, 423, MATCH($B$2, resultados!$A$1:$ZZ$1, 0))</f>
        <v/>
      </c>
      <c r="C429">
        <f>INDEX(resultados!$A$2:$ZZ$439, 423, MATCH($B$3, resultados!$A$1:$ZZ$1, 0))</f>
        <v/>
      </c>
    </row>
    <row r="430">
      <c r="A430">
        <f>INDEX(resultados!$A$2:$ZZ$439, 424, MATCH($B$1, resultados!$A$1:$ZZ$1, 0))</f>
        <v/>
      </c>
      <c r="B430">
        <f>INDEX(resultados!$A$2:$ZZ$439, 424, MATCH($B$2, resultados!$A$1:$ZZ$1, 0))</f>
        <v/>
      </c>
      <c r="C430">
        <f>INDEX(resultados!$A$2:$ZZ$439, 424, MATCH($B$3, resultados!$A$1:$ZZ$1, 0))</f>
        <v/>
      </c>
    </row>
    <row r="431">
      <c r="A431">
        <f>INDEX(resultados!$A$2:$ZZ$439, 425, MATCH($B$1, resultados!$A$1:$ZZ$1, 0))</f>
        <v/>
      </c>
      <c r="B431">
        <f>INDEX(resultados!$A$2:$ZZ$439, 425, MATCH($B$2, resultados!$A$1:$ZZ$1, 0))</f>
        <v/>
      </c>
      <c r="C431">
        <f>INDEX(resultados!$A$2:$ZZ$439, 425, MATCH($B$3, resultados!$A$1:$ZZ$1, 0))</f>
        <v/>
      </c>
    </row>
    <row r="432">
      <c r="A432">
        <f>INDEX(resultados!$A$2:$ZZ$439, 426, MATCH($B$1, resultados!$A$1:$ZZ$1, 0))</f>
        <v/>
      </c>
      <c r="B432">
        <f>INDEX(resultados!$A$2:$ZZ$439, 426, MATCH($B$2, resultados!$A$1:$ZZ$1, 0))</f>
        <v/>
      </c>
      <c r="C432">
        <f>INDEX(resultados!$A$2:$ZZ$439, 426, MATCH($B$3, resultados!$A$1:$ZZ$1, 0))</f>
        <v/>
      </c>
    </row>
    <row r="433">
      <c r="A433">
        <f>INDEX(resultados!$A$2:$ZZ$439, 427, MATCH($B$1, resultados!$A$1:$ZZ$1, 0))</f>
        <v/>
      </c>
      <c r="B433">
        <f>INDEX(resultados!$A$2:$ZZ$439, 427, MATCH($B$2, resultados!$A$1:$ZZ$1, 0))</f>
        <v/>
      </c>
      <c r="C433">
        <f>INDEX(resultados!$A$2:$ZZ$439, 427, MATCH($B$3, resultados!$A$1:$ZZ$1, 0))</f>
        <v/>
      </c>
    </row>
    <row r="434">
      <c r="A434">
        <f>INDEX(resultados!$A$2:$ZZ$439, 428, MATCH($B$1, resultados!$A$1:$ZZ$1, 0))</f>
        <v/>
      </c>
      <c r="B434">
        <f>INDEX(resultados!$A$2:$ZZ$439, 428, MATCH($B$2, resultados!$A$1:$ZZ$1, 0))</f>
        <v/>
      </c>
      <c r="C434">
        <f>INDEX(resultados!$A$2:$ZZ$439, 428, MATCH($B$3, resultados!$A$1:$ZZ$1, 0))</f>
        <v/>
      </c>
    </row>
    <row r="435">
      <c r="A435">
        <f>INDEX(resultados!$A$2:$ZZ$439, 429, MATCH($B$1, resultados!$A$1:$ZZ$1, 0))</f>
        <v/>
      </c>
      <c r="B435">
        <f>INDEX(resultados!$A$2:$ZZ$439, 429, MATCH($B$2, resultados!$A$1:$ZZ$1, 0))</f>
        <v/>
      </c>
      <c r="C435">
        <f>INDEX(resultados!$A$2:$ZZ$439, 429, MATCH($B$3, resultados!$A$1:$ZZ$1, 0))</f>
        <v/>
      </c>
    </row>
    <row r="436">
      <c r="A436">
        <f>INDEX(resultados!$A$2:$ZZ$439, 430, MATCH($B$1, resultados!$A$1:$ZZ$1, 0))</f>
        <v/>
      </c>
      <c r="B436">
        <f>INDEX(resultados!$A$2:$ZZ$439, 430, MATCH($B$2, resultados!$A$1:$ZZ$1, 0))</f>
        <v/>
      </c>
      <c r="C436">
        <f>INDEX(resultados!$A$2:$ZZ$439, 430, MATCH($B$3, resultados!$A$1:$ZZ$1, 0))</f>
        <v/>
      </c>
    </row>
    <row r="437">
      <c r="A437">
        <f>INDEX(resultados!$A$2:$ZZ$439, 431, MATCH($B$1, resultados!$A$1:$ZZ$1, 0))</f>
        <v/>
      </c>
      <c r="B437">
        <f>INDEX(resultados!$A$2:$ZZ$439, 431, MATCH($B$2, resultados!$A$1:$ZZ$1, 0))</f>
        <v/>
      </c>
      <c r="C437">
        <f>INDEX(resultados!$A$2:$ZZ$439, 431, MATCH($B$3, resultados!$A$1:$ZZ$1, 0))</f>
        <v/>
      </c>
    </row>
    <row r="438">
      <c r="A438">
        <f>INDEX(resultados!$A$2:$ZZ$439, 432, MATCH($B$1, resultados!$A$1:$ZZ$1, 0))</f>
        <v/>
      </c>
      <c r="B438">
        <f>INDEX(resultados!$A$2:$ZZ$439, 432, MATCH($B$2, resultados!$A$1:$ZZ$1, 0))</f>
        <v/>
      </c>
      <c r="C438">
        <f>INDEX(resultados!$A$2:$ZZ$439, 432, MATCH($B$3, resultados!$A$1:$ZZ$1, 0))</f>
        <v/>
      </c>
    </row>
    <row r="439">
      <c r="A439">
        <f>INDEX(resultados!$A$2:$ZZ$439, 433, MATCH($B$1, resultados!$A$1:$ZZ$1, 0))</f>
        <v/>
      </c>
      <c r="B439">
        <f>INDEX(resultados!$A$2:$ZZ$439, 433, MATCH($B$2, resultados!$A$1:$ZZ$1, 0))</f>
        <v/>
      </c>
      <c r="C439">
        <f>INDEX(resultados!$A$2:$ZZ$439, 433, MATCH($B$3, resultados!$A$1:$ZZ$1, 0))</f>
        <v/>
      </c>
    </row>
    <row r="440">
      <c r="A440">
        <f>INDEX(resultados!$A$2:$ZZ$439, 434, MATCH($B$1, resultados!$A$1:$ZZ$1, 0))</f>
        <v/>
      </c>
      <c r="B440">
        <f>INDEX(resultados!$A$2:$ZZ$439, 434, MATCH($B$2, resultados!$A$1:$ZZ$1, 0))</f>
        <v/>
      </c>
      <c r="C440">
        <f>INDEX(resultados!$A$2:$ZZ$439, 434, MATCH($B$3, resultados!$A$1:$ZZ$1, 0))</f>
        <v/>
      </c>
    </row>
    <row r="441">
      <c r="A441">
        <f>INDEX(resultados!$A$2:$ZZ$439, 435, MATCH($B$1, resultados!$A$1:$ZZ$1, 0))</f>
        <v/>
      </c>
      <c r="B441">
        <f>INDEX(resultados!$A$2:$ZZ$439, 435, MATCH($B$2, resultados!$A$1:$ZZ$1, 0))</f>
        <v/>
      </c>
      <c r="C441">
        <f>INDEX(resultados!$A$2:$ZZ$439, 435, MATCH($B$3, resultados!$A$1:$ZZ$1, 0))</f>
        <v/>
      </c>
    </row>
    <row r="442">
      <c r="A442">
        <f>INDEX(resultados!$A$2:$ZZ$439, 436, MATCH($B$1, resultados!$A$1:$ZZ$1, 0))</f>
        <v/>
      </c>
      <c r="B442">
        <f>INDEX(resultados!$A$2:$ZZ$439, 436, MATCH($B$2, resultados!$A$1:$ZZ$1, 0))</f>
        <v/>
      </c>
      <c r="C442">
        <f>INDEX(resultados!$A$2:$ZZ$439, 436, MATCH($B$3, resultados!$A$1:$ZZ$1, 0))</f>
        <v/>
      </c>
    </row>
    <row r="443">
      <c r="A443">
        <f>INDEX(resultados!$A$2:$ZZ$439, 437, MATCH($B$1, resultados!$A$1:$ZZ$1, 0))</f>
        <v/>
      </c>
      <c r="B443">
        <f>INDEX(resultados!$A$2:$ZZ$439, 437, MATCH($B$2, resultados!$A$1:$ZZ$1, 0))</f>
        <v/>
      </c>
      <c r="C443">
        <f>INDEX(resultados!$A$2:$ZZ$439, 437, MATCH($B$3, resultados!$A$1:$ZZ$1, 0))</f>
        <v/>
      </c>
    </row>
    <row r="444">
      <c r="A444">
        <f>INDEX(resultados!$A$2:$ZZ$439, 438, MATCH($B$1, resultados!$A$1:$ZZ$1, 0))</f>
        <v/>
      </c>
      <c r="B444">
        <f>INDEX(resultados!$A$2:$ZZ$439, 438, MATCH($B$2, resultados!$A$1:$ZZ$1, 0))</f>
        <v/>
      </c>
      <c r="C444">
        <f>INDEX(resultados!$A$2:$ZZ$439, 438,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1.5151</v>
      </c>
      <c r="E2" t="n">
        <v>66</v>
      </c>
      <c r="F2" t="n">
        <v>59.38</v>
      </c>
      <c r="G2" t="n">
        <v>11.61</v>
      </c>
      <c r="H2" t="n">
        <v>0.24</v>
      </c>
      <c r="I2" t="n">
        <v>307</v>
      </c>
      <c r="J2" t="n">
        <v>71.52</v>
      </c>
      <c r="K2" t="n">
        <v>32.27</v>
      </c>
      <c r="L2" t="n">
        <v>1</v>
      </c>
      <c r="M2" t="n">
        <v>305</v>
      </c>
      <c r="N2" t="n">
        <v>8.25</v>
      </c>
      <c r="O2" t="n">
        <v>9054.6</v>
      </c>
      <c r="P2" t="n">
        <v>423.13</v>
      </c>
      <c r="Q2" t="n">
        <v>794.26</v>
      </c>
      <c r="R2" t="n">
        <v>480.87</v>
      </c>
      <c r="S2" t="n">
        <v>72.42</v>
      </c>
      <c r="T2" t="n">
        <v>193578.78</v>
      </c>
      <c r="U2" t="n">
        <v>0.15</v>
      </c>
      <c r="V2" t="n">
        <v>0.62</v>
      </c>
      <c r="W2" t="n">
        <v>5.2</v>
      </c>
      <c r="X2" t="n">
        <v>11.67</v>
      </c>
      <c r="Y2" t="n">
        <v>0.5</v>
      </c>
      <c r="Z2" t="n">
        <v>10</v>
      </c>
      <c r="AA2" t="n">
        <v>635.7658238751618</v>
      </c>
      <c r="AB2" t="n">
        <v>869.8828482346177</v>
      </c>
      <c r="AC2" t="n">
        <v>786.8624500873505</v>
      </c>
      <c r="AD2" t="n">
        <v>635765.8238751618</v>
      </c>
      <c r="AE2" t="n">
        <v>869882.8482346176</v>
      </c>
      <c r="AF2" t="n">
        <v>5.936242537869787e-06</v>
      </c>
      <c r="AG2" t="n">
        <v>2.75</v>
      </c>
      <c r="AH2" t="n">
        <v>786862.4500873504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1.7684</v>
      </c>
      <c r="E3" t="n">
        <v>56.55</v>
      </c>
      <c r="F3" t="n">
        <v>52.64</v>
      </c>
      <c r="G3" t="n">
        <v>23.75</v>
      </c>
      <c r="H3" t="n">
        <v>0.48</v>
      </c>
      <c r="I3" t="n">
        <v>133</v>
      </c>
      <c r="J3" t="n">
        <v>72.7</v>
      </c>
      <c r="K3" t="n">
        <v>32.27</v>
      </c>
      <c r="L3" t="n">
        <v>2</v>
      </c>
      <c r="M3" t="n">
        <v>131</v>
      </c>
      <c r="N3" t="n">
        <v>8.43</v>
      </c>
      <c r="O3" t="n">
        <v>9200.25</v>
      </c>
      <c r="P3" t="n">
        <v>367</v>
      </c>
      <c r="Q3" t="n">
        <v>794.22</v>
      </c>
      <c r="R3" t="n">
        <v>255.74</v>
      </c>
      <c r="S3" t="n">
        <v>72.42</v>
      </c>
      <c r="T3" t="n">
        <v>81885.98</v>
      </c>
      <c r="U3" t="n">
        <v>0.28</v>
      </c>
      <c r="V3" t="n">
        <v>0.7</v>
      </c>
      <c r="W3" t="n">
        <v>4.9</v>
      </c>
      <c r="X3" t="n">
        <v>4.93</v>
      </c>
      <c r="Y3" t="n">
        <v>0.5</v>
      </c>
      <c r="Z3" t="n">
        <v>10</v>
      </c>
      <c r="AA3" t="n">
        <v>479.3574266330729</v>
      </c>
      <c r="AB3" t="n">
        <v>655.8779788765004</v>
      </c>
      <c r="AC3" t="n">
        <v>593.2819051030514</v>
      </c>
      <c r="AD3" t="n">
        <v>479357.4266330728</v>
      </c>
      <c r="AE3" t="n">
        <v>655877.9788765004</v>
      </c>
      <c r="AF3" t="n">
        <v>6.928685435924317e-06</v>
      </c>
      <c r="AG3" t="n">
        <v>2.35625</v>
      </c>
      <c r="AH3" t="n">
        <v>593281.9051030513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1.8526</v>
      </c>
      <c r="E4" t="n">
        <v>53.98</v>
      </c>
      <c r="F4" t="n">
        <v>50.83</v>
      </c>
      <c r="G4" t="n">
        <v>36.3</v>
      </c>
      <c r="H4" t="n">
        <v>0.71</v>
      </c>
      <c r="I4" t="n">
        <v>84</v>
      </c>
      <c r="J4" t="n">
        <v>73.88</v>
      </c>
      <c r="K4" t="n">
        <v>32.27</v>
      </c>
      <c r="L4" t="n">
        <v>3</v>
      </c>
      <c r="M4" t="n">
        <v>82</v>
      </c>
      <c r="N4" t="n">
        <v>8.609999999999999</v>
      </c>
      <c r="O4" t="n">
        <v>9346.23</v>
      </c>
      <c r="P4" t="n">
        <v>346.13</v>
      </c>
      <c r="Q4" t="n">
        <v>794.22</v>
      </c>
      <c r="R4" t="n">
        <v>195.55</v>
      </c>
      <c r="S4" t="n">
        <v>72.42</v>
      </c>
      <c r="T4" t="n">
        <v>52032.74</v>
      </c>
      <c r="U4" t="n">
        <v>0.37</v>
      </c>
      <c r="V4" t="n">
        <v>0.73</v>
      </c>
      <c r="W4" t="n">
        <v>4.82</v>
      </c>
      <c r="X4" t="n">
        <v>3.12</v>
      </c>
      <c r="Y4" t="n">
        <v>0.5</v>
      </c>
      <c r="Z4" t="n">
        <v>10</v>
      </c>
      <c r="AA4" t="n">
        <v>436.5979083401585</v>
      </c>
      <c r="AB4" t="n">
        <v>597.3725195313245</v>
      </c>
      <c r="AC4" t="n">
        <v>540.360124684851</v>
      </c>
      <c r="AD4" t="n">
        <v>436597.9083401585</v>
      </c>
      <c r="AE4" t="n">
        <v>597372.5195313245</v>
      </c>
      <c r="AF4" t="n">
        <v>7.258585522841771e-06</v>
      </c>
      <c r="AG4" t="n">
        <v>2.249166666666667</v>
      </c>
      <c r="AH4" t="n">
        <v>540360.124684851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1.8968</v>
      </c>
      <c r="E5" t="n">
        <v>52.72</v>
      </c>
      <c r="F5" t="n">
        <v>49.93</v>
      </c>
      <c r="G5" t="n">
        <v>49.11</v>
      </c>
      <c r="H5" t="n">
        <v>0.93</v>
      </c>
      <c r="I5" t="n">
        <v>61</v>
      </c>
      <c r="J5" t="n">
        <v>75.06999999999999</v>
      </c>
      <c r="K5" t="n">
        <v>32.27</v>
      </c>
      <c r="L5" t="n">
        <v>4</v>
      </c>
      <c r="M5" t="n">
        <v>59</v>
      </c>
      <c r="N5" t="n">
        <v>8.800000000000001</v>
      </c>
      <c r="O5" t="n">
        <v>9492.549999999999</v>
      </c>
      <c r="P5" t="n">
        <v>332.49</v>
      </c>
      <c r="Q5" t="n">
        <v>794.2</v>
      </c>
      <c r="R5" t="n">
        <v>165.1</v>
      </c>
      <c r="S5" t="n">
        <v>72.42</v>
      </c>
      <c r="T5" t="n">
        <v>36925.02</v>
      </c>
      <c r="U5" t="n">
        <v>0.44</v>
      </c>
      <c r="V5" t="n">
        <v>0.74</v>
      </c>
      <c r="W5" t="n">
        <v>4.79</v>
      </c>
      <c r="X5" t="n">
        <v>2.22</v>
      </c>
      <c r="Y5" t="n">
        <v>0.5</v>
      </c>
      <c r="Z5" t="n">
        <v>10</v>
      </c>
      <c r="AA5" t="n">
        <v>413.8993122891118</v>
      </c>
      <c r="AB5" t="n">
        <v>566.3152990228992</v>
      </c>
      <c r="AC5" t="n">
        <v>512.2669617126672</v>
      </c>
      <c r="AD5" t="n">
        <v>413899.3122891118</v>
      </c>
      <c r="AE5" t="n">
        <v>566315.2990228992</v>
      </c>
      <c r="AF5" t="n">
        <v>7.431763478206992e-06</v>
      </c>
      <c r="AG5" t="n">
        <v>2.196666666666667</v>
      </c>
      <c r="AH5" t="n">
        <v>512266.9617126672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1.9232</v>
      </c>
      <c r="E6" t="n">
        <v>52</v>
      </c>
      <c r="F6" t="n">
        <v>49.42</v>
      </c>
      <c r="G6" t="n">
        <v>63.09</v>
      </c>
      <c r="H6" t="n">
        <v>1.15</v>
      </c>
      <c r="I6" t="n">
        <v>47</v>
      </c>
      <c r="J6" t="n">
        <v>76.26000000000001</v>
      </c>
      <c r="K6" t="n">
        <v>32.27</v>
      </c>
      <c r="L6" t="n">
        <v>5</v>
      </c>
      <c r="M6" t="n">
        <v>45</v>
      </c>
      <c r="N6" t="n">
        <v>8.99</v>
      </c>
      <c r="O6" t="n">
        <v>9639.200000000001</v>
      </c>
      <c r="P6" t="n">
        <v>319.92</v>
      </c>
      <c r="Q6" t="n">
        <v>794.17</v>
      </c>
      <c r="R6" t="n">
        <v>148.76</v>
      </c>
      <c r="S6" t="n">
        <v>72.42</v>
      </c>
      <c r="T6" t="n">
        <v>28827.01</v>
      </c>
      <c r="U6" t="n">
        <v>0.49</v>
      </c>
      <c r="V6" t="n">
        <v>0.75</v>
      </c>
      <c r="W6" t="n">
        <v>4.76</v>
      </c>
      <c r="X6" t="n">
        <v>1.72</v>
      </c>
      <c r="Y6" t="n">
        <v>0.5</v>
      </c>
      <c r="Z6" t="n">
        <v>10</v>
      </c>
      <c r="AA6" t="n">
        <v>397.7962084184207</v>
      </c>
      <c r="AB6" t="n">
        <v>544.282321888216</v>
      </c>
      <c r="AC6" t="n">
        <v>492.3367809922403</v>
      </c>
      <c r="AD6" t="n">
        <v>397796.2084184207</v>
      </c>
      <c r="AE6" t="n">
        <v>544282.321888216</v>
      </c>
      <c r="AF6" t="n">
        <v>7.535200085031466e-06</v>
      </c>
      <c r="AG6" t="n">
        <v>2.166666666666667</v>
      </c>
      <c r="AH6" t="n">
        <v>492336.7809922404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1.9411</v>
      </c>
      <c r="E7" t="n">
        <v>51.52</v>
      </c>
      <c r="F7" t="n">
        <v>49.08</v>
      </c>
      <c r="G7" t="n">
        <v>77.5</v>
      </c>
      <c r="H7" t="n">
        <v>1.36</v>
      </c>
      <c r="I7" t="n">
        <v>38</v>
      </c>
      <c r="J7" t="n">
        <v>77.45</v>
      </c>
      <c r="K7" t="n">
        <v>32.27</v>
      </c>
      <c r="L7" t="n">
        <v>6</v>
      </c>
      <c r="M7" t="n">
        <v>36</v>
      </c>
      <c r="N7" t="n">
        <v>9.18</v>
      </c>
      <c r="O7" t="n">
        <v>9786.190000000001</v>
      </c>
      <c r="P7" t="n">
        <v>308.18</v>
      </c>
      <c r="Q7" t="n">
        <v>794.1799999999999</v>
      </c>
      <c r="R7" t="n">
        <v>137.35</v>
      </c>
      <c r="S7" t="n">
        <v>72.42</v>
      </c>
      <c r="T7" t="n">
        <v>23165.84</v>
      </c>
      <c r="U7" t="n">
        <v>0.53</v>
      </c>
      <c r="V7" t="n">
        <v>0.75</v>
      </c>
      <c r="W7" t="n">
        <v>4.75</v>
      </c>
      <c r="X7" t="n">
        <v>1.38</v>
      </c>
      <c r="Y7" t="n">
        <v>0.5</v>
      </c>
      <c r="Z7" t="n">
        <v>10</v>
      </c>
      <c r="AA7" t="n">
        <v>384.8884476112845</v>
      </c>
      <c r="AB7" t="n">
        <v>526.6213541016751</v>
      </c>
      <c r="AC7" t="n">
        <v>476.3613511839231</v>
      </c>
      <c r="AD7" t="n">
        <v>384888.4476112845</v>
      </c>
      <c r="AE7" t="n">
        <v>526621.3541016751</v>
      </c>
      <c r="AF7" t="n">
        <v>7.605333238901092e-06</v>
      </c>
      <c r="AG7" t="n">
        <v>2.146666666666667</v>
      </c>
      <c r="AH7" t="n">
        <v>476361.3511839231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1.9523</v>
      </c>
      <c r="E8" t="n">
        <v>51.22</v>
      </c>
      <c r="F8" t="n">
        <v>48.88</v>
      </c>
      <c r="G8" t="n">
        <v>91.65000000000001</v>
      </c>
      <c r="H8" t="n">
        <v>1.56</v>
      </c>
      <c r="I8" t="n">
        <v>32</v>
      </c>
      <c r="J8" t="n">
        <v>78.65000000000001</v>
      </c>
      <c r="K8" t="n">
        <v>32.27</v>
      </c>
      <c r="L8" t="n">
        <v>7</v>
      </c>
      <c r="M8" t="n">
        <v>26</v>
      </c>
      <c r="N8" t="n">
        <v>9.380000000000001</v>
      </c>
      <c r="O8" t="n">
        <v>9933.52</v>
      </c>
      <c r="P8" t="n">
        <v>298.78</v>
      </c>
      <c r="Q8" t="n">
        <v>794.17</v>
      </c>
      <c r="R8" t="n">
        <v>130.61</v>
      </c>
      <c r="S8" t="n">
        <v>72.42</v>
      </c>
      <c r="T8" t="n">
        <v>19822.6</v>
      </c>
      <c r="U8" t="n">
        <v>0.55</v>
      </c>
      <c r="V8" t="n">
        <v>0.76</v>
      </c>
      <c r="W8" t="n">
        <v>4.74</v>
      </c>
      <c r="X8" t="n">
        <v>1.17</v>
      </c>
      <c r="Y8" t="n">
        <v>0.5</v>
      </c>
      <c r="Z8" t="n">
        <v>10</v>
      </c>
      <c r="AA8" t="n">
        <v>375.5374323741646</v>
      </c>
      <c r="AB8" t="n">
        <v>513.826882516571</v>
      </c>
      <c r="AC8" t="n">
        <v>464.7879660097477</v>
      </c>
      <c r="AD8" t="n">
        <v>375537.4323741646</v>
      </c>
      <c r="AE8" t="n">
        <v>513826.882516571</v>
      </c>
      <c r="AF8" t="n">
        <v>7.649215435735717e-06</v>
      </c>
      <c r="AG8" t="n">
        <v>2.134166666666667</v>
      </c>
      <c r="AH8" t="n">
        <v>464787.9660097476</v>
      </c>
    </row>
    <row r="9">
      <c r="A9" t="n">
        <v>7</v>
      </c>
      <c r="B9" t="n">
        <v>30</v>
      </c>
      <c r="C9" t="inlineStr">
        <is>
          <t xml:space="preserve">CONCLUIDO	</t>
        </is>
      </c>
      <c r="D9" t="n">
        <v>1.9577</v>
      </c>
      <c r="E9" t="n">
        <v>51.08</v>
      </c>
      <c r="F9" t="n">
        <v>48.79</v>
      </c>
      <c r="G9" t="n">
        <v>100.94</v>
      </c>
      <c r="H9" t="n">
        <v>1.75</v>
      </c>
      <c r="I9" t="n">
        <v>29</v>
      </c>
      <c r="J9" t="n">
        <v>79.84</v>
      </c>
      <c r="K9" t="n">
        <v>32.27</v>
      </c>
      <c r="L9" t="n">
        <v>8</v>
      </c>
      <c r="M9" t="n">
        <v>12</v>
      </c>
      <c r="N9" t="n">
        <v>9.57</v>
      </c>
      <c r="O9" t="n">
        <v>10081.19</v>
      </c>
      <c r="P9" t="n">
        <v>291.55</v>
      </c>
      <c r="Q9" t="n">
        <v>794.16</v>
      </c>
      <c r="R9" t="n">
        <v>126.8</v>
      </c>
      <c r="S9" t="n">
        <v>72.42</v>
      </c>
      <c r="T9" t="n">
        <v>17935.48</v>
      </c>
      <c r="U9" t="n">
        <v>0.57</v>
      </c>
      <c r="V9" t="n">
        <v>0.76</v>
      </c>
      <c r="W9" t="n">
        <v>4.75</v>
      </c>
      <c r="X9" t="n">
        <v>1.08</v>
      </c>
      <c r="Y9" t="n">
        <v>0.5</v>
      </c>
      <c r="Z9" t="n">
        <v>10</v>
      </c>
      <c r="AA9" t="n">
        <v>369.2127791336843</v>
      </c>
      <c r="AB9" t="n">
        <v>505.1732129289373</v>
      </c>
      <c r="AC9" t="n">
        <v>456.9601905020562</v>
      </c>
      <c r="AD9" t="n">
        <v>369212.7791336842</v>
      </c>
      <c r="AE9" t="n">
        <v>505173.2129289373</v>
      </c>
      <c r="AF9" t="n">
        <v>7.670372923495269e-06</v>
      </c>
      <c r="AG9" t="n">
        <v>2.128333333333333</v>
      </c>
      <c r="AH9" t="n">
        <v>456960.1905020562</v>
      </c>
    </row>
    <row r="10">
      <c r="A10" t="n">
        <v>8</v>
      </c>
      <c r="B10" t="n">
        <v>30</v>
      </c>
      <c r="C10" t="inlineStr">
        <is>
          <t xml:space="preserve">CONCLUIDO	</t>
        </is>
      </c>
      <c r="D10" t="n">
        <v>1.9596</v>
      </c>
      <c r="E10" t="n">
        <v>51.03</v>
      </c>
      <c r="F10" t="n">
        <v>48.75</v>
      </c>
      <c r="G10" t="n">
        <v>104.47</v>
      </c>
      <c r="H10" t="n">
        <v>1.94</v>
      </c>
      <c r="I10" t="n">
        <v>28</v>
      </c>
      <c r="J10" t="n">
        <v>81.04000000000001</v>
      </c>
      <c r="K10" t="n">
        <v>32.27</v>
      </c>
      <c r="L10" t="n">
        <v>9</v>
      </c>
      <c r="M10" t="n">
        <v>1</v>
      </c>
      <c r="N10" t="n">
        <v>9.77</v>
      </c>
      <c r="O10" t="n">
        <v>10229.34</v>
      </c>
      <c r="P10" t="n">
        <v>293.69</v>
      </c>
      <c r="Q10" t="n">
        <v>794.17</v>
      </c>
      <c r="R10" t="n">
        <v>125.27</v>
      </c>
      <c r="S10" t="n">
        <v>72.42</v>
      </c>
      <c r="T10" t="n">
        <v>17175.58</v>
      </c>
      <c r="U10" t="n">
        <v>0.58</v>
      </c>
      <c r="V10" t="n">
        <v>0.76</v>
      </c>
      <c r="W10" t="n">
        <v>4.76</v>
      </c>
      <c r="X10" t="n">
        <v>1.04</v>
      </c>
      <c r="Y10" t="n">
        <v>0.5</v>
      </c>
      <c r="Z10" t="n">
        <v>10</v>
      </c>
      <c r="AA10" t="n">
        <v>370.2224021624808</v>
      </c>
      <c r="AB10" t="n">
        <v>506.5546236983611</v>
      </c>
      <c r="AC10" t="n">
        <v>458.2097613664683</v>
      </c>
      <c r="AD10" t="n">
        <v>370222.4021624808</v>
      </c>
      <c r="AE10" t="n">
        <v>506554.6236983611</v>
      </c>
      <c r="AF10" t="n">
        <v>7.677817224744e-06</v>
      </c>
      <c r="AG10" t="n">
        <v>2.12625</v>
      </c>
      <c r="AH10" t="n">
        <v>458209.7613664683</v>
      </c>
    </row>
    <row r="11">
      <c r="A11" t="n">
        <v>9</v>
      </c>
      <c r="B11" t="n">
        <v>30</v>
      </c>
      <c r="C11" t="inlineStr">
        <is>
          <t xml:space="preserve">CONCLUIDO	</t>
        </is>
      </c>
      <c r="D11" t="n">
        <v>1.9595</v>
      </c>
      <c r="E11" t="n">
        <v>51.03</v>
      </c>
      <c r="F11" t="n">
        <v>48.75</v>
      </c>
      <c r="G11" t="n">
        <v>104.47</v>
      </c>
      <c r="H11" t="n">
        <v>2.13</v>
      </c>
      <c r="I11" t="n">
        <v>28</v>
      </c>
      <c r="J11" t="n">
        <v>82.25</v>
      </c>
      <c r="K11" t="n">
        <v>32.27</v>
      </c>
      <c r="L11" t="n">
        <v>10</v>
      </c>
      <c r="M11" t="n">
        <v>0</v>
      </c>
      <c r="N11" t="n">
        <v>9.98</v>
      </c>
      <c r="O11" t="n">
        <v>10377.72</v>
      </c>
      <c r="P11" t="n">
        <v>297.66</v>
      </c>
      <c r="Q11" t="n">
        <v>794.17</v>
      </c>
      <c r="R11" t="n">
        <v>125.27</v>
      </c>
      <c r="S11" t="n">
        <v>72.42</v>
      </c>
      <c r="T11" t="n">
        <v>17175.71</v>
      </c>
      <c r="U11" t="n">
        <v>0.58</v>
      </c>
      <c r="V11" t="n">
        <v>0.76</v>
      </c>
      <c r="W11" t="n">
        <v>4.76</v>
      </c>
      <c r="X11" t="n">
        <v>1.05</v>
      </c>
      <c r="Y11" t="n">
        <v>0.5</v>
      </c>
      <c r="Z11" t="n">
        <v>10</v>
      </c>
      <c r="AA11" t="n">
        <v>372.9966157373298</v>
      </c>
      <c r="AB11" t="n">
        <v>510.3504251011346</v>
      </c>
      <c r="AC11" t="n">
        <v>461.6432968108018</v>
      </c>
      <c r="AD11" t="n">
        <v>372996.6157373298</v>
      </c>
      <c r="AE11" t="n">
        <v>510350.4251011346</v>
      </c>
      <c r="AF11" t="n">
        <v>7.67742541941512e-06</v>
      </c>
      <c r="AG11" t="n">
        <v>2.12625</v>
      </c>
      <c r="AH11" t="n">
        <v>461643.2968108018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1.7224</v>
      </c>
      <c r="E2" t="n">
        <v>58.06</v>
      </c>
      <c r="F2" t="n">
        <v>54.38</v>
      </c>
      <c r="G2" t="n">
        <v>18.33</v>
      </c>
      <c r="H2" t="n">
        <v>0.43</v>
      </c>
      <c r="I2" t="n">
        <v>178</v>
      </c>
      <c r="J2" t="n">
        <v>39.78</v>
      </c>
      <c r="K2" t="n">
        <v>19.54</v>
      </c>
      <c r="L2" t="n">
        <v>1</v>
      </c>
      <c r="M2" t="n">
        <v>176</v>
      </c>
      <c r="N2" t="n">
        <v>4.24</v>
      </c>
      <c r="O2" t="n">
        <v>5140</v>
      </c>
      <c r="P2" t="n">
        <v>245.84</v>
      </c>
      <c r="Q2" t="n">
        <v>794.2</v>
      </c>
      <c r="R2" t="n">
        <v>314.52</v>
      </c>
      <c r="S2" t="n">
        <v>72.42</v>
      </c>
      <c r="T2" t="n">
        <v>111049.55</v>
      </c>
      <c r="U2" t="n">
        <v>0.23</v>
      </c>
      <c r="V2" t="n">
        <v>0.68</v>
      </c>
      <c r="W2" t="n">
        <v>4.97</v>
      </c>
      <c r="X2" t="n">
        <v>6.67</v>
      </c>
      <c r="Y2" t="n">
        <v>0.5</v>
      </c>
      <c r="Z2" t="n">
        <v>10</v>
      </c>
      <c r="AA2" t="n">
        <v>356.8680844258234</v>
      </c>
      <c r="AB2" t="n">
        <v>488.2826570201482</v>
      </c>
      <c r="AC2" t="n">
        <v>441.6816455431578</v>
      </c>
      <c r="AD2" t="n">
        <v>356868.0844258234</v>
      </c>
      <c r="AE2" t="n">
        <v>488282.6570201482</v>
      </c>
      <c r="AF2" t="n">
        <v>8.925452143569667e-06</v>
      </c>
      <c r="AG2" t="n">
        <v>2.419166666666667</v>
      </c>
      <c r="AH2" t="n">
        <v>441681.6455431578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1.884</v>
      </c>
      <c r="E3" t="n">
        <v>53.08</v>
      </c>
      <c r="F3" t="n">
        <v>50.53</v>
      </c>
      <c r="G3" t="n">
        <v>39.37</v>
      </c>
      <c r="H3" t="n">
        <v>0.84</v>
      </c>
      <c r="I3" t="n">
        <v>77</v>
      </c>
      <c r="J3" t="n">
        <v>40.89</v>
      </c>
      <c r="K3" t="n">
        <v>19.54</v>
      </c>
      <c r="L3" t="n">
        <v>2</v>
      </c>
      <c r="M3" t="n">
        <v>73</v>
      </c>
      <c r="N3" t="n">
        <v>4.35</v>
      </c>
      <c r="O3" t="n">
        <v>5277.26</v>
      </c>
      <c r="P3" t="n">
        <v>211.6</v>
      </c>
      <c r="Q3" t="n">
        <v>794.1799999999999</v>
      </c>
      <c r="R3" t="n">
        <v>185.27</v>
      </c>
      <c r="S3" t="n">
        <v>72.42</v>
      </c>
      <c r="T3" t="n">
        <v>46928.06</v>
      </c>
      <c r="U3" t="n">
        <v>0.39</v>
      </c>
      <c r="V3" t="n">
        <v>0.73</v>
      </c>
      <c r="W3" t="n">
        <v>4.81</v>
      </c>
      <c r="X3" t="n">
        <v>2.82</v>
      </c>
      <c r="Y3" t="n">
        <v>0.5</v>
      </c>
      <c r="Z3" t="n">
        <v>10</v>
      </c>
      <c r="AA3" t="n">
        <v>292.621226841194</v>
      </c>
      <c r="AB3" t="n">
        <v>400.3772721015415</v>
      </c>
      <c r="AC3" t="n">
        <v>362.1658271852003</v>
      </c>
      <c r="AD3" t="n">
        <v>292621.226841194</v>
      </c>
      <c r="AE3" t="n">
        <v>400377.2721015415</v>
      </c>
      <c r="AF3" t="n">
        <v>9.762861030239928e-06</v>
      </c>
      <c r="AG3" t="n">
        <v>2.211666666666666</v>
      </c>
      <c r="AH3" t="n">
        <v>362165.8271852003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1.9203</v>
      </c>
      <c r="E4" t="n">
        <v>52.08</v>
      </c>
      <c r="F4" t="n">
        <v>49.77</v>
      </c>
      <c r="G4" t="n">
        <v>54.29</v>
      </c>
      <c r="H4" t="n">
        <v>1.22</v>
      </c>
      <c r="I4" t="n">
        <v>55</v>
      </c>
      <c r="J4" t="n">
        <v>42.01</v>
      </c>
      <c r="K4" t="n">
        <v>19.54</v>
      </c>
      <c r="L4" t="n">
        <v>3</v>
      </c>
      <c r="M4" t="n">
        <v>8</v>
      </c>
      <c r="N4" t="n">
        <v>4.46</v>
      </c>
      <c r="O4" t="n">
        <v>5414.79</v>
      </c>
      <c r="P4" t="n">
        <v>199.36</v>
      </c>
      <c r="Q4" t="n">
        <v>794.22</v>
      </c>
      <c r="R4" t="n">
        <v>158.07</v>
      </c>
      <c r="S4" t="n">
        <v>72.42</v>
      </c>
      <c r="T4" t="n">
        <v>33440.42</v>
      </c>
      <c r="U4" t="n">
        <v>0.46</v>
      </c>
      <c r="V4" t="n">
        <v>0.74</v>
      </c>
      <c r="W4" t="n">
        <v>4.83</v>
      </c>
      <c r="X4" t="n">
        <v>2.06</v>
      </c>
      <c r="Y4" t="n">
        <v>0.5</v>
      </c>
      <c r="Z4" t="n">
        <v>10</v>
      </c>
      <c r="AA4" t="n">
        <v>276.6966030739306</v>
      </c>
      <c r="AB4" t="n">
        <v>378.5884993183543</v>
      </c>
      <c r="AC4" t="n">
        <v>342.4565442957057</v>
      </c>
      <c r="AD4" t="n">
        <v>276696.6030739307</v>
      </c>
      <c r="AE4" t="n">
        <v>378588.4993183542</v>
      </c>
      <c r="AF4" t="n">
        <v>9.950967110599646e-06</v>
      </c>
      <c r="AG4" t="n">
        <v>2.17</v>
      </c>
      <c r="AH4" t="n">
        <v>342456.5442957057</v>
      </c>
    </row>
    <row r="5">
      <c r="A5" t="n">
        <v>3</v>
      </c>
      <c r="B5" t="n">
        <v>15</v>
      </c>
      <c r="C5" t="inlineStr">
        <is>
          <t xml:space="preserve">CONCLUIDO	</t>
        </is>
      </c>
      <c r="D5" t="n">
        <v>1.9215</v>
      </c>
      <c r="E5" t="n">
        <v>52.04</v>
      </c>
      <c r="F5" t="n">
        <v>49.74</v>
      </c>
      <c r="G5" t="n">
        <v>55.27</v>
      </c>
      <c r="H5" t="n">
        <v>1.59</v>
      </c>
      <c r="I5" t="n">
        <v>54</v>
      </c>
      <c r="J5" t="n">
        <v>43.13</v>
      </c>
      <c r="K5" t="n">
        <v>19.54</v>
      </c>
      <c r="L5" t="n">
        <v>4</v>
      </c>
      <c r="M5" t="n">
        <v>0</v>
      </c>
      <c r="N5" t="n">
        <v>4.58</v>
      </c>
      <c r="O5" t="n">
        <v>5552.61</v>
      </c>
      <c r="P5" t="n">
        <v>202.68</v>
      </c>
      <c r="Q5" t="n">
        <v>794.1799999999999</v>
      </c>
      <c r="R5" t="n">
        <v>157.32</v>
      </c>
      <c r="S5" t="n">
        <v>72.42</v>
      </c>
      <c r="T5" t="n">
        <v>33067.3</v>
      </c>
      <c r="U5" t="n">
        <v>0.46</v>
      </c>
      <c r="V5" t="n">
        <v>0.74</v>
      </c>
      <c r="W5" t="n">
        <v>4.83</v>
      </c>
      <c r="X5" t="n">
        <v>2.04</v>
      </c>
      <c r="Y5" t="n">
        <v>0.5</v>
      </c>
      <c r="Z5" t="n">
        <v>10</v>
      </c>
      <c r="AA5" t="n">
        <v>278.803548775312</v>
      </c>
      <c r="AB5" t="n">
        <v>381.4713153788683</v>
      </c>
      <c r="AC5" t="n">
        <v>345.0642284374621</v>
      </c>
      <c r="AD5" t="n">
        <v>278803.548775312</v>
      </c>
      <c r="AE5" t="n">
        <v>381471.3153788683</v>
      </c>
      <c r="AF5" t="n">
        <v>9.957185493421455e-06</v>
      </c>
      <c r="AG5" t="n">
        <v>2.168333333333333</v>
      </c>
      <c r="AH5" t="n">
        <v>345064.2284374621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1.1152</v>
      </c>
      <c r="E2" t="n">
        <v>89.67</v>
      </c>
      <c r="F2" t="n">
        <v>70.54000000000001</v>
      </c>
      <c r="G2" t="n">
        <v>7.24</v>
      </c>
      <c r="H2" t="n">
        <v>0.12</v>
      </c>
      <c r="I2" t="n">
        <v>585</v>
      </c>
      <c r="J2" t="n">
        <v>141.81</v>
      </c>
      <c r="K2" t="n">
        <v>47.83</v>
      </c>
      <c r="L2" t="n">
        <v>1</v>
      </c>
      <c r="M2" t="n">
        <v>583</v>
      </c>
      <c r="N2" t="n">
        <v>22.98</v>
      </c>
      <c r="O2" t="n">
        <v>17723.39</v>
      </c>
      <c r="P2" t="n">
        <v>803.0599999999999</v>
      </c>
      <c r="Q2" t="n">
        <v>794.29</v>
      </c>
      <c r="R2" t="n">
        <v>855.72</v>
      </c>
      <c r="S2" t="n">
        <v>72.42</v>
      </c>
      <c r="T2" t="n">
        <v>379615.7</v>
      </c>
      <c r="U2" t="n">
        <v>0.08</v>
      </c>
      <c r="V2" t="n">
        <v>0.52</v>
      </c>
      <c r="W2" t="n">
        <v>5.63</v>
      </c>
      <c r="X2" t="n">
        <v>22.83</v>
      </c>
      <c r="Y2" t="n">
        <v>0.5</v>
      </c>
      <c r="Z2" t="n">
        <v>10</v>
      </c>
      <c r="AA2" t="n">
        <v>1537.171902173577</v>
      </c>
      <c r="AB2" t="n">
        <v>2103.226411792053</v>
      </c>
      <c r="AC2" t="n">
        <v>1902.497434947428</v>
      </c>
      <c r="AD2" t="n">
        <v>1537171.902173577</v>
      </c>
      <c r="AE2" t="n">
        <v>2103226.411792053</v>
      </c>
      <c r="AF2" t="n">
        <v>3.104509802189556e-06</v>
      </c>
      <c r="AG2" t="n">
        <v>3.73625</v>
      </c>
      <c r="AH2" t="n">
        <v>1902497.434947428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1.5313</v>
      </c>
      <c r="E3" t="n">
        <v>65.31</v>
      </c>
      <c r="F3" t="n">
        <v>56.4</v>
      </c>
      <c r="G3" t="n">
        <v>14.65</v>
      </c>
      <c r="H3" t="n">
        <v>0.25</v>
      </c>
      <c r="I3" t="n">
        <v>231</v>
      </c>
      <c r="J3" t="n">
        <v>143.17</v>
      </c>
      <c r="K3" t="n">
        <v>47.83</v>
      </c>
      <c r="L3" t="n">
        <v>2</v>
      </c>
      <c r="M3" t="n">
        <v>229</v>
      </c>
      <c r="N3" t="n">
        <v>23.34</v>
      </c>
      <c r="O3" t="n">
        <v>17891.86</v>
      </c>
      <c r="P3" t="n">
        <v>638.39</v>
      </c>
      <c r="Q3" t="n">
        <v>794.23</v>
      </c>
      <c r="R3" t="n">
        <v>382.07</v>
      </c>
      <c r="S3" t="n">
        <v>72.42</v>
      </c>
      <c r="T3" t="n">
        <v>144557.2</v>
      </c>
      <c r="U3" t="n">
        <v>0.19</v>
      </c>
      <c r="V3" t="n">
        <v>0.66</v>
      </c>
      <c r="W3" t="n">
        <v>5.05</v>
      </c>
      <c r="X3" t="n">
        <v>8.69</v>
      </c>
      <c r="Y3" t="n">
        <v>0.5</v>
      </c>
      <c r="Z3" t="n">
        <v>10</v>
      </c>
      <c r="AA3" t="n">
        <v>897.484861170121</v>
      </c>
      <c r="AB3" t="n">
        <v>1227.978381290614</v>
      </c>
      <c r="AC3" t="n">
        <v>1110.781848058719</v>
      </c>
      <c r="AD3" t="n">
        <v>897484.861170121</v>
      </c>
      <c r="AE3" t="n">
        <v>1227978.381290614</v>
      </c>
      <c r="AF3" t="n">
        <v>4.262854967802068e-06</v>
      </c>
      <c r="AG3" t="n">
        <v>2.72125</v>
      </c>
      <c r="AH3" t="n">
        <v>1110781.848058719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1.6789</v>
      </c>
      <c r="E4" t="n">
        <v>59.56</v>
      </c>
      <c r="F4" t="n">
        <v>53.15</v>
      </c>
      <c r="G4" t="n">
        <v>21.99</v>
      </c>
      <c r="H4" t="n">
        <v>0.37</v>
      </c>
      <c r="I4" t="n">
        <v>145</v>
      </c>
      <c r="J4" t="n">
        <v>144.54</v>
      </c>
      <c r="K4" t="n">
        <v>47.83</v>
      </c>
      <c r="L4" t="n">
        <v>3</v>
      </c>
      <c r="M4" t="n">
        <v>143</v>
      </c>
      <c r="N4" t="n">
        <v>23.71</v>
      </c>
      <c r="O4" t="n">
        <v>18060.85</v>
      </c>
      <c r="P4" t="n">
        <v>598.21</v>
      </c>
      <c r="Q4" t="n">
        <v>794.21</v>
      </c>
      <c r="R4" t="n">
        <v>272.51</v>
      </c>
      <c r="S4" t="n">
        <v>72.42</v>
      </c>
      <c r="T4" t="n">
        <v>90209.56</v>
      </c>
      <c r="U4" t="n">
        <v>0.27</v>
      </c>
      <c r="V4" t="n">
        <v>0.7</v>
      </c>
      <c r="W4" t="n">
        <v>4.93</v>
      </c>
      <c r="X4" t="n">
        <v>5.44</v>
      </c>
      <c r="Y4" t="n">
        <v>0.5</v>
      </c>
      <c r="Z4" t="n">
        <v>10</v>
      </c>
      <c r="AA4" t="n">
        <v>770.1271050021401</v>
      </c>
      <c r="AB4" t="n">
        <v>1053.721880673923</v>
      </c>
      <c r="AC4" t="n">
        <v>953.1561432903511</v>
      </c>
      <c r="AD4" t="n">
        <v>770127.10500214</v>
      </c>
      <c r="AE4" t="n">
        <v>1053721.880673923</v>
      </c>
      <c r="AF4" t="n">
        <v>4.673745971033039e-06</v>
      </c>
      <c r="AG4" t="n">
        <v>2.481666666666667</v>
      </c>
      <c r="AH4" t="n">
        <v>953156.1432903511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1.7588</v>
      </c>
      <c r="E5" t="n">
        <v>56.86</v>
      </c>
      <c r="F5" t="n">
        <v>51.59</v>
      </c>
      <c r="G5" t="n">
        <v>29.48</v>
      </c>
      <c r="H5" t="n">
        <v>0.49</v>
      </c>
      <c r="I5" t="n">
        <v>105</v>
      </c>
      <c r="J5" t="n">
        <v>145.92</v>
      </c>
      <c r="K5" t="n">
        <v>47.83</v>
      </c>
      <c r="L5" t="n">
        <v>4</v>
      </c>
      <c r="M5" t="n">
        <v>103</v>
      </c>
      <c r="N5" t="n">
        <v>24.09</v>
      </c>
      <c r="O5" t="n">
        <v>18230.35</v>
      </c>
      <c r="P5" t="n">
        <v>577.85</v>
      </c>
      <c r="Q5" t="n">
        <v>794.1900000000001</v>
      </c>
      <c r="R5" t="n">
        <v>220.81</v>
      </c>
      <c r="S5" t="n">
        <v>72.42</v>
      </c>
      <c r="T5" t="n">
        <v>64559.98</v>
      </c>
      <c r="U5" t="n">
        <v>0.33</v>
      </c>
      <c r="V5" t="n">
        <v>0.72</v>
      </c>
      <c r="W5" t="n">
        <v>4.86</v>
      </c>
      <c r="X5" t="n">
        <v>3.89</v>
      </c>
      <c r="Y5" t="n">
        <v>0.5</v>
      </c>
      <c r="Z5" t="n">
        <v>10</v>
      </c>
      <c r="AA5" t="n">
        <v>712.1619529173432</v>
      </c>
      <c r="AB5" t="n">
        <v>974.4114023494753</v>
      </c>
      <c r="AC5" t="n">
        <v>881.4149457042331</v>
      </c>
      <c r="AD5" t="n">
        <v>712161.9529173432</v>
      </c>
      <c r="AE5" t="n">
        <v>974411.4023494753</v>
      </c>
      <c r="AF5" t="n">
        <v>4.896172740397229e-06</v>
      </c>
      <c r="AG5" t="n">
        <v>2.369166666666667</v>
      </c>
      <c r="AH5" t="n">
        <v>881414.9457042331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1.8074</v>
      </c>
      <c r="E6" t="n">
        <v>55.33</v>
      </c>
      <c r="F6" t="n">
        <v>50.73</v>
      </c>
      <c r="G6" t="n">
        <v>37.12</v>
      </c>
      <c r="H6" t="n">
        <v>0.6</v>
      </c>
      <c r="I6" t="n">
        <v>82</v>
      </c>
      <c r="J6" t="n">
        <v>147.3</v>
      </c>
      <c r="K6" t="n">
        <v>47.83</v>
      </c>
      <c r="L6" t="n">
        <v>5</v>
      </c>
      <c r="M6" t="n">
        <v>80</v>
      </c>
      <c r="N6" t="n">
        <v>24.47</v>
      </c>
      <c r="O6" t="n">
        <v>18400.38</v>
      </c>
      <c r="P6" t="n">
        <v>564.71</v>
      </c>
      <c r="Q6" t="n">
        <v>794.2</v>
      </c>
      <c r="R6" t="n">
        <v>192.32</v>
      </c>
      <c r="S6" t="n">
        <v>72.42</v>
      </c>
      <c r="T6" t="n">
        <v>50428.2</v>
      </c>
      <c r="U6" t="n">
        <v>0.38</v>
      </c>
      <c r="V6" t="n">
        <v>0.73</v>
      </c>
      <c r="W6" t="n">
        <v>4.82</v>
      </c>
      <c r="X6" t="n">
        <v>3.02</v>
      </c>
      <c r="Y6" t="n">
        <v>0.5</v>
      </c>
      <c r="Z6" t="n">
        <v>10</v>
      </c>
      <c r="AA6" t="n">
        <v>679.2445479956309</v>
      </c>
      <c r="AB6" t="n">
        <v>929.3723567221755</v>
      </c>
      <c r="AC6" t="n">
        <v>840.6743633789054</v>
      </c>
      <c r="AD6" t="n">
        <v>679244.5479956309</v>
      </c>
      <c r="AE6" t="n">
        <v>929372.3567221755</v>
      </c>
      <c r="AF6" t="n">
        <v>5.031466119509866e-06</v>
      </c>
      <c r="AG6" t="n">
        <v>2.305416666666666</v>
      </c>
      <c r="AH6" t="n">
        <v>840674.3633789053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1.8381</v>
      </c>
      <c r="E7" t="n">
        <v>54.4</v>
      </c>
      <c r="F7" t="n">
        <v>50.21</v>
      </c>
      <c r="G7" t="n">
        <v>44.3</v>
      </c>
      <c r="H7" t="n">
        <v>0.71</v>
      </c>
      <c r="I7" t="n">
        <v>68</v>
      </c>
      <c r="J7" t="n">
        <v>148.68</v>
      </c>
      <c r="K7" t="n">
        <v>47.83</v>
      </c>
      <c r="L7" t="n">
        <v>6</v>
      </c>
      <c r="M7" t="n">
        <v>66</v>
      </c>
      <c r="N7" t="n">
        <v>24.85</v>
      </c>
      <c r="O7" t="n">
        <v>18570.94</v>
      </c>
      <c r="P7" t="n">
        <v>556.08</v>
      </c>
      <c r="Q7" t="n">
        <v>794.17</v>
      </c>
      <c r="R7" t="n">
        <v>175.02</v>
      </c>
      <c r="S7" t="n">
        <v>72.42</v>
      </c>
      <c r="T7" t="n">
        <v>41849.88</v>
      </c>
      <c r="U7" t="n">
        <v>0.41</v>
      </c>
      <c r="V7" t="n">
        <v>0.74</v>
      </c>
      <c r="W7" t="n">
        <v>4.79</v>
      </c>
      <c r="X7" t="n">
        <v>2.5</v>
      </c>
      <c r="Y7" t="n">
        <v>0.5</v>
      </c>
      <c r="Z7" t="n">
        <v>10</v>
      </c>
      <c r="AA7" t="n">
        <v>659.2061148218675</v>
      </c>
      <c r="AB7" t="n">
        <v>901.9548884205525</v>
      </c>
      <c r="AC7" t="n">
        <v>815.8735797713307</v>
      </c>
      <c r="AD7" t="n">
        <v>659206.1148218674</v>
      </c>
      <c r="AE7" t="n">
        <v>901954.8884205525</v>
      </c>
      <c r="AF7" t="n">
        <v>5.116929221130401e-06</v>
      </c>
      <c r="AG7" t="n">
        <v>2.266666666666667</v>
      </c>
      <c r="AH7" t="n">
        <v>815873.5797713307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1.8596</v>
      </c>
      <c r="E8" t="n">
        <v>53.77</v>
      </c>
      <c r="F8" t="n">
        <v>49.87</v>
      </c>
      <c r="G8" t="n">
        <v>51.59</v>
      </c>
      <c r="H8" t="n">
        <v>0.83</v>
      </c>
      <c r="I8" t="n">
        <v>58</v>
      </c>
      <c r="J8" t="n">
        <v>150.07</v>
      </c>
      <c r="K8" t="n">
        <v>47.83</v>
      </c>
      <c r="L8" t="n">
        <v>7</v>
      </c>
      <c r="M8" t="n">
        <v>56</v>
      </c>
      <c r="N8" t="n">
        <v>25.24</v>
      </c>
      <c r="O8" t="n">
        <v>18742.03</v>
      </c>
      <c r="P8" t="n">
        <v>549.38</v>
      </c>
      <c r="Q8" t="n">
        <v>794.1900000000001</v>
      </c>
      <c r="R8" t="n">
        <v>163.71</v>
      </c>
      <c r="S8" t="n">
        <v>72.42</v>
      </c>
      <c r="T8" t="n">
        <v>36244.88</v>
      </c>
      <c r="U8" t="n">
        <v>0.44</v>
      </c>
      <c r="V8" t="n">
        <v>0.74</v>
      </c>
      <c r="W8" t="n">
        <v>4.78</v>
      </c>
      <c r="X8" t="n">
        <v>2.16</v>
      </c>
      <c r="Y8" t="n">
        <v>0.5</v>
      </c>
      <c r="Z8" t="n">
        <v>10</v>
      </c>
      <c r="AA8" t="n">
        <v>645.1946346934404</v>
      </c>
      <c r="AB8" t="n">
        <v>882.7837631659618</v>
      </c>
      <c r="AC8" t="n">
        <v>798.5321198041947</v>
      </c>
      <c r="AD8" t="n">
        <v>645194.6346934404</v>
      </c>
      <c r="AE8" t="n">
        <v>882783.7631659617</v>
      </c>
      <c r="AF8" t="n">
        <v>5.176781230408623e-06</v>
      </c>
      <c r="AG8" t="n">
        <v>2.240416666666667</v>
      </c>
      <c r="AH8" t="n">
        <v>798532.1198041948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1.8791</v>
      </c>
      <c r="E9" t="n">
        <v>53.22</v>
      </c>
      <c r="F9" t="n">
        <v>49.54</v>
      </c>
      <c r="G9" t="n">
        <v>59.45</v>
      </c>
      <c r="H9" t="n">
        <v>0.9399999999999999</v>
      </c>
      <c r="I9" t="n">
        <v>50</v>
      </c>
      <c r="J9" t="n">
        <v>151.46</v>
      </c>
      <c r="K9" t="n">
        <v>47.83</v>
      </c>
      <c r="L9" t="n">
        <v>8</v>
      </c>
      <c r="M9" t="n">
        <v>48</v>
      </c>
      <c r="N9" t="n">
        <v>25.63</v>
      </c>
      <c r="O9" t="n">
        <v>18913.66</v>
      </c>
      <c r="P9" t="n">
        <v>542.38</v>
      </c>
      <c r="Q9" t="n">
        <v>794.22</v>
      </c>
      <c r="R9" t="n">
        <v>152.8</v>
      </c>
      <c r="S9" t="n">
        <v>72.42</v>
      </c>
      <c r="T9" t="n">
        <v>30828.3</v>
      </c>
      <c r="U9" t="n">
        <v>0.47</v>
      </c>
      <c r="V9" t="n">
        <v>0.75</v>
      </c>
      <c r="W9" t="n">
        <v>4.76</v>
      </c>
      <c r="X9" t="n">
        <v>1.84</v>
      </c>
      <c r="Y9" t="n">
        <v>0.5</v>
      </c>
      <c r="Z9" t="n">
        <v>10</v>
      </c>
      <c r="AA9" t="n">
        <v>632.004255106001</v>
      </c>
      <c r="AB9" t="n">
        <v>864.7361038959494</v>
      </c>
      <c r="AC9" t="n">
        <v>782.2069038048637</v>
      </c>
      <c r="AD9" t="n">
        <v>632004.2551060009</v>
      </c>
      <c r="AE9" t="n">
        <v>864736.1038959494</v>
      </c>
      <c r="AF9" t="n">
        <v>5.23106561091678e-06</v>
      </c>
      <c r="AG9" t="n">
        <v>2.2175</v>
      </c>
      <c r="AH9" t="n">
        <v>782206.9038048637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1.8936</v>
      </c>
      <c r="E10" t="n">
        <v>52.81</v>
      </c>
      <c r="F10" t="n">
        <v>49.31</v>
      </c>
      <c r="G10" t="n">
        <v>67.23999999999999</v>
      </c>
      <c r="H10" t="n">
        <v>1.04</v>
      </c>
      <c r="I10" t="n">
        <v>44</v>
      </c>
      <c r="J10" t="n">
        <v>152.85</v>
      </c>
      <c r="K10" t="n">
        <v>47.83</v>
      </c>
      <c r="L10" t="n">
        <v>9</v>
      </c>
      <c r="M10" t="n">
        <v>42</v>
      </c>
      <c r="N10" t="n">
        <v>26.03</v>
      </c>
      <c r="O10" t="n">
        <v>19085.83</v>
      </c>
      <c r="P10" t="n">
        <v>536.83</v>
      </c>
      <c r="Q10" t="n">
        <v>794.17</v>
      </c>
      <c r="R10" t="n">
        <v>144.94</v>
      </c>
      <c r="S10" t="n">
        <v>72.42</v>
      </c>
      <c r="T10" t="n">
        <v>26927.48</v>
      </c>
      <c r="U10" t="n">
        <v>0.5</v>
      </c>
      <c r="V10" t="n">
        <v>0.75</v>
      </c>
      <c r="W10" t="n">
        <v>4.75</v>
      </c>
      <c r="X10" t="n">
        <v>1.6</v>
      </c>
      <c r="Y10" t="n">
        <v>0.5</v>
      </c>
      <c r="Z10" t="n">
        <v>10</v>
      </c>
      <c r="AA10" t="n">
        <v>622.1878563347501</v>
      </c>
      <c r="AB10" t="n">
        <v>851.3048740281746</v>
      </c>
      <c r="AC10" t="n">
        <v>770.0575316648196</v>
      </c>
      <c r="AD10" t="n">
        <v>622187.8563347501</v>
      </c>
      <c r="AE10" t="n">
        <v>851304.8740281746</v>
      </c>
      <c r="AF10" t="n">
        <v>5.271430919499769e-06</v>
      </c>
      <c r="AG10" t="n">
        <v>2.200416666666667</v>
      </c>
      <c r="AH10" t="n">
        <v>770057.5316648197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1.9065</v>
      </c>
      <c r="E11" t="n">
        <v>52.45</v>
      </c>
      <c r="F11" t="n">
        <v>49.1</v>
      </c>
      <c r="G11" t="n">
        <v>75.53</v>
      </c>
      <c r="H11" t="n">
        <v>1.15</v>
      </c>
      <c r="I11" t="n">
        <v>39</v>
      </c>
      <c r="J11" t="n">
        <v>154.25</v>
      </c>
      <c r="K11" t="n">
        <v>47.83</v>
      </c>
      <c r="L11" t="n">
        <v>10</v>
      </c>
      <c r="M11" t="n">
        <v>37</v>
      </c>
      <c r="N11" t="n">
        <v>26.43</v>
      </c>
      <c r="O11" t="n">
        <v>19258.55</v>
      </c>
      <c r="P11" t="n">
        <v>530.67</v>
      </c>
      <c r="Q11" t="n">
        <v>794.1799999999999</v>
      </c>
      <c r="R11" t="n">
        <v>137.97</v>
      </c>
      <c r="S11" t="n">
        <v>72.42</v>
      </c>
      <c r="T11" t="n">
        <v>23469.9</v>
      </c>
      <c r="U11" t="n">
        <v>0.52</v>
      </c>
      <c r="V11" t="n">
        <v>0.75</v>
      </c>
      <c r="W11" t="n">
        <v>4.74</v>
      </c>
      <c r="X11" t="n">
        <v>1.39</v>
      </c>
      <c r="Y11" t="n">
        <v>0.5</v>
      </c>
      <c r="Z11" t="n">
        <v>10</v>
      </c>
      <c r="AA11" t="n">
        <v>612.6844392647483</v>
      </c>
      <c r="AB11" t="n">
        <v>838.3018795318274</v>
      </c>
      <c r="AC11" t="n">
        <v>758.2955247133865</v>
      </c>
      <c r="AD11" t="n">
        <v>612684.4392647484</v>
      </c>
      <c r="AE11" t="n">
        <v>838301.8795318274</v>
      </c>
      <c r="AF11" t="n">
        <v>5.307342125066704e-06</v>
      </c>
      <c r="AG11" t="n">
        <v>2.185416666666667</v>
      </c>
      <c r="AH11" t="n">
        <v>758295.5247133865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1.9128</v>
      </c>
      <c r="E12" t="n">
        <v>52.28</v>
      </c>
      <c r="F12" t="n">
        <v>49.01</v>
      </c>
      <c r="G12" t="n">
        <v>81.69</v>
      </c>
      <c r="H12" t="n">
        <v>1.25</v>
      </c>
      <c r="I12" t="n">
        <v>36</v>
      </c>
      <c r="J12" t="n">
        <v>155.66</v>
      </c>
      <c r="K12" t="n">
        <v>47.83</v>
      </c>
      <c r="L12" t="n">
        <v>11</v>
      </c>
      <c r="M12" t="n">
        <v>34</v>
      </c>
      <c r="N12" t="n">
        <v>26.83</v>
      </c>
      <c r="O12" t="n">
        <v>19431.82</v>
      </c>
      <c r="P12" t="n">
        <v>527.48</v>
      </c>
      <c r="Q12" t="n">
        <v>794.1900000000001</v>
      </c>
      <c r="R12" t="n">
        <v>134.99</v>
      </c>
      <c r="S12" t="n">
        <v>72.42</v>
      </c>
      <c r="T12" t="n">
        <v>21996.2</v>
      </c>
      <c r="U12" t="n">
        <v>0.54</v>
      </c>
      <c r="V12" t="n">
        <v>0.75</v>
      </c>
      <c r="W12" t="n">
        <v>4.74</v>
      </c>
      <c r="X12" t="n">
        <v>1.3</v>
      </c>
      <c r="Y12" t="n">
        <v>0.5</v>
      </c>
      <c r="Z12" t="n">
        <v>10</v>
      </c>
      <c r="AA12" t="n">
        <v>608.0162416292924</v>
      </c>
      <c r="AB12" t="n">
        <v>831.9146455806518</v>
      </c>
      <c r="AC12" t="n">
        <v>752.5178794059719</v>
      </c>
      <c r="AD12" t="n">
        <v>608016.2416292924</v>
      </c>
      <c r="AE12" t="n">
        <v>831914.6455806518</v>
      </c>
      <c r="AF12" t="n">
        <v>5.324880155692416e-06</v>
      </c>
      <c r="AG12" t="n">
        <v>2.178333333333333</v>
      </c>
      <c r="AH12" t="n">
        <v>752517.879405972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1.9199</v>
      </c>
      <c r="E13" t="n">
        <v>52.09</v>
      </c>
      <c r="F13" t="n">
        <v>48.9</v>
      </c>
      <c r="G13" t="n">
        <v>88.92</v>
      </c>
      <c r="H13" t="n">
        <v>1.35</v>
      </c>
      <c r="I13" t="n">
        <v>33</v>
      </c>
      <c r="J13" t="n">
        <v>157.07</v>
      </c>
      <c r="K13" t="n">
        <v>47.83</v>
      </c>
      <c r="L13" t="n">
        <v>12</v>
      </c>
      <c r="M13" t="n">
        <v>31</v>
      </c>
      <c r="N13" t="n">
        <v>27.24</v>
      </c>
      <c r="O13" t="n">
        <v>19605.66</v>
      </c>
      <c r="P13" t="n">
        <v>523.04</v>
      </c>
      <c r="Q13" t="n">
        <v>794.1900000000001</v>
      </c>
      <c r="R13" t="n">
        <v>131.25</v>
      </c>
      <c r="S13" t="n">
        <v>72.42</v>
      </c>
      <c r="T13" t="n">
        <v>20140.67</v>
      </c>
      <c r="U13" t="n">
        <v>0.55</v>
      </c>
      <c r="V13" t="n">
        <v>0.76</v>
      </c>
      <c r="W13" t="n">
        <v>4.74</v>
      </c>
      <c r="X13" t="n">
        <v>1.2</v>
      </c>
      <c r="Y13" t="n">
        <v>0.5</v>
      </c>
      <c r="Z13" t="n">
        <v>10</v>
      </c>
      <c r="AA13" t="n">
        <v>602.1566242450663</v>
      </c>
      <c r="AB13" t="n">
        <v>823.8972585674792</v>
      </c>
      <c r="AC13" t="n">
        <v>745.2656605568632</v>
      </c>
      <c r="AD13" t="n">
        <v>602156.6242450663</v>
      </c>
      <c r="AE13" t="n">
        <v>823897.2585674792</v>
      </c>
      <c r="AF13" t="n">
        <v>5.344645237826155e-06</v>
      </c>
      <c r="AG13" t="n">
        <v>2.170416666666667</v>
      </c>
      <c r="AH13" t="n">
        <v>745265.6605568632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1.9274</v>
      </c>
      <c r="E14" t="n">
        <v>51.88</v>
      </c>
      <c r="F14" t="n">
        <v>48.79</v>
      </c>
      <c r="G14" t="n">
        <v>97.58</v>
      </c>
      <c r="H14" t="n">
        <v>1.45</v>
      </c>
      <c r="I14" t="n">
        <v>30</v>
      </c>
      <c r="J14" t="n">
        <v>158.48</v>
      </c>
      <c r="K14" t="n">
        <v>47.83</v>
      </c>
      <c r="L14" t="n">
        <v>13</v>
      </c>
      <c r="M14" t="n">
        <v>28</v>
      </c>
      <c r="N14" t="n">
        <v>27.65</v>
      </c>
      <c r="O14" t="n">
        <v>19780.06</v>
      </c>
      <c r="P14" t="n">
        <v>519.11</v>
      </c>
      <c r="Q14" t="n">
        <v>794.1900000000001</v>
      </c>
      <c r="R14" t="n">
        <v>127.38</v>
      </c>
      <c r="S14" t="n">
        <v>72.42</v>
      </c>
      <c r="T14" t="n">
        <v>18218.03</v>
      </c>
      <c r="U14" t="n">
        <v>0.57</v>
      </c>
      <c r="V14" t="n">
        <v>0.76</v>
      </c>
      <c r="W14" t="n">
        <v>4.74</v>
      </c>
      <c r="X14" t="n">
        <v>1.08</v>
      </c>
      <c r="Y14" t="n">
        <v>0.5</v>
      </c>
      <c r="Z14" t="n">
        <v>10</v>
      </c>
      <c r="AA14" t="n">
        <v>596.5724888817784</v>
      </c>
      <c r="AB14" t="n">
        <v>816.2567982087633</v>
      </c>
      <c r="AC14" t="n">
        <v>738.3543950113298</v>
      </c>
      <c r="AD14" t="n">
        <v>596572.4888817784</v>
      </c>
      <c r="AE14" t="n">
        <v>816256.7982087632</v>
      </c>
      <c r="AF14" t="n">
        <v>5.365523845713907e-06</v>
      </c>
      <c r="AG14" t="n">
        <v>2.161666666666667</v>
      </c>
      <c r="AH14" t="n">
        <v>738354.3950113298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1.9323</v>
      </c>
      <c r="E15" t="n">
        <v>51.75</v>
      </c>
      <c r="F15" t="n">
        <v>48.72</v>
      </c>
      <c r="G15" t="n">
        <v>104.39</v>
      </c>
      <c r="H15" t="n">
        <v>1.55</v>
      </c>
      <c r="I15" t="n">
        <v>28</v>
      </c>
      <c r="J15" t="n">
        <v>159.9</v>
      </c>
      <c r="K15" t="n">
        <v>47.83</v>
      </c>
      <c r="L15" t="n">
        <v>14</v>
      </c>
      <c r="M15" t="n">
        <v>26</v>
      </c>
      <c r="N15" t="n">
        <v>28.07</v>
      </c>
      <c r="O15" t="n">
        <v>19955.16</v>
      </c>
      <c r="P15" t="n">
        <v>514.74</v>
      </c>
      <c r="Q15" t="n">
        <v>794.1900000000001</v>
      </c>
      <c r="R15" t="n">
        <v>124.87</v>
      </c>
      <c r="S15" t="n">
        <v>72.42</v>
      </c>
      <c r="T15" t="n">
        <v>16973.2</v>
      </c>
      <c r="U15" t="n">
        <v>0.58</v>
      </c>
      <c r="V15" t="n">
        <v>0.76</v>
      </c>
      <c r="W15" t="n">
        <v>4.74</v>
      </c>
      <c r="X15" t="n">
        <v>1.01</v>
      </c>
      <c r="Y15" t="n">
        <v>0.5</v>
      </c>
      <c r="Z15" t="n">
        <v>10</v>
      </c>
      <c r="AA15" t="n">
        <v>591.6890206369856</v>
      </c>
      <c r="AB15" t="n">
        <v>809.5750215128239</v>
      </c>
      <c r="AC15" t="n">
        <v>732.3103177053182</v>
      </c>
      <c r="AD15" t="n">
        <v>591689.0206369855</v>
      </c>
      <c r="AE15" t="n">
        <v>809575.0215128239</v>
      </c>
      <c r="AF15" t="n">
        <v>5.379164536200573e-06</v>
      </c>
      <c r="AG15" t="n">
        <v>2.15625</v>
      </c>
      <c r="AH15" t="n">
        <v>732310.3177053182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1.9369</v>
      </c>
      <c r="E16" t="n">
        <v>51.63</v>
      </c>
      <c r="F16" t="n">
        <v>48.65</v>
      </c>
      <c r="G16" t="n">
        <v>112.27</v>
      </c>
      <c r="H16" t="n">
        <v>1.65</v>
      </c>
      <c r="I16" t="n">
        <v>26</v>
      </c>
      <c r="J16" t="n">
        <v>161.32</v>
      </c>
      <c r="K16" t="n">
        <v>47.83</v>
      </c>
      <c r="L16" t="n">
        <v>15</v>
      </c>
      <c r="M16" t="n">
        <v>24</v>
      </c>
      <c r="N16" t="n">
        <v>28.5</v>
      </c>
      <c r="O16" t="n">
        <v>20130.71</v>
      </c>
      <c r="P16" t="n">
        <v>510.04</v>
      </c>
      <c r="Q16" t="n">
        <v>794.17</v>
      </c>
      <c r="R16" t="n">
        <v>122.67</v>
      </c>
      <c r="S16" t="n">
        <v>72.42</v>
      </c>
      <c r="T16" t="n">
        <v>15884.24</v>
      </c>
      <c r="U16" t="n">
        <v>0.59</v>
      </c>
      <c r="V16" t="n">
        <v>0.76</v>
      </c>
      <c r="W16" t="n">
        <v>4.73</v>
      </c>
      <c r="X16" t="n">
        <v>0.9399999999999999</v>
      </c>
      <c r="Y16" t="n">
        <v>0.5</v>
      </c>
      <c r="Z16" t="n">
        <v>10</v>
      </c>
      <c r="AA16" t="n">
        <v>586.6896762820013</v>
      </c>
      <c r="AB16" t="n">
        <v>802.7346980108277</v>
      </c>
      <c r="AC16" t="n">
        <v>726.1228250778983</v>
      </c>
      <c r="AD16" t="n">
        <v>586689.6762820013</v>
      </c>
      <c r="AE16" t="n">
        <v>802734.6980108278</v>
      </c>
      <c r="AF16" t="n">
        <v>5.391970082371727e-06</v>
      </c>
      <c r="AG16" t="n">
        <v>2.15125</v>
      </c>
      <c r="AH16" t="n">
        <v>726122.8250778982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1.9417</v>
      </c>
      <c r="E17" t="n">
        <v>51.5</v>
      </c>
      <c r="F17" t="n">
        <v>48.58</v>
      </c>
      <c r="G17" t="n">
        <v>121.45</v>
      </c>
      <c r="H17" t="n">
        <v>1.74</v>
      </c>
      <c r="I17" t="n">
        <v>24</v>
      </c>
      <c r="J17" t="n">
        <v>162.75</v>
      </c>
      <c r="K17" t="n">
        <v>47.83</v>
      </c>
      <c r="L17" t="n">
        <v>16</v>
      </c>
      <c r="M17" t="n">
        <v>22</v>
      </c>
      <c r="N17" t="n">
        <v>28.92</v>
      </c>
      <c r="O17" t="n">
        <v>20306.85</v>
      </c>
      <c r="P17" t="n">
        <v>506.97</v>
      </c>
      <c r="Q17" t="n">
        <v>794.17</v>
      </c>
      <c r="R17" t="n">
        <v>120.44</v>
      </c>
      <c r="S17" t="n">
        <v>72.42</v>
      </c>
      <c r="T17" t="n">
        <v>14780.84</v>
      </c>
      <c r="U17" t="n">
        <v>0.6</v>
      </c>
      <c r="V17" t="n">
        <v>0.76</v>
      </c>
      <c r="W17" t="n">
        <v>4.73</v>
      </c>
      <c r="X17" t="n">
        <v>0.87</v>
      </c>
      <c r="Y17" t="n">
        <v>0.5</v>
      </c>
      <c r="Z17" t="n">
        <v>10</v>
      </c>
      <c r="AA17" t="n">
        <v>582.7942495345435</v>
      </c>
      <c r="AB17" t="n">
        <v>797.4048032808566</v>
      </c>
      <c r="AC17" t="n">
        <v>721.3016080204015</v>
      </c>
      <c r="AD17" t="n">
        <v>582794.2495345435</v>
      </c>
      <c r="AE17" t="n">
        <v>797404.8032808567</v>
      </c>
      <c r="AF17" t="n">
        <v>5.405332391419889e-06</v>
      </c>
      <c r="AG17" t="n">
        <v>2.145833333333333</v>
      </c>
      <c r="AH17" t="n">
        <v>721301.6080204016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1.9446</v>
      </c>
      <c r="E18" t="n">
        <v>51.42</v>
      </c>
      <c r="F18" t="n">
        <v>48.53</v>
      </c>
      <c r="G18" t="n">
        <v>126.6</v>
      </c>
      <c r="H18" t="n">
        <v>1.83</v>
      </c>
      <c r="I18" t="n">
        <v>23</v>
      </c>
      <c r="J18" t="n">
        <v>164.19</v>
      </c>
      <c r="K18" t="n">
        <v>47.83</v>
      </c>
      <c r="L18" t="n">
        <v>17</v>
      </c>
      <c r="M18" t="n">
        <v>21</v>
      </c>
      <c r="N18" t="n">
        <v>29.36</v>
      </c>
      <c r="O18" t="n">
        <v>20483.57</v>
      </c>
      <c r="P18" t="n">
        <v>504.13</v>
      </c>
      <c r="Q18" t="n">
        <v>794.2</v>
      </c>
      <c r="R18" t="n">
        <v>119.02</v>
      </c>
      <c r="S18" t="n">
        <v>72.42</v>
      </c>
      <c r="T18" t="n">
        <v>14076.59</v>
      </c>
      <c r="U18" t="n">
        <v>0.61</v>
      </c>
      <c r="V18" t="n">
        <v>0.76</v>
      </c>
      <c r="W18" t="n">
        <v>4.72</v>
      </c>
      <c r="X18" t="n">
        <v>0.82</v>
      </c>
      <c r="Y18" t="n">
        <v>0.5</v>
      </c>
      <c r="Z18" t="n">
        <v>10</v>
      </c>
      <c r="AA18" t="n">
        <v>579.7275019211007</v>
      </c>
      <c r="AB18" t="n">
        <v>793.2087439007882</v>
      </c>
      <c r="AC18" t="n">
        <v>717.5060146583603</v>
      </c>
      <c r="AD18" t="n">
        <v>579727.5019211008</v>
      </c>
      <c r="AE18" t="n">
        <v>793208.7439007882</v>
      </c>
      <c r="AF18" t="n">
        <v>5.413405453136487e-06</v>
      </c>
      <c r="AG18" t="n">
        <v>2.1425</v>
      </c>
      <c r="AH18" t="n">
        <v>717506.0146583603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1.9503</v>
      </c>
      <c r="E19" t="n">
        <v>51.27</v>
      </c>
      <c r="F19" t="n">
        <v>48.44</v>
      </c>
      <c r="G19" t="n">
        <v>138.4</v>
      </c>
      <c r="H19" t="n">
        <v>1.93</v>
      </c>
      <c r="I19" t="n">
        <v>21</v>
      </c>
      <c r="J19" t="n">
        <v>165.62</v>
      </c>
      <c r="K19" t="n">
        <v>47.83</v>
      </c>
      <c r="L19" t="n">
        <v>18</v>
      </c>
      <c r="M19" t="n">
        <v>19</v>
      </c>
      <c r="N19" t="n">
        <v>29.8</v>
      </c>
      <c r="O19" t="n">
        <v>20660.89</v>
      </c>
      <c r="P19" t="n">
        <v>498.94</v>
      </c>
      <c r="Q19" t="n">
        <v>794.17</v>
      </c>
      <c r="R19" t="n">
        <v>115.77</v>
      </c>
      <c r="S19" t="n">
        <v>72.42</v>
      </c>
      <c r="T19" t="n">
        <v>12461.88</v>
      </c>
      <c r="U19" t="n">
        <v>0.63</v>
      </c>
      <c r="V19" t="n">
        <v>0.76</v>
      </c>
      <c r="W19" t="n">
        <v>4.72</v>
      </c>
      <c r="X19" t="n">
        <v>0.73</v>
      </c>
      <c r="Y19" t="n">
        <v>0.5</v>
      </c>
      <c r="Z19" t="n">
        <v>10</v>
      </c>
      <c r="AA19" t="n">
        <v>574.0373328243569</v>
      </c>
      <c r="AB19" t="n">
        <v>785.4232035100797</v>
      </c>
      <c r="AC19" t="n">
        <v>710.4635153154663</v>
      </c>
      <c r="AD19" t="n">
        <v>574037.3328243569</v>
      </c>
      <c r="AE19" t="n">
        <v>785423.2035100796</v>
      </c>
      <c r="AF19" t="n">
        <v>5.429273195131178e-06</v>
      </c>
      <c r="AG19" t="n">
        <v>2.13625</v>
      </c>
      <c r="AH19" t="n">
        <v>710463.5153154663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1.9517</v>
      </c>
      <c r="E20" t="n">
        <v>51.24</v>
      </c>
      <c r="F20" t="n">
        <v>48.43</v>
      </c>
      <c r="G20" t="n">
        <v>145.29</v>
      </c>
      <c r="H20" t="n">
        <v>2.02</v>
      </c>
      <c r="I20" t="n">
        <v>20</v>
      </c>
      <c r="J20" t="n">
        <v>167.07</v>
      </c>
      <c r="K20" t="n">
        <v>47.83</v>
      </c>
      <c r="L20" t="n">
        <v>19</v>
      </c>
      <c r="M20" t="n">
        <v>18</v>
      </c>
      <c r="N20" t="n">
        <v>30.24</v>
      </c>
      <c r="O20" t="n">
        <v>20838.81</v>
      </c>
      <c r="P20" t="n">
        <v>495.05</v>
      </c>
      <c r="Q20" t="n">
        <v>794.17</v>
      </c>
      <c r="R20" t="n">
        <v>115.78</v>
      </c>
      <c r="S20" t="n">
        <v>72.42</v>
      </c>
      <c r="T20" t="n">
        <v>12469.06</v>
      </c>
      <c r="U20" t="n">
        <v>0.63</v>
      </c>
      <c r="V20" t="n">
        <v>0.76</v>
      </c>
      <c r="W20" t="n">
        <v>4.71</v>
      </c>
      <c r="X20" t="n">
        <v>0.72</v>
      </c>
      <c r="Y20" t="n">
        <v>0.5</v>
      </c>
      <c r="Z20" t="n">
        <v>10</v>
      </c>
      <c r="AA20" t="n">
        <v>570.8754588040945</v>
      </c>
      <c r="AB20" t="n">
        <v>781.0969879835196</v>
      </c>
      <c r="AC20" t="n">
        <v>706.5501877268799</v>
      </c>
      <c r="AD20" t="n">
        <v>570875.4588040945</v>
      </c>
      <c r="AE20" t="n">
        <v>781096.9879835197</v>
      </c>
      <c r="AF20" t="n">
        <v>5.433170535270226e-06</v>
      </c>
      <c r="AG20" t="n">
        <v>2.135</v>
      </c>
      <c r="AH20" t="n">
        <v>706550.18772688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1.9548</v>
      </c>
      <c r="E21" t="n">
        <v>51.16</v>
      </c>
      <c r="F21" t="n">
        <v>48.38</v>
      </c>
      <c r="G21" t="n">
        <v>152.77</v>
      </c>
      <c r="H21" t="n">
        <v>2.1</v>
      </c>
      <c r="I21" t="n">
        <v>19</v>
      </c>
      <c r="J21" t="n">
        <v>168.51</v>
      </c>
      <c r="K21" t="n">
        <v>47.83</v>
      </c>
      <c r="L21" t="n">
        <v>20</v>
      </c>
      <c r="M21" t="n">
        <v>17</v>
      </c>
      <c r="N21" t="n">
        <v>30.69</v>
      </c>
      <c r="O21" t="n">
        <v>21017.33</v>
      </c>
      <c r="P21" t="n">
        <v>492.86</v>
      </c>
      <c r="Q21" t="n">
        <v>794.1799999999999</v>
      </c>
      <c r="R21" t="n">
        <v>113.79</v>
      </c>
      <c r="S21" t="n">
        <v>72.42</v>
      </c>
      <c r="T21" t="n">
        <v>11480.96</v>
      </c>
      <c r="U21" t="n">
        <v>0.64</v>
      </c>
      <c r="V21" t="n">
        <v>0.76</v>
      </c>
      <c r="W21" t="n">
        <v>4.72</v>
      </c>
      <c r="X21" t="n">
        <v>0.67</v>
      </c>
      <c r="Y21" t="n">
        <v>0.5</v>
      </c>
      <c r="Z21" t="n">
        <v>10</v>
      </c>
      <c r="AA21" t="n">
        <v>568.2382720061483</v>
      </c>
      <c r="AB21" t="n">
        <v>777.4886726620996</v>
      </c>
      <c r="AC21" t="n">
        <v>703.2862449554335</v>
      </c>
      <c r="AD21" t="n">
        <v>568238.2720061484</v>
      </c>
      <c r="AE21" t="n">
        <v>777488.6726620996</v>
      </c>
      <c r="AF21" t="n">
        <v>5.441800359863831e-06</v>
      </c>
      <c r="AG21" t="n">
        <v>2.131666666666666</v>
      </c>
      <c r="AH21" t="n">
        <v>703286.2449554335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1.9573</v>
      </c>
      <c r="E22" t="n">
        <v>51.09</v>
      </c>
      <c r="F22" t="n">
        <v>48.34</v>
      </c>
      <c r="G22" t="n">
        <v>161.14</v>
      </c>
      <c r="H22" t="n">
        <v>2.19</v>
      </c>
      <c r="I22" t="n">
        <v>18</v>
      </c>
      <c r="J22" t="n">
        <v>169.97</v>
      </c>
      <c r="K22" t="n">
        <v>47.83</v>
      </c>
      <c r="L22" t="n">
        <v>21</v>
      </c>
      <c r="M22" t="n">
        <v>16</v>
      </c>
      <c r="N22" t="n">
        <v>31.14</v>
      </c>
      <c r="O22" t="n">
        <v>21196.47</v>
      </c>
      <c r="P22" t="n">
        <v>488.6</v>
      </c>
      <c r="Q22" t="n">
        <v>794.1799999999999</v>
      </c>
      <c r="R22" t="n">
        <v>112.61</v>
      </c>
      <c r="S22" t="n">
        <v>72.42</v>
      </c>
      <c r="T22" t="n">
        <v>10894.64</v>
      </c>
      <c r="U22" t="n">
        <v>0.64</v>
      </c>
      <c r="V22" t="n">
        <v>0.76</v>
      </c>
      <c r="W22" t="n">
        <v>4.71</v>
      </c>
      <c r="X22" t="n">
        <v>0.64</v>
      </c>
      <c r="Y22" t="n">
        <v>0.5</v>
      </c>
      <c r="Z22" t="n">
        <v>10</v>
      </c>
      <c r="AA22" t="n">
        <v>564.3832487913446</v>
      </c>
      <c r="AB22" t="n">
        <v>772.214059827984</v>
      </c>
      <c r="AC22" t="n">
        <v>698.5150337672403</v>
      </c>
      <c r="AD22" t="n">
        <v>564383.2487913446</v>
      </c>
      <c r="AE22" t="n">
        <v>772214.059827984</v>
      </c>
      <c r="AF22" t="n">
        <v>5.448759895826415e-06</v>
      </c>
      <c r="AG22" t="n">
        <v>2.12875</v>
      </c>
      <c r="AH22" t="n">
        <v>698515.0337672404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1.9602</v>
      </c>
      <c r="E23" t="n">
        <v>51.02</v>
      </c>
      <c r="F23" t="n">
        <v>48.3</v>
      </c>
      <c r="G23" t="n">
        <v>170.46</v>
      </c>
      <c r="H23" t="n">
        <v>2.28</v>
      </c>
      <c r="I23" t="n">
        <v>17</v>
      </c>
      <c r="J23" t="n">
        <v>171.42</v>
      </c>
      <c r="K23" t="n">
        <v>47.83</v>
      </c>
      <c r="L23" t="n">
        <v>22</v>
      </c>
      <c r="M23" t="n">
        <v>15</v>
      </c>
      <c r="N23" t="n">
        <v>31.6</v>
      </c>
      <c r="O23" t="n">
        <v>21376.23</v>
      </c>
      <c r="P23" t="n">
        <v>484.03</v>
      </c>
      <c r="Q23" t="n">
        <v>794.17</v>
      </c>
      <c r="R23" t="n">
        <v>111.25</v>
      </c>
      <c r="S23" t="n">
        <v>72.42</v>
      </c>
      <c r="T23" t="n">
        <v>10220.31</v>
      </c>
      <c r="U23" t="n">
        <v>0.65</v>
      </c>
      <c r="V23" t="n">
        <v>0.76</v>
      </c>
      <c r="W23" t="n">
        <v>4.71</v>
      </c>
      <c r="X23" t="n">
        <v>0.59</v>
      </c>
      <c r="Y23" t="n">
        <v>0.5</v>
      </c>
      <c r="Z23" t="n">
        <v>10</v>
      </c>
      <c r="AA23" t="n">
        <v>560.2128585599968</v>
      </c>
      <c r="AB23" t="n">
        <v>766.5079479288216</v>
      </c>
      <c r="AC23" t="n">
        <v>693.3535051791559</v>
      </c>
      <c r="AD23" t="n">
        <v>560212.8585599968</v>
      </c>
      <c r="AE23" t="n">
        <v>766507.9479288217</v>
      </c>
      <c r="AF23" t="n">
        <v>5.456832957543013e-06</v>
      </c>
      <c r="AG23" t="n">
        <v>2.125833333333333</v>
      </c>
      <c r="AH23" t="n">
        <v>693353.505179156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1.9632</v>
      </c>
      <c r="E24" t="n">
        <v>50.94</v>
      </c>
      <c r="F24" t="n">
        <v>48.25</v>
      </c>
      <c r="G24" t="n">
        <v>180.93</v>
      </c>
      <c r="H24" t="n">
        <v>2.36</v>
      </c>
      <c r="I24" t="n">
        <v>16</v>
      </c>
      <c r="J24" t="n">
        <v>172.89</v>
      </c>
      <c r="K24" t="n">
        <v>47.83</v>
      </c>
      <c r="L24" t="n">
        <v>23</v>
      </c>
      <c r="M24" t="n">
        <v>14</v>
      </c>
      <c r="N24" t="n">
        <v>32.06</v>
      </c>
      <c r="O24" t="n">
        <v>21556.61</v>
      </c>
      <c r="P24" t="n">
        <v>478.45</v>
      </c>
      <c r="Q24" t="n">
        <v>794.17</v>
      </c>
      <c r="R24" t="n">
        <v>109.42</v>
      </c>
      <c r="S24" t="n">
        <v>72.42</v>
      </c>
      <c r="T24" t="n">
        <v>9308.610000000001</v>
      </c>
      <c r="U24" t="n">
        <v>0.66</v>
      </c>
      <c r="V24" t="n">
        <v>0.77</v>
      </c>
      <c r="W24" t="n">
        <v>4.71</v>
      </c>
      <c r="X24" t="n">
        <v>0.54</v>
      </c>
      <c r="Y24" t="n">
        <v>0.5</v>
      </c>
      <c r="Z24" t="n">
        <v>10</v>
      </c>
      <c r="AA24" t="n">
        <v>555.2816975234069</v>
      </c>
      <c r="AB24" t="n">
        <v>759.7609158510882</v>
      </c>
      <c r="AC24" t="n">
        <v>687.250400373402</v>
      </c>
      <c r="AD24" t="n">
        <v>555281.6975234069</v>
      </c>
      <c r="AE24" t="n">
        <v>759760.9158510881</v>
      </c>
      <c r="AF24" t="n">
        <v>5.465184400698113e-06</v>
      </c>
      <c r="AG24" t="n">
        <v>2.1225</v>
      </c>
      <c r="AH24" t="n">
        <v>687250.4003734021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1.9626</v>
      </c>
      <c r="E25" t="n">
        <v>50.95</v>
      </c>
      <c r="F25" t="n">
        <v>48.26</v>
      </c>
      <c r="G25" t="n">
        <v>180.98</v>
      </c>
      <c r="H25" t="n">
        <v>2.44</v>
      </c>
      <c r="I25" t="n">
        <v>16</v>
      </c>
      <c r="J25" t="n">
        <v>174.35</v>
      </c>
      <c r="K25" t="n">
        <v>47.83</v>
      </c>
      <c r="L25" t="n">
        <v>24</v>
      </c>
      <c r="M25" t="n">
        <v>14</v>
      </c>
      <c r="N25" t="n">
        <v>32.53</v>
      </c>
      <c r="O25" t="n">
        <v>21737.62</v>
      </c>
      <c r="P25" t="n">
        <v>475.83</v>
      </c>
      <c r="Q25" t="n">
        <v>794.17</v>
      </c>
      <c r="R25" t="n">
        <v>109.99</v>
      </c>
      <c r="S25" t="n">
        <v>72.42</v>
      </c>
      <c r="T25" t="n">
        <v>9596.91</v>
      </c>
      <c r="U25" t="n">
        <v>0.66</v>
      </c>
      <c r="V25" t="n">
        <v>0.77</v>
      </c>
      <c r="W25" t="n">
        <v>4.71</v>
      </c>
      <c r="X25" t="n">
        <v>0.55</v>
      </c>
      <c r="Y25" t="n">
        <v>0.5</v>
      </c>
      <c r="Z25" t="n">
        <v>10</v>
      </c>
      <c r="AA25" t="n">
        <v>553.6745276075853</v>
      </c>
      <c r="AB25" t="n">
        <v>757.5619150689287</v>
      </c>
      <c r="AC25" t="n">
        <v>685.261269139575</v>
      </c>
      <c r="AD25" t="n">
        <v>553674.5276075853</v>
      </c>
      <c r="AE25" t="n">
        <v>757561.9150689286</v>
      </c>
      <c r="AF25" t="n">
        <v>5.463514112067093e-06</v>
      </c>
      <c r="AG25" t="n">
        <v>2.122916666666667</v>
      </c>
      <c r="AH25" t="n">
        <v>685261.269139575</v>
      </c>
    </row>
    <row r="26">
      <c r="A26" t="n">
        <v>24</v>
      </c>
      <c r="B26" t="n">
        <v>70</v>
      </c>
      <c r="C26" t="inlineStr">
        <is>
          <t xml:space="preserve">CONCLUIDO	</t>
        </is>
      </c>
      <c r="D26" t="n">
        <v>1.9648</v>
      </c>
      <c r="E26" t="n">
        <v>50.9</v>
      </c>
      <c r="F26" t="n">
        <v>48.23</v>
      </c>
      <c r="G26" t="n">
        <v>192.94</v>
      </c>
      <c r="H26" t="n">
        <v>2.52</v>
      </c>
      <c r="I26" t="n">
        <v>15</v>
      </c>
      <c r="J26" t="n">
        <v>175.83</v>
      </c>
      <c r="K26" t="n">
        <v>47.83</v>
      </c>
      <c r="L26" t="n">
        <v>25</v>
      </c>
      <c r="M26" t="n">
        <v>13</v>
      </c>
      <c r="N26" t="n">
        <v>33</v>
      </c>
      <c r="O26" t="n">
        <v>21919.27</v>
      </c>
      <c r="P26" t="n">
        <v>474.19</v>
      </c>
      <c r="Q26" t="n">
        <v>794.1799999999999</v>
      </c>
      <c r="R26" t="n">
        <v>108.94</v>
      </c>
      <c r="S26" t="n">
        <v>72.42</v>
      </c>
      <c r="T26" t="n">
        <v>9074.450000000001</v>
      </c>
      <c r="U26" t="n">
        <v>0.66</v>
      </c>
      <c r="V26" t="n">
        <v>0.77</v>
      </c>
      <c r="W26" t="n">
        <v>4.71</v>
      </c>
      <c r="X26" t="n">
        <v>0.53</v>
      </c>
      <c r="Y26" t="n">
        <v>0.5</v>
      </c>
      <c r="Z26" t="n">
        <v>10</v>
      </c>
      <c r="AA26" t="n">
        <v>551.7977445713326</v>
      </c>
      <c r="AB26" t="n">
        <v>754.9940177209037</v>
      </c>
      <c r="AC26" t="n">
        <v>682.9384483103788</v>
      </c>
      <c r="AD26" t="n">
        <v>551797.7445713326</v>
      </c>
      <c r="AE26" t="n">
        <v>754994.0177209037</v>
      </c>
      <c r="AF26" t="n">
        <v>5.469638503714167e-06</v>
      </c>
      <c r="AG26" t="n">
        <v>2.120833333333333</v>
      </c>
      <c r="AH26" t="n">
        <v>682938.4483103788</v>
      </c>
    </row>
    <row r="27">
      <c r="A27" t="n">
        <v>25</v>
      </c>
      <c r="B27" t="n">
        <v>70</v>
      </c>
      <c r="C27" t="inlineStr">
        <is>
          <t xml:space="preserve">CONCLUIDO	</t>
        </is>
      </c>
      <c r="D27" t="n">
        <v>1.968</v>
      </c>
      <c r="E27" t="n">
        <v>50.81</v>
      </c>
      <c r="F27" t="n">
        <v>48.18</v>
      </c>
      <c r="G27" t="n">
        <v>206.48</v>
      </c>
      <c r="H27" t="n">
        <v>2.6</v>
      </c>
      <c r="I27" t="n">
        <v>14</v>
      </c>
      <c r="J27" t="n">
        <v>177.3</v>
      </c>
      <c r="K27" t="n">
        <v>47.83</v>
      </c>
      <c r="L27" t="n">
        <v>26</v>
      </c>
      <c r="M27" t="n">
        <v>12</v>
      </c>
      <c r="N27" t="n">
        <v>33.48</v>
      </c>
      <c r="O27" t="n">
        <v>22101.56</v>
      </c>
      <c r="P27" t="n">
        <v>468.71</v>
      </c>
      <c r="Q27" t="n">
        <v>794.2</v>
      </c>
      <c r="R27" t="n">
        <v>107.39</v>
      </c>
      <c r="S27" t="n">
        <v>72.42</v>
      </c>
      <c r="T27" t="n">
        <v>8303.83</v>
      </c>
      <c r="U27" t="n">
        <v>0.67</v>
      </c>
      <c r="V27" t="n">
        <v>0.77</v>
      </c>
      <c r="W27" t="n">
        <v>4.7</v>
      </c>
      <c r="X27" t="n">
        <v>0.47</v>
      </c>
      <c r="Y27" t="n">
        <v>0.5</v>
      </c>
      <c r="Z27" t="n">
        <v>10</v>
      </c>
      <c r="AA27" t="n">
        <v>546.9025678927201</v>
      </c>
      <c r="AB27" t="n">
        <v>748.2962210292724</v>
      </c>
      <c r="AC27" t="n">
        <v>676.8798799345805</v>
      </c>
      <c r="AD27" t="n">
        <v>546902.5678927201</v>
      </c>
      <c r="AE27" t="n">
        <v>748296.2210292724</v>
      </c>
      <c r="AF27" t="n">
        <v>5.478546709746274e-06</v>
      </c>
      <c r="AG27" t="n">
        <v>2.117083333333333</v>
      </c>
      <c r="AH27" t="n">
        <v>676879.8799345804</v>
      </c>
    </row>
    <row r="28">
      <c r="A28" t="n">
        <v>26</v>
      </c>
      <c r="B28" t="n">
        <v>70</v>
      </c>
      <c r="C28" t="inlineStr">
        <is>
          <t xml:space="preserve">CONCLUIDO	</t>
        </is>
      </c>
      <c r="D28" t="n">
        <v>1.9679</v>
      </c>
      <c r="E28" t="n">
        <v>50.82</v>
      </c>
      <c r="F28" t="n">
        <v>48.18</v>
      </c>
      <c r="G28" t="n">
        <v>206.5</v>
      </c>
      <c r="H28" t="n">
        <v>2.68</v>
      </c>
      <c r="I28" t="n">
        <v>14</v>
      </c>
      <c r="J28" t="n">
        <v>178.79</v>
      </c>
      <c r="K28" t="n">
        <v>47.83</v>
      </c>
      <c r="L28" t="n">
        <v>27</v>
      </c>
      <c r="M28" t="n">
        <v>10</v>
      </c>
      <c r="N28" t="n">
        <v>33.96</v>
      </c>
      <c r="O28" t="n">
        <v>22284.51</v>
      </c>
      <c r="P28" t="n">
        <v>466.81</v>
      </c>
      <c r="Q28" t="n">
        <v>794.17</v>
      </c>
      <c r="R28" t="n">
        <v>107.3</v>
      </c>
      <c r="S28" t="n">
        <v>72.42</v>
      </c>
      <c r="T28" t="n">
        <v>8257.120000000001</v>
      </c>
      <c r="U28" t="n">
        <v>0.67</v>
      </c>
      <c r="V28" t="n">
        <v>0.77</v>
      </c>
      <c r="W28" t="n">
        <v>4.71</v>
      </c>
      <c r="X28" t="n">
        <v>0.48</v>
      </c>
      <c r="Y28" t="n">
        <v>0.5</v>
      </c>
      <c r="Z28" t="n">
        <v>10</v>
      </c>
      <c r="AA28" t="n">
        <v>545.6196833426367</v>
      </c>
      <c r="AB28" t="n">
        <v>746.5409217909769</v>
      </c>
      <c r="AC28" t="n">
        <v>675.2921039920096</v>
      </c>
      <c r="AD28" t="n">
        <v>545619.6833426367</v>
      </c>
      <c r="AE28" t="n">
        <v>746540.9217909769</v>
      </c>
      <c r="AF28" t="n">
        <v>5.478268328307771e-06</v>
      </c>
      <c r="AG28" t="n">
        <v>2.1175</v>
      </c>
      <c r="AH28" t="n">
        <v>675292.1039920097</v>
      </c>
    </row>
    <row r="29">
      <c r="A29" t="n">
        <v>27</v>
      </c>
      <c r="B29" t="n">
        <v>70</v>
      </c>
      <c r="C29" t="inlineStr">
        <is>
          <t xml:space="preserve">CONCLUIDO	</t>
        </is>
      </c>
      <c r="D29" t="n">
        <v>1.9707</v>
      </c>
      <c r="E29" t="n">
        <v>50.74</v>
      </c>
      <c r="F29" t="n">
        <v>48.14</v>
      </c>
      <c r="G29" t="n">
        <v>222.18</v>
      </c>
      <c r="H29" t="n">
        <v>2.75</v>
      </c>
      <c r="I29" t="n">
        <v>13</v>
      </c>
      <c r="J29" t="n">
        <v>180.28</v>
      </c>
      <c r="K29" t="n">
        <v>47.83</v>
      </c>
      <c r="L29" t="n">
        <v>28</v>
      </c>
      <c r="M29" t="n">
        <v>6</v>
      </c>
      <c r="N29" t="n">
        <v>34.45</v>
      </c>
      <c r="O29" t="n">
        <v>22468.11</v>
      </c>
      <c r="P29" t="n">
        <v>460.97</v>
      </c>
      <c r="Q29" t="n">
        <v>794.17</v>
      </c>
      <c r="R29" t="n">
        <v>105.8</v>
      </c>
      <c r="S29" t="n">
        <v>72.42</v>
      </c>
      <c r="T29" t="n">
        <v>7514.46</v>
      </c>
      <c r="U29" t="n">
        <v>0.68</v>
      </c>
      <c r="V29" t="n">
        <v>0.77</v>
      </c>
      <c r="W29" t="n">
        <v>4.71</v>
      </c>
      <c r="X29" t="n">
        <v>0.43</v>
      </c>
      <c r="Y29" t="n">
        <v>0.5</v>
      </c>
      <c r="Z29" t="n">
        <v>10</v>
      </c>
      <c r="AA29" t="n">
        <v>540.6446921978011</v>
      </c>
      <c r="AB29" t="n">
        <v>739.7339194254935</v>
      </c>
      <c r="AC29" t="n">
        <v>669.1347523786002</v>
      </c>
      <c r="AD29" t="n">
        <v>540644.6921978011</v>
      </c>
      <c r="AE29" t="n">
        <v>739733.9194254935</v>
      </c>
      <c r="AF29" t="n">
        <v>5.486063008585865e-06</v>
      </c>
      <c r="AG29" t="n">
        <v>2.114166666666667</v>
      </c>
      <c r="AH29" t="n">
        <v>669134.7523786002</v>
      </c>
    </row>
    <row r="30">
      <c r="A30" t="n">
        <v>28</v>
      </c>
      <c r="B30" t="n">
        <v>70</v>
      </c>
      <c r="C30" t="inlineStr">
        <is>
          <t xml:space="preserve">CONCLUIDO	</t>
        </is>
      </c>
      <c r="D30" t="n">
        <v>1.9699</v>
      </c>
      <c r="E30" t="n">
        <v>50.76</v>
      </c>
      <c r="F30" t="n">
        <v>48.16</v>
      </c>
      <c r="G30" t="n">
        <v>222.28</v>
      </c>
      <c r="H30" t="n">
        <v>2.83</v>
      </c>
      <c r="I30" t="n">
        <v>13</v>
      </c>
      <c r="J30" t="n">
        <v>181.77</v>
      </c>
      <c r="K30" t="n">
        <v>47.83</v>
      </c>
      <c r="L30" t="n">
        <v>29</v>
      </c>
      <c r="M30" t="n">
        <v>4</v>
      </c>
      <c r="N30" t="n">
        <v>34.94</v>
      </c>
      <c r="O30" t="n">
        <v>22652.51</v>
      </c>
      <c r="P30" t="n">
        <v>464.43</v>
      </c>
      <c r="Q30" t="n">
        <v>794.17</v>
      </c>
      <c r="R30" t="n">
        <v>106.3</v>
      </c>
      <c r="S30" t="n">
        <v>72.42</v>
      </c>
      <c r="T30" t="n">
        <v>7762.21</v>
      </c>
      <c r="U30" t="n">
        <v>0.68</v>
      </c>
      <c r="V30" t="n">
        <v>0.77</v>
      </c>
      <c r="W30" t="n">
        <v>4.71</v>
      </c>
      <c r="X30" t="n">
        <v>0.45</v>
      </c>
      <c r="Y30" t="n">
        <v>0.5</v>
      </c>
      <c r="Z30" t="n">
        <v>10</v>
      </c>
      <c r="AA30" t="n">
        <v>543.3365685620639</v>
      </c>
      <c r="AB30" t="n">
        <v>743.4170634242815</v>
      </c>
      <c r="AC30" t="n">
        <v>672.4663822834692</v>
      </c>
      <c r="AD30" t="n">
        <v>543336.568562064</v>
      </c>
      <c r="AE30" t="n">
        <v>743417.0634242815</v>
      </c>
      <c r="AF30" t="n">
        <v>5.483835957077839e-06</v>
      </c>
      <c r="AG30" t="n">
        <v>2.115</v>
      </c>
      <c r="AH30" t="n">
        <v>672466.3822834692</v>
      </c>
    </row>
    <row r="31">
      <c r="A31" t="n">
        <v>29</v>
      </c>
      <c r="B31" t="n">
        <v>70</v>
      </c>
      <c r="C31" t="inlineStr">
        <is>
          <t xml:space="preserve">CONCLUIDO	</t>
        </is>
      </c>
      <c r="D31" t="n">
        <v>1.9698</v>
      </c>
      <c r="E31" t="n">
        <v>50.77</v>
      </c>
      <c r="F31" t="n">
        <v>48.16</v>
      </c>
      <c r="G31" t="n">
        <v>222.29</v>
      </c>
      <c r="H31" t="n">
        <v>2.9</v>
      </c>
      <c r="I31" t="n">
        <v>13</v>
      </c>
      <c r="J31" t="n">
        <v>183.27</v>
      </c>
      <c r="K31" t="n">
        <v>47.83</v>
      </c>
      <c r="L31" t="n">
        <v>30</v>
      </c>
      <c r="M31" t="n">
        <v>3</v>
      </c>
      <c r="N31" t="n">
        <v>35.44</v>
      </c>
      <c r="O31" t="n">
        <v>22837.46</v>
      </c>
      <c r="P31" t="n">
        <v>467.44</v>
      </c>
      <c r="Q31" t="n">
        <v>794.17</v>
      </c>
      <c r="R31" t="n">
        <v>106.16</v>
      </c>
      <c r="S31" t="n">
        <v>72.42</v>
      </c>
      <c r="T31" t="n">
        <v>7693.65</v>
      </c>
      <c r="U31" t="n">
        <v>0.68</v>
      </c>
      <c r="V31" t="n">
        <v>0.77</v>
      </c>
      <c r="W31" t="n">
        <v>4.72</v>
      </c>
      <c r="X31" t="n">
        <v>0.46</v>
      </c>
      <c r="Y31" t="n">
        <v>0.5</v>
      </c>
      <c r="Z31" t="n">
        <v>10</v>
      </c>
      <c r="AA31" t="n">
        <v>545.4459545671605</v>
      </c>
      <c r="AB31" t="n">
        <v>746.3032184159973</v>
      </c>
      <c r="AC31" t="n">
        <v>675.0770866935194</v>
      </c>
      <c r="AD31" t="n">
        <v>545445.9545671605</v>
      </c>
      <c r="AE31" t="n">
        <v>746303.2184159973</v>
      </c>
      <c r="AF31" t="n">
        <v>5.483557575639335e-06</v>
      </c>
      <c r="AG31" t="n">
        <v>2.115416666666667</v>
      </c>
      <c r="AH31" t="n">
        <v>675077.0866935194</v>
      </c>
    </row>
    <row r="32">
      <c r="A32" t="n">
        <v>30</v>
      </c>
      <c r="B32" t="n">
        <v>70</v>
      </c>
      <c r="C32" t="inlineStr">
        <is>
          <t xml:space="preserve">CONCLUIDO	</t>
        </is>
      </c>
      <c r="D32" t="n">
        <v>1.9693</v>
      </c>
      <c r="E32" t="n">
        <v>50.78</v>
      </c>
      <c r="F32" t="n">
        <v>48.17</v>
      </c>
      <c r="G32" t="n">
        <v>222.34</v>
      </c>
      <c r="H32" t="n">
        <v>2.98</v>
      </c>
      <c r="I32" t="n">
        <v>13</v>
      </c>
      <c r="J32" t="n">
        <v>184.78</v>
      </c>
      <c r="K32" t="n">
        <v>47.83</v>
      </c>
      <c r="L32" t="n">
        <v>31</v>
      </c>
      <c r="M32" t="n">
        <v>2</v>
      </c>
      <c r="N32" t="n">
        <v>35.95</v>
      </c>
      <c r="O32" t="n">
        <v>23023.09</v>
      </c>
      <c r="P32" t="n">
        <v>471.1</v>
      </c>
      <c r="Q32" t="n">
        <v>794.1799999999999</v>
      </c>
      <c r="R32" t="n">
        <v>106.77</v>
      </c>
      <c r="S32" t="n">
        <v>72.42</v>
      </c>
      <c r="T32" t="n">
        <v>8001.2</v>
      </c>
      <c r="U32" t="n">
        <v>0.68</v>
      </c>
      <c r="V32" t="n">
        <v>0.77</v>
      </c>
      <c r="W32" t="n">
        <v>4.71</v>
      </c>
      <c r="X32" t="n">
        <v>0.47</v>
      </c>
      <c r="Y32" t="n">
        <v>0.5</v>
      </c>
      <c r="Z32" t="n">
        <v>10</v>
      </c>
      <c r="AA32" t="n">
        <v>548.1532187853458</v>
      </c>
      <c r="AB32" t="n">
        <v>750.0074167553865</v>
      </c>
      <c r="AC32" t="n">
        <v>678.4277615422723</v>
      </c>
      <c r="AD32" t="n">
        <v>548153.2187853458</v>
      </c>
      <c r="AE32" t="n">
        <v>750007.4167553865</v>
      </c>
      <c r="AF32" t="n">
        <v>5.482165668446819e-06</v>
      </c>
      <c r="AG32" t="n">
        <v>2.115833333333333</v>
      </c>
      <c r="AH32" t="n">
        <v>678427.7615422723</v>
      </c>
    </row>
    <row r="33">
      <c r="A33" t="n">
        <v>31</v>
      </c>
      <c r="B33" t="n">
        <v>70</v>
      </c>
      <c r="C33" t="inlineStr">
        <is>
          <t xml:space="preserve">CONCLUIDO	</t>
        </is>
      </c>
      <c r="D33" t="n">
        <v>1.9696</v>
      </c>
      <c r="E33" t="n">
        <v>50.77</v>
      </c>
      <c r="F33" t="n">
        <v>48.17</v>
      </c>
      <c r="G33" t="n">
        <v>222.31</v>
      </c>
      <c r="H33" t="n">
        <v>3.05</v>
      </c>
      <c r="I33" t="n">
        <v>13</v>
      </c>
      <c r="J33" t="n">
        <v>186.29</v>
      </c>
      <c r="K33" t="n">
        <v>47.83</v>
      </c>
      <c r="L33" t="n">
        <v>32</v>
      </c>
      <c r="M33" t="n">
        <v>1</v>
      </c>
      <c r="N33" t="n">
        <v>36.46</v>
      </c>
      <c r="O33" t="n">
        <v>23209.42</v>
      </c>
      <c r="P33" t="n">
        <v>472.79</v>
      </c>
      <c r="Q33" t="n">
        <v>794.1799999999999</v>
      </c>
      <c r="R33" t="n">
        <v>106.52</v>
      </c>
      <c r="S33" t="n">
        <v>72.42</v>
      </c>
      <c r="T33" t="n">
        <v>7872.9</v>
      </c>
      <c r="U33" t="n">
        <v>0.68</v>
      </c>
      <c r="V33" t="n">
        <v>0.77</v>
      </c>
      <c r="W33" t="n">
        <v>4.71</v>
      </c>
      <c r="X33" t="n">
        <v>0.46</v>
      </c>
      <c r="Y33" t="n">
        <v>0.5</v>
      </c>
      <c r="Z33" t="n">
        <v>10</v>
      </c>
      <c r="AA33" t="n">
        <v>549.2363956615009</v>
      </c>
      <c r="AB33" t="n">
        <v>751.489467143733</v>
      </c>
      <c r="AC33" t="n">
        <v>679.7683671216257</v>
      </c>
      <c r="AD33" t="n">
        <v>549236.3956615009</v>
      </c>
      <c r="AE33" t="n">
        <v>751489.4671437331</v>
      </c>
      <c r="AF33" t="n">
        <v>5.483000812762329e-06</v>
      </c>
      <c r="AG33" t="n">
        <v>2.115416666666667</v>
      </c>
      <c r="AH33" t="n">
        <v>679768.3671216257</v>
      </c>
    </row>
    <row r="34">
      <c r="A34" t="n">
        <v>32</v>
      </c>
      <c r="B34" t="n">
        <v>70</v>
      </c>
      <c r="C34" t="inlineStr">
        <is>
          <t xml:space="preserve">CONCLUIDO	</t>
        </is>
      </c>
      <c r="D34" t="n">
        <v>1.9695</v>
      </c>
      <c r="E34" t="n">
        <v>50.77</v>
      </c>
      <c r="F34" t="n">
        <v>48.17</v>
      </c>
      <c r="G34" t="n">
        <v>222.32</v>
      </c>
      <c r="H34" t="n">
        <v>3.12</v>
      </c>
      <c r="I34" t="n">
        <v>13</v>
      </c>
      <c r="J34" t="n">
        <v>187.8</v>
      </c>
      <c r="K34" t="n">
        <v>47.83</v>
      </c>
      <c r="L34" t="n">
        <v>33</v>
      </c>
      <c r="M34" t="n">
        <v>0</v>
      </c>
      <c r="N34" t="n">
        <v>36.98</v>
      </c>
      <c r="O34" t="n">
        <v>23396.44</v>
      </c>
      <c r="P34" t="n">
        <v>476.11</v>
      </c>
      <c r="Q34" t="n">
        <v>794.17</v>
      </c>
      <c r="R34" t="n">
        <v>106.61</v>
      </c>
      <c r="S34" t="n">
        <v>72.42</v>
      </c>
      <c r="T34" t="n">
        <v>7918.95</v>
      </c>
      <c r="U34" t="n">
        <v>0.68</v>
      </c>
      <c r="V34" t="n">
        <v>0.77</v>
      </c>
      <c r="W34" t="n">
        <v>4.71</v>
      </c>
      <c r="X34" t="n">
        <v>0.46</v>
      </c>
      <c r="Y34" t="n">
        <v>0.5</v>
      </c>
      <c r="Z34" t="n">
        <v>10</v>
      </c>
      <c r="AA34" t="n">
        <v>551.5565774739028</v>
      </c>
      <c r="AB34" t="n">
        <v>754.6640422586588</v>
      </c>
      <c r="AC34" t="n">
        <v>682.6399652431272</v>
      </c>
      <c r="AD34" t="n">
        <v>551556.5774739028</v>
      </c>
      <c r="AE34" t="n">
        <v>754664.0422586588</v>
      </c>
      <c r="AF34" t="n">
        <v>5.482722431323826e-06</v>
      </c>
      <c r="AG34" t="n">
        <v>2.115416666666667</v>
      </c>
      <c r="AH34" t="n">
        <v>682639.9652431272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0.9478</v>
      </c>
      <c r="E2" t="n">
        <v>105.51</v>
      </c>
      <c r="F2" t="n">
        <v>76.88</v>
      </c>
      <c r="G2" t="n">
        <v>6.26</v>
      </c>
      <c r="H2" t="n">
        <v>0.1</v>
      </c>
      <c r="I2" t="n">
        <v>737</v>
      </c>
      <c r="J2" t="n">
        <v>176.73</v>
      </c>
      <c r="K2" t="n">
        <v>52.44</v>
      </c>
      <c r="L2" t="n">
        <v>1</v>
      </c>
      <c r="M2" t="n">
        <v>735</v>
      </c>
      <c r="N2" t="n">
        <v>33.29</v>
      </c>
      <c r="O2" t="n">
        <v>22031.19</v>
      </c>
      <c r="P2" t="n">
        <v>1009.82</v>
      </c>
      <c r="Q2" t="n">
        <v>794.36</v>
      </c>
      <c r="R2" t="n">
        <v>1068.09</v>
      </c>
      <c r="S2" t="n">
        <v>72.42</v>
      </c>
      <c r="T2" t="n">
        <v>485038.24</v>
      </c>
      <c r="U2" t="n">
        <v>0.07000000000000001</v>
      </c>
      <c r="V2" t="n">
        <v>0.48</v>
      </c>
      <c r="W2" t="n">
        <v>5.9</v>
      </c>
      <c r="X2" t="n">
        <v>29.16</v>
      </c>
      <c r="Y2" t="n">
        <v>0.5</v>
      </c>
      <c r="Z2" t="n">
        <v>10</v>
      </c>
      <c r="AA2" t="n">
        <v>2231.960139899255</v>
      </c>
      <c r="AB2" t="n">
        <v>3053.866330542246</v>
      </c>
      <c r="AC2" t="n">
        <v>2762.409614083494</v>
      </c>
      <c r="AD2" t="n">
        <v>2231960.139899255</v>
      </c>
      <c r="AE2" t="n">
        <v>3053866.330542246</v>
      </c>
      <c r="AF2" t="n">
        <v>2.384139107143663e-06</v>
      </c>
      <c r="AG2" t="n">
        <v>4.39625</v>
      </c>
      <c r="AH2" t="n">
        <v>2762409.614083494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1.4201</v>
      </c>
      <c r="E3" t="n">
        <v>70.42</v>
      </c>
      <c r="F3" t="n">
        <v>58.18</v>
      </c>
      <c r="G3" t="n">
        <v>12.65</v>
      </c>
      <c r="H3" t="n">
        <v>0.2</v>
      </c>
      <c r="I3" t="n">
        <v>276</v>
      </c>
      <c r="J3" t="n">
        <v>178.21</v>
      </c>
      <c r="K3" t="n">
        <v>52.44</v>
      </c>
      <c r="L3" t="n">
        <v>2</v>
      </c>
      <c r="M3" t="n">
        <v>274</v>
      </c>
      <c r="N3" t="n">
        <v>33.77</v>
      </c>
      <c r="O3" t="n">
        <v>22213.89</v>
      </c>
      <c r="P3" t="n">
        <v>761.59</v>
      </c>
      <c r="Q3" t="n">
        <v>794.22</v>
      </c>
      <c r="R3" t="n">
        <v>441.21</v>
      </c>
      <c r="S3" t="n">
        <v>72.42</v>
      </c>
      <c r="T3" t="n">
        <v>173904.11</v>
      </c>
      <c r="U3" t="n">
        <v>0.16</v>
      </c>
      <c r="V3" t="n">
        <v>0.63</v>
      </c>
      <c r="W3" t="n">
        <v>5.14</v>
      </c>
      <c r="X3" t="n">
        <v>10.47</v>
      </c>
      <c r="Y3" t="n">
        <v>0.5</v>
      </c>
      <c r="Z3" t="n">
        <v>10</v>
      </c>
      <c r="AA3" t="n">
        <v>1132.271209246839</v>
      </c>
      <c r="AB3" t="n">
        <v>1549.223420771823</v>
      </c>
      <c r="AC3" t="n">
        <v>1401.367711842087</v>
      </c>
      <c r="AD3" t="n">
        <v>1132271.209246839</v>
      </c>
      <c r="AE3" t="n">
        <v>1549223.420771823</v>
      </c>
      <c r="AF3" t="n">
        <v>3.572183948148044e-06</v>
      </c>
      <c r="AG3" t="n">
        <v>2.934166666666667</v>
      </c>
      <c r="AH3" t="n">
        <v>1401367.711842087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1.5969</v>
      </c>
      <c r="E4" t="n">
        <v>62.62</v>
      </c>
      <c r="F4" t="n">
        <v>54.12</v>
      </c>
      <c r="G4" t="n">
        <v>18.99</v>
      </c>
      <c r="H4" t="n">
        <v>0.3</v>
      </c>
      <c r="I4" t="n">
        <v>171</v>
      </c>
      <c r="J4" t="n">
        <v>179.7</v>
      </c>
      <c r="K4" t="n">
        <v>52.44</v>
      </c>
      <c r="L4" t="n">
        <v>3</v>
      </c>
      <c r="M4" t="n">
        <v>169</v>
      </c>
      <c r="N4" t="n">
        <v>34.26</v>
      </c>
      <c r="O4" t="n">
        <v>22397.24</v>
      </c>
      <c r="P4" t="n">
        <v>706.0700000000001</v>
      </c>
      <c r="Q4" t="n">
        <v>794.3099999999999</v>
      </c>
      <c r="R4" t="n">
        <v>305.49</v>
      </c>
      <c r="S4" t="n">
        <v>72.42</v>
      </c>
      <c r="T4" t="n">
        <v>106570.22</v>
      </c>
      <c r="U4" t="n">
        <v>0.24</v>
      </c>
      <c r="V4" t="n">
        <v>0.68</v>
      </c>
      <c r="W4" t="n">
        <v>4.96</v>
      </c>
      <c r="X4" t="n">
        <v>6.41</v>
      </c>
      <c r="Y4" t="n">
        <v>0.5</v>
      </c>
      <c r="Z4" t="n">
        <v>10</v>
      </c>
      <c r="AA4" t="n">
        <v>936.6326100798758</v>
      </c>
      <c r="AB4" t="n">
        <v>1281.542058425731</v>
      </c>
      <c r="AC4" t="n">
        <v>1159.233483025154</v>
      </c>
      <c r="AD4" t="n">
        <v>936632.6100798758</v>
      </c>
      <c r="AE4" t="n">
        <v>1281542.058425731</v>
      </c>
      <c r="AF4" t="n">
        <v>4.016914686851357e-06</v>
      </c>
      <c r="AG4" t="n">
        <v>2.609166666666666</v>
      </c>
      <c r="AH4" t="n">
        <v>1159233.483025154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1.6901</v>
      </c>
      <c r="E5" t="n">
        <v>59.17</v>
      </c>
      <c r="F5" t="n">
        <v>52.34</v>
      </c>
      <c r="G5" t="n">
        <v>25.32</v>
      </c>
      <c r="H5" t="n">
        <v>0.39</v>
      </c>
      <c r="I5" t="n">
        <v>124</v>
      </c>
      <c r="J5" t="n">
        <v>181.19</v>
      </c>
      <c r="K5" t="n">
        <v>52.44</v>
      </c>
      <c r="L5" t="n">
        <v>4</v>
      </c>
      <c r="M5" t="n">
        <v>122</v>
      </c>
      <c r="N5" t="n">
        <v>34.75</v>
      </c>
      <c r="O5" t="n">
        <v>22581.25</v>
      </c>
      <c r="P5" t="n">
        <v>680.8200000000001</v>
      </c>
      <c r="Q5" t="n">
        <v>794.21</v>
      </c>
      <c r="R5" t="n">
        <v>245.69</v>
      </c>
      <c r="S5" t="n">
        <v>72.42</v>
      </c>
      <c r="T5" t="n">
        <v>76905.10000000001</v>
      </c>
      <c r="U5" t="n">
        <v>0.29</v>
      </c>
      <c r="V5" t="n">
        <v>0.71</v>
      </c>
      <c r="W5" t="n">
        <v>4.89</v>
      </c>
      <c r="X5" t="n">
        <v>4.63</v>
      </c>
      <c r="Y5" t="n">
        <v>0.5</v>
      </c>
      <c r="Z5" t="n">
        <v>10</v>
      </c>
      <c r="AA5" t="n">
        <v>855.0517391616471</v>
      </c>
      <c r="AB5" t="n">
        <v>1169.919511741397</v>
      </c>
      <c r="AC5" t="n">
        <v>1058.264035533145</v>
      </c>
      <c r="AD5" t="n">
        <v>855051.7391616472</v>
      </c>
      <c r="AE5" t="n">
        <v>1169919.511741397</v>
      </c>
      <c r="AF5" t="n">
        <v>4.251354193905365e-06</v>
      </c>
      <c r="AG5" t="n">
        <v>2.465416666666667</v>
      </c>
      <c r="AH5" t="n">
        <v>1058264.035533145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1.7489</v>
      </c>
      <c r="E6" t="n">
        <v>57.18</v>
      </c>
      <c r="F6" t="n">
        <v>51.31</v>
      </c>
      <c r="G6" t="n">
        <v>31.74</v>
      </c>
      <c r="H6" t="n">
        <v>0.49</v>
      </c>
      <c r="I6" t="n">
        <v>97</v>
      </c>
      <c r="J6" t="n">
        <v>182.69</v>
      </c>
      <c r="K6" t="n">
        <v>52.44</v>
      </c>
      <c r="L6" t="n">
        <v>5</v>
      </c>
      <c r="M6" t="n">
        <v>95</v>
      </c>
      <c r="N6" t="n">
        <v>35.25</v>
      </c>
      <c r="O6" t="n">
        <v>22766.06</v>
      </c>
      <c r="P6" t="n">
        <v>665.04</v>
      </c>
      <c r="Q6" t="n">
        <v>794.21</v>
      </c>
      <c r="R6" t="n">
        <v>211.19</v>
      </c>
      <c r="S6" t="n">
        <v>72.42</v>
      </c>
      <c r="T6" t="n">
        <v>59787.22</v>
      </c>
      <c r="U6" t="n">
        <v>0.34</v>
      </c>
      <c r="V6" t="n">
        <v>0.72</v>
      </c>
      <c r="W6" t="n">
        <v>4.85</v>
      </c>
      <c r="X6" t="n">
        <v>3.6</v>
      </c>
      <c r="Y6" t="n">
        <v>0.5</v>
      </c>
      <c r="Z6" t="n">
        <v>10</v>
      </c>
      <c r="AA6" t="n">
        <v>808.7139252234249</v>
      </c>
      <c r="AB6" t="n">
        <v>1106.518070431049</v>
      </c>
      <c r="AC6" t="n">
        <v>1000.913538796975</v>
      </c>
      <c r="AD6" t="n">
        <v>808713.9252234249</v>
      </c>
      <c r="AE6" t="n">
        <v>1106518.070431049</v>
      </c>
      <c r="AF6" t="n">
        <v>4.399262380759182e-06</v>
      </c>
      <c r="AG6" t="n">
        <v>2.3825</v>
      </c>
      <c r="AH6" t="n">
        <v>1000913.538796975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1.7884</v>
      </c>
      <c r="E7" t="n">
        <v>55.91</v>
      </c>
      <c r="F7" t="n">
        <v>50.65</v>
      </c>
      <c r="G7" t="n">
        <v>37.99</v>
      </c>
      <c r="H7" t="n">
        <v>0.58</v>
      </c>
      <c r="I7" t="n">
        <v>80</v>
      </c>
      <c r="J7" t="n">
        <v>184.19</v>
      </c>
      <c r="K7" t="n">
        <v>52.44</v>
      </c>
      <c r="L7" t="n">
        <v>6</v>
      </c>
      <c r="M7" t="n">
        <v>78</v>
      </c>
      <c r="N7" t="n">
        <v>35.75</v>
      </c>
      <c r="O7" t="n">
        <v>22951.43</v>
      </c>
      <c r="P7" t="n">
        <v>654.72</v>
      </c>
      <c r="Q7" t="n">
        <v>794.24</v>
      </c>
      <c r="R7" t="n">
        <v>189.62</v>
      </c>
      <c r="S7" t="n">
        <v>72.42</v>
      </c>
      <c r="T7" t="n">
        <v>49090.99</v>
      </c>
      <c r="U7" t="n">
        <v>0.38</v>
      </c>
      <c r="V7" t="n">
        <v>0.73</v>
      </c>
      <c r="W7" t="n">
        <v>4.81</v>
      </c>
      <c r="X7" t="n">
        <v>2.94</v>
      </c>
      <c r="Y7" t="n">
        <v>0.5</v>
      </c>
      <c r="Z7" t="n">
        <v>10</v>
      </c>
      <c r="AA7" t="n">
        <v>779.6697950567921</v>
      </c>
      <c r="AB7" t="n">
        <v>1066.778610200471</v>
      </c>
      <c r="AC7" t="n">
        <v>964.9667568761204</v>
      </c>
      <c r="AD7" t="n">
        <v>779669.7950567921</v>
      </c>
      <c r="AE7" t="n">
        <v>1066778.610200471</v>
      </c>
      <c r="AF7" t="n">
        <v>4.498622472268124e-06</v>
      </c>
      <c r="AG7" t="n">
        <v>2.329583333333333</v>
      </c>
      <c r="AH7" t="n">
        <v>964966.7568761203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1.8169</v>
      </c>
      <c r="E8" t="n">
        <v>55.04</v>
      </c>
      <c r="F8" t="n">
        <v>50.2</v>
      </c>
      <c r="G8" t="n">
        <v>44.29</v>
      </c>
      <c r="H8" t="n">
        <v>0.67</v>
      </c>
      <c r="I8" t="n">
        <v>68</v>
      </c>
      <c r="J8" t="n">
        <v>185.7</v>
      </c>
      <c r="K8" t="n">
        <v>52.44</v>
      </c>
      <c r="L8" t="n">
        <v>7</v>
      </c>
      <c r="M8" t="n">
        <v>66</v>
      </c>
      <c r="N8" t="n">
        <v>36.26</v>
      </c>
      <c r="O8" t="n">
        <v>23137.49</v>
      </c>
      <c r="P8" t="n">
        <v>646.59</v>
      </c>
      <c r="Q8" t="n">
        <v>794.1799999999999</v>
      </c>
      <c r="R8" t="n">
        <v>174.67</v>
      </c>
      <c r="S8" t="n">
        <v>72.42</v>
      </c>
      <c r="T8" t="n">
        <v>41672.14</v>
      </c>
      <c r="U8" t="n">
        <v>0.41</v>
      </c>
      <c r="V8" t="n">
        <v>0.74</v>
      </c>
      <c r="W8" t="n">
        <v>4.79</v>
      </c>
      <c r="X8" t="n">
        <v>2.49</v>
      </c>
      <c r="Y8" t="n">
        <v>0.5</v>
      </c>
      <c r="Z8" t="n">
        <v>10</v>
      </c>
      <c r="AA8" t="n">
        <v>759.1221837786898</v>
      </c>
      <c r="AB8" t="n">
        <v>1038.664461953139</v>
      </c>
      <c r="AC8" t="n">
        <v>939.535783479059</v>
      </c>
      <c r="AD8" t="n">
        <v>759122.1837786897</v>
      </c>
      <c r="AE8" t="n">
        <v>1038664.461953139</v>
      </c>
      <c r="AF8" t="n">
        <v>4.570312664875841e-06</v>
      </c>
      <c r="AG8" t="n">
        <v>2.293333333333333</v>
      </c>
      <c r="AH8" t="n">
        <v>939535.783479059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1.8382</v>
      </c>
      <c r="E9" t="n">
        <v>54.4</v>
      </c>
      <c r="F9" t="n">
        <v>49.88</v>
      </c>
      <c r="G9" t="n">
        <v>50.73</v>
      </c>
      <c r="H9" t="n">
        <v>0.76</v>
      </c>
      <c r="I9" t="n">
        <v>59</v>
      </c>
      <c r="J9" t="n">
        <v>187.22</v>
      </c>
      <c r="K9" t="n">
        <v>52.44</v>
      </c>
      <c r="L9" t="n">
        <v>8</v>
      </c>
      <c r="M9" t="n">
        <v>57</v>
      </c>
      <c r="N9" t="n">
        <v>36.78</v>
      </c>
      <c r="O9" t="n">
        <v>23324.24</v>
      </c>
      <c r="P9" t="n">
        <v>640.8200000000001</v>
      </c>
      <c r="Q9" t="n">
        <v>794.1799999999999</v>
      </c>
      <c r="R9" t="n">
        <v>164.02</v>
      </c>
      <c r="S9" t="n">
        <v>72.42</v>
      </c>
      <c r="T9" t="n">
        <v>36395.65</v>
      </c>
      <c r="U9" t="n">
        <v>0.44</v>
      </c>
      <c r="V9" t="n">
        <v>0.74</v>
      </c>
      <c r="W9" t="n">
        <v>4.78</v>
      </c>
      <c r="X9" t="n">
        <v>2.17</v>
      </c>
      <c r="Y9" t="n">
        <v>0.5</v>
      </c>
      <c r="Z9" t="n">
        <v>10</v>
      </c>
      <c r="AA9" t="n">
        <v>744.4859580568015</v>
      </c>
      <c r="AB9" t="n">
        <v>1018.638532215744</v>
      </c>
      <c r="AC9" t="n">
        <v>921.4211003692322</v>
      </c>
      <c r="AD9" t="n">
        <v>744485.9580568015</v>
      </c>
      <c r="AE9" t="n">
        <v>1018638.532215744</v>
      </c>
      <c r="AF9" t="n">
        <v>4.62389165093003e-06</v>
      </c>
      <c r="AG9" t="n">
        <v>2.266666666666667</v>
      </c>
      <c r="AH9" t="n">
        <v>921421.1003692322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1.8561</v>
      </c>
      <c r="E10" t="n">
        <v>53.88</v>
      </c>
      <c r="F10" t="n">
        <v>49.61</v>
      </c>
      <c r="G10" t="n">
        <v>57.24</v>
      </c>
      <c r="H10" t="n">
        <v>0.85</v>
      </c>
      <c r="I10" t="n">
        <v>52</v>
      </c>
      <c r="J10" t="n">
        <v>188.74</v>
      </c>
      <c r="K10" t="n">
        <v>52.44</v>
      </c>
      <c r="L10" t="n">
        <v>9</v>
      </c>
      <c r="M10" t="n">
        <v>50</v>
      </c>
      <c r="N10" t="n">
        <v>37.3</v>
      </c>
      <c r="O10" t="n">
        <v>23511.69</v>
      </c>
      <c r="P10" t="n">
        <v>635.35</v>
      </c>
      <c r="Q10" t="n">
        <v>794.17</v>
      </c>
      <c r="R10" t="n">
        <v>154.98</v>
      </c>
      <c r="S10" t="n">
        <v>72.42</v>
      </c>
      <c r="T10" t="n">
        <v>31911.08</v>
      </c>
      <c r="U10" t="n">
        <v>0.47</v>
      </c>
      <c r="V10" t="n">
        <v>0.74</v>
      </c>
      <c r="W10" t="n">
        <v>4.76</v>
      </c>
      <c r="X10" t="n">
        <v>1.9</v>
      </c>
      <c r="Y10" t="n">
        <v>0.5</v>
      </c>
      <c r="Z10" t="n">
        <v>10</v>
      </c>
      <c r="AA10" t="n">
        <v>731.9879001486872</v>
      </c>
      <c r="AB10" t="n">
        <v>1001.538138010461</v>
      </c>
      <c r="AC10" t="n">
        <v>905.9527437863474</v>
      </c>
      <c r="AD10" t="n">
        <v>731987.9001486872</v>
      </c>
      <c r="AE10" t="n">
        <v>1001538.138010461</v>
      </c>
      <c r="AF10" t="n">
        <v>4.668918122778385e-06</v>
      </c>
      <c r="AG10" t="n">
        <v>2.245</v>
      </c>
      <c r="AH10" t="n">
        <v>905952.7437863473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1.8688</v>
      </c>
      <c r="E11" t="n">
        <v>53.51</v>
      </c>
      <c r="F11" t="n">
        <v>49.42</v>
      </c>
      <c r="G11" t="n">
        <v>63.09</v>
      </c>
      <c r="H11" t="n">
        <v>0.93</v>
      </c>
      <c r="I11" t="n">
        <v>47</v>
      </c>
      <c r="J11" t="n">
        <v>190.26</v>
      </c>
      <c r="K11" t="n">
        <v>52.44</v>
      </c>
      <c r="L11" t="n">
        <v>10</v>
      </c>
      <c r="M11" t="n">
        <v>45</v>
      </c>
      <c r="N11" t="n">
        <v>37.82</v>
      </c>
      <c r="O11" t="n">
        <v>23699.85</v>
      </c>
      <c r="P11" t="n">
        <v>631.08</v>
      </c>
      <c r="Q11" t="n">
        <v>794.17</v>
      </c>
      <c r="R11" t="n">
        <v>148.61</v>
      </c>
      <c r="S11" t="n">
        <v>72.42</v>
      </c>
      <c r="T11" t="n">
        <v>28749.81</v>
      </c>
      <c r="U11" t="n">
        <v>0.49</v>
      </c>
      <c r="V11" t="n">
        <v>0.75</v>
      </c>
      <c r="W11" t="n">
        <v>4.76</v>
      </c>
      <c r="X11" t="n">
        <v>1.71</v>
      </c>
      <c r="Y11" t="n">
        <v>0.5</v>
      </c>
      <c r="Z11" t="n">
        <v>10</v>
      </c>
      <c r="AA11" t="n">
        <v>722.9872964932757</v>
      </c>
      <c r="AB11" t="n">
        <v>989.2231150105187</v>
      </c>
      <c r="AC11" t="n">
        <v>894.8130492972758</v>
      </c>
      <c r="AD11" t="n">
        <v>722987.2964932757</v>
      </c>
      <c r="AE11" t="n">
        <v>989223.1150105187</v>
      </c>
      <c r="AF11" t="n">
        <v>4.700864278782526e-06</v>
      </c>
      <c r="AG11" t="n">
        <v>2.229583333333333</v>
      </c>
      <c r="AH11" t="n">
        <v>894813.0492972758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1.8814</v>
      </c>
      <c r="E12" t="n">
        <v>53.15</v>
      </c>
      <c r="F12" t="n">
        <v>49.24</v>
      </c>
      <c r="G12" t="n">
        <v>70.34</v>
      </c>
      <c r="H12" t="n">
        <v>1.02</v>
      </c>
      <c r="I12" t="n">
        <v>42</v>
      </c>
      <c r="J12" t="n">
        <v>191.79</v>
      </c>
      <c r="K12" t="n">
        <v>52.44</v>
      </c>
      <c r="L12" t="n">
        <v>11</v>
      </c>
      <c r="M12" t="n">
        <v>40</v>
      </c>
      <c r="N12" t="n">
        <v>38.35</v>
      </c>
      <c r="O12" t="n">
        <v>23888.73</v>
      </c>
      <c r="P12" t="n">
        <v>626.6</v>
      </c>
      <c r="Q12" t="n">
        <v>794.21</v>
      </c>
      <c r="R12" t="n">
        <v>142.44</v>
      </c>
      <c r="S12" t="n">
        <v>72.42</v>
      </c>
      <c r="T12" t="n">
        <v>25690.95</v>
      </c>
      <c r="U12" t="n">
        <v>0.51</v>
      </c>
      <c r="V12" t="n">
        <v>0.75</v>
      </c>
      <c r="W12" t="n">
        <v>4.75</v>
      </c>
      <c r="X12" t="n">
        <v>1.53</v>
      </c>
      <c r="Y12" t="n">
        <v>0.5</v>
      </c>
      <c r="Z12" t="n">
        <v>10</v>
      </c>
      <c r="AA12" t="n">
        <v>714.0434809284927</v>
      </c>
      <c r="AB12" t="n">
        <v>976.9857919814876</v>
      </c>
      <c r="AC12" t="n">
        <v>883.7436392029448</v>
      </c>
      <c r="AD12" t="n">
        <v>714043.4809284927</v>
      </c>
      <c r="AE12" t="n">
        <v>976985.7919814877</v>
      </c>
      <c r="AF12" t="n">
        <v>4.732558890251201e-06</v>
      </c>
      <c r="AG12" t="n">
        <v>2.214583333333333</v>
      </c>
      <c r="AH12" t="n">
        <v>883743.6392029448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1.8898</v>
      </c>
      <c r="E13" t="n">
        <v>52.92</v>
      </c>
      <c r="F13" t="n">
        <v>49.11</v>
      </c>
      <c r="G13" t="n">
        <v>75.55</v>
      </c>
      <c r="H13" t="n">
        <v>1.1</v>
      </c>
      <c r="I13" t="n">
        <v>39</v>
      </c>
      <c r="J13" t="n">
        <v>193.33</v>
      </c>
      <c r="K13" t="n">
        <v>52.44</v>
      </c>
      <c r="L13" t="n">
        <v>12</v>
      </c>
      <c r="M13" t="n">
        <v>37</v>
      </c>
      <c r="N13" t="n">
        <v>38.89</v>
      </c>
      <c r="O13" t="n">
        <v>24078.33</v>
      </c>
      <c r="P13" t="n">
        <v>623.08</v>
      </c>
      <c r="Q13" t="n">
        <v>794.1900000000001</v>
      </c>
      <c r="R13" t="n">
        <v>138.16</v>
      </c>
      <c r="S13" t="n">
        <v>72.42</v>
      </c>
      <c r="T13" t="n">
        <v>23563.43</v>
      </c>
      <c r="U13" t="n">
        <v>0.52</v>
      </c>
      <c r="V13" t="n">
        <v>0.75</v>
      </c>
      <c r="W13" t="n">
        <v>4.75</v>
      </c>
      <c r="X13" t="n">
        <v>1.4</v>
      </c>
      <c r="Y13" t="n">
        <v>0.5</v>
      </c>
      <c r="Z13" t="n">
        <v>10</v>
      </c>
      <c r="AA13" t="n">
        <v>707.7180208222118</v>
      </c>
      <c r="AB13" t="n">
        <v>968.3310184044692</v>
      </c>
      <c r="AC13" t="n">
        <v>875.9148650690661</v>
      </c>
      <c r="AD13" t="n">
        <v>707718.0208222118</v>
      </c>
      <c r="AE13" t="n">
        <v>968331.0184044692</v>
      </c>
      <c r="AF13" t="n">
        <v>4.753688631230317e-06</v>
      </c>
      <c r="AG13" t="n">
        <v>2.205</v>
      </c>
      <c r="AH13" t="n">
        <v>875914.8650690661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1.8969</v>
      </c>
      <c r="E14" t="n">
        <v>52.72</v>
      </c>
      <c r="F14" t="n">
        <v>49.02</v>
      </c>
      <c r="G14" t="n">
        <v>81.7</v>
      </c>
      <c r="H14" t="n">
        <v>1.18</v>
      </c>
      <c r="I14" t="n">
        <v>36</v>
      </c>
      <c r="J14" t="n">
        <v>194.88</v>
      </c>
      <c r="K14" t="n">
        <v>52.44</v>
      </c>
      <c r="L14" t="n">
        <v>13</v>
      </c>
      <c r="M14" t="n">
        <v>34</v>
      </c>
      <c r="N14" t="n">
        <v>39.43</v>
      </c>
      <c r="O14" t="n">
        <v>24268.67</v>
      </c>
      <c r="P14" t="n">
        <v>618.77</v>
      </c>
      <c r="Q14" t="n">
        <v>794.17</v>
      </c>
      <c r="R14" t="n">
        <v>135.04</v>
      </c>
      <c r="S14" t="n">
        <v>72.42</v>
      </c>
      <c r="T14" t="n">
        <v>22017.32</v>
      </c>
      <c r="U14" t="n">
        <v>0.54</v>
      </c>
      <c r="V14" t="n">
        <v>0.75</v>
      </c>
      <c r="W14" t="n">
        <v>4.75</v>
      </c>
      <c r="X14" t="n">
        <v>1.31</v>
      </c>
      <c r="Y14" t="n">
        <v>0.5</v>
      </c>
      <c r="Z14" t="n">
        <v>10</v>
      </c>
      <c r="AA14" t="n">
        <v>701.5503875397219</v>
      </c>
      <c r="AB14" t="n">
        <v>959.8921904505899</v>
      </c>
      <c r="AC14" t="n">
        <v>868.2814270111355</v>
      </c>
      <c r="AD14" t="n">
        <v>701550.3875397219</v>
      </c>
      <c r="AE14" t="n">
        <v>959892.1904505899</v>
      </c>
      <c r="AF14" t="n">
        <v>4.77154829324838e-06</v>
      </c>
      <c r="AG14" t="n">
        <v>2.196666666666667</v>
      </c>
      <c r="AH14" t="n">
        <v>868281.4270111355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1.9039</v>
      </c>
      <c r="E15" t="n">
        <v>52.52</v>
      </c>
      <c r="F15" t="n">
        <v>48.93</v>
      </c>
      <c r="G15" t="n">
        <v>88.95999999999999</v>
      </c>
      <c r="H15" t="n">
        <v>1.27</v>
      </c>
      <c r="I15" t="n">
        <v>33</v>
      </c>
      <c r="J15" t="n">
        <v>196.42</v>
      </c>
      <c r="K15" t="n">
        <v>52.44</v>
      </c>
      <c r="L15" t="n">
        <v>14</v>
      </c>
      <c r="M15" t="n">
        <v>31</v>
      </c>
      <c r="N15" t="n">
        <v>39.98</v>
      </c>
      <c r="O15" t="n">
        <v>24459.75</v>
      </c>
      <c r="P15" t="n">
        <v>618.0599999999999</v>
      </c>
      <c r="Q15" t="n">
        <v>794.1799999999999</v>
      </c>
      <c r="R15" t="n">
        <v>132.22</v>
      </c>
      <c r="S15" t="n">
        <v>72.42</v>
      </c>
      <c r="T15" t="n">
        <v>20622.83</v>
      </c>
      <c r="U15" t="n">
        <v>0.55</v>
      </c>
      <c r="V15" t="n">
        <v>0.75</v>
      </c>
      <c r="W15" t="n">
        <v>4.74</v>
      </c>
      <c r="X15" t="n">
        <v>1.22</v>
      </c>
      <c r="Y15" t="n">
        <v>0.5</v>
      </c>
      <c r="Z15" t="n">
        <v>10</v>
      </c>
      <c r="AA15" t="n">
        <v>698.0359899529864</v>
      </c>
      <c r="AB15" t="n">
        <v>955.0836366281392</v>
      </c>
      <c r="AC15" t="n">
        <v>863.9317948166517</v>
      </c>
      <c r="AD15" t="n">
        <v>698035.9899529864</v>
      </c>
      <c r="AE15" t="n">
        <v>955083.6366281392</v>
      </c>
      <c r="AF15" t="n">
        <v>4.789156410730977e-06</v>
      </c>
      <c r="AG15" t="n">
        <v>2.188333333333333</v>
      </c>
      <c r="AH15" t="n">
        <v>863931.7948166517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1.9109</v>
      </c>
      <c r="E16" t="n">
        <v>52.33</v>
      </c>
      <c r="F16" t="n">
        <v>48.81</v>
      </c>
      <c r="G16" t="n">
        <v>94.47</v>
      </c>
      <c r="H16" t="n">
        <v>1.35</v>
      </c>
      <c r="I16" t="n">
        <v>31</v>
      </c>
      <c r="J16" t="n">
        <v>197.98</v>
      </c>
      <c r="K16" t="n">
        <v>52.44</v>
      </c>
      <c r="L16" t="n">
        <v>15</v>
      </c>
      <c r="M16" t="n">
        <v>29</v>
      </c>
      <c r="N16" t="n">
        <v>40.54</v>
      </c>
      <c r="O16" t="n">
        <v>24651.58</v>
      </c>
      <c r="P16" t="n">
        <v>613.34</v>
      </c>
      <c r="Q16" t="n">
        <v>794.17</v>
      </c>
      <c r="R16" t="n">
        <v>128.27</v>
      </c>
      <c r="S16" t="n">
        <v>72.42</v>
      </c>
      <c r="T16" t="n">
        <v>18659.45</v>
      </c>
      <c r="U16" t="n">
        <v>0.5600000000000001</v>
      </c>
      <c r="V16" t="n">
        <v>0.76</v>
      </c>
      <c r="W16" t="n">
        <v>4.73</v>
      </c>
      <c r="X16" t="n">
        <v>1.1</v>
      </c>
      <c r="Y16" t="n">
        <v>0.5</v>
      </c>
      <c r="Z16" t="n">
        <v>10</v>
      </c>
      <c r="AA16" t="n">
        <v>691.5528977418384</v>
      </c>
      <c r="AB16" t="n">
        <v>946.2131838510039</v>
      </c>
      <c r="AC16" t="n">
        <v>855.9079256028075</v>
      </c>
      <c r="AD16" t="n">
        <v>691552.8977418384</v>
      </c>
      <c r="AE16" t="n">
        <v>946213.1838510039</v>
      </c>
      <c r="AF16" t="n">
        <v>4.806764528213575e-06</v>
      </c>
      <c r="AG16" t="n">
        <v>2.180416666666666</v>
      </c>
      <c r="AH16" t="n">
        <v>855907.9256028075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1.915</v>
      </c>
      <c r="E17" t="n">
        <v>52.22</v>
      </c>
      <c r="F17" t="n">
        <v>48.77</v>
      </c>
      <c r="G17" t="n">
        <v>100.9</v>
      </c>
      <c r="H17" t="n">
        <v>1.42</v>
      </c>
      <c r="I17" t="n">
        <v>29</v>
      </c>
      <c r="J17" t="n">
        <v>199.54</v>
      </c>
      <c r="K17" t="n">
        <v>52.44</v>
      </c>
      <c r="L17" t="n">
        <v>16</v>
      </c>
      <c r="M17" t="n">
        <v>27</v>
      </c>
      <c r="N17" t="n">
        <v>41.1</v>
      </c>
      <c r="O17" t="n">
        <v>24844.17</v>
      </c>
      <c r="P17" t="n">
        <v>610.73</v>
      </c>
      <c r="Q17" t="n">
        <v>794.1799999999999</v>
      </c>
      <c r="R17" t="n">
        <v>126.8</v>
      </c>
      <c r="S17" t="n">
        <v>72.42</v>
      </c>
      <c r="T17" t="n">
        <v>17932.96</v>
      </c>
      <c r="U17" t="n">
        <v>0.57</v>
      </c>
      <c r="V17" t="n">
        <v>0.76</v>
      </c>
      <c r="W17" t="n">
        <v>4.73</v>
      </c>
      <c r="X17" t="n">
        <v>1.06</v>
      </c>
      <c r="Y17" t="n">
        <v>0.5</v>
      </c>
      <c r="Z17" t="n">
        <v>10</v>
      </c>
      <c r="AA17" t="n">
        <v>688.031688576981</v>
      </c>
      <c r="AB17" t="n">
        <v>941.3953101268613</v>
      </c>
      <c r="AC17" t="n">
        <v>851.5498629849692</v>
      </c>
      <c r="AD17" t="n">
        <v>688031.688576981</v>
      </c>
      <c r="AE17" t="n">
        <v>941395.3101268613</v>
      </c>
      <c r="AF17" t="n">
        <v>4.817077854167667e-06</v>
      </c>
      <c r="AG17" t="n">
        <v>2.175833333333333</v>
      </c>
      <c r="AH17" t="n">
        <v>851549.8629849692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1.9212</v>
      </c>
      <c r="E18" t="n">
        <v>52.05</v>
      </c>
      <c r="F18" t="n">
        <v>48.67</v>
      </c>
      <c r="G18" t="n">
        <v>108.16</v>
      </c>
      <c r="H18" t="n">
        <v>1.5</v>
      </c>
      <c r="I18" t="n">
        <v>27</v>
      </c>
      <c r="J18" t="n">
        <v>201.11</v>
      </c>
      <c r="K18" t="n">
        <v>52.44</v>
      </c>
      <c r="L18" t="n">
        <v>17</v>
      </c>
      <c r="M18" t="n">
        <v>25</v>
      </c>
      <c r="N18" t="n">
        <v>41.67</v>
      </c>
      <c r="O18" t="n">
        <v>25037.53</v>
      </c>
      <c r="P18" t="n">
        <v>608.8200000000001</v>
      </c>
      <c r="Q18" t="n">
        <v>794.1799999999999</v>
      </c>
      <c r="R18" t="n">
        <v>123.61</v>
      </c>
      <c r="S18" t="n">
        <v>72.42</v>
      </c>
      <c r="T18" t="n">
        <v>16348.25</v>
      </c>
      <c r="U18" t="n">
        <v>0.59</v>
      </c>
      <c r="V18" t="n">
        <v>0.76</v>
      </c>
      <c r="W18" t="n">
        <v>4.73</v>
      </c>
      <c r="X18" t="n">
        <v>0.96</v>
      </c>
      <c r="Y18" t="n">
        <v>0.5</v>
      </c>
      <c r="Z18" t="n">
        <v>10</v>
      </c>
      <c r="AA18" t="n">
        <v>683.988828245422</v>
      </c>
      <c r="AB18" t="n">
        <v>935.8636902628124</v>
      </c>
      <c r="AC18" t="n">
        <v>846.5461731570678</v>
      </c>
      <c r="AD18" t="n">
        <v>683988.828245422</v>
      </c>
      <c r="AE18" t="n">
        <v>935863.6902628124</v>
      </c>
      <c r="AF18" t="n">
        <v>4.832673615366539e-06</v>
      </c>
      <c r="AG18" t="n">
        <v>2.16875</v>
      </c>
      <c r="AH18" t="n">
        <v>846546.1731570677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1.9229</v>
      </c>
      <c r="E19" t="n">
        <v>52</v>
      </c>
      <c r="F19" t="n">
        <v>48.66</v>
      </c>
      <c r="G19" t="n">
        <v>112.29</v>
      </c>
      <c r="H19" t="n">
        <v>1.58</v>
      </c>
      <c r="I19" t="n">
        <v>26</v>
      </c>
      <c r="J19" t="n">
        <v>202.68</v>
      </c>
      <c r="K19" t="n">
        <v>52.44</v>
      </c>
      <c r="L19" t="n">
        <v>18</v>
      </c>
      <c r="M19" t="n">
        <v>24</v>
      </c>
      <c r="N19" t="n">
        <v>42.24</v>
      </c>
      <c r="O19" t="n">
        <v>25231.66</v>
      </c>
      <c r="P19" t="n">
        <v>604.54</v>
      </c>
      <c r="Q19" t="n">
        <v>794.17</v>
      </c>
      <c r="R19" t="n">
        <v>123.01</v>
      </c>
      <c r="S19" t="n">
        <v>72.42</v>
      </c>
      <c r="T19" t="n">
        <v>16052.54</v>
      </c>
      <c r="U19" t="n">
        <v>0.59</v>
      </c>
      <c r="V19" t="n">
        <v>0.76</v>
      </c>
      <c r="W19" t="n">
        <v>4.73</v>
      </c>
      <c r="X19" t="n">
        <v>0.95</v>
      </c>
      <c r="Y19" t="n">
        <v>0.5</v>
      </c>
      <c r="Z19" t="n">
        <v>10</v>
      </c>
      <c r="AA19" t="n">
        <v>680.3082254332758</v>
      </c>
      <c r="AB19" t="n">
        <v>930.8277271184978</v>
      </c>
      <c r="AC19" t="n">
        <v>841.9908352672279</v>
      </c>
      <c r="AD19" t="n">
        <v>680308.2254332758</v>
      </c>
      <c r="AE19" t="n">
        <v>930827.7271184978</v>
      </c>
      <c r="AF19" t="n">
        <v>4.836949872469455e-06</v>
      </c>
      <c r="AG19" t="n">
        <v>2.166666666666667</v>
      </c>
      <c r="AH19" t="n">
        <v>841990.835267228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1.9287</v>
      </c>
      <c r="E20" t="n">
        <v>51.85</v>
      </c>
      <c r="F20" t="n">
        <v>48.58</v>
      </c>
      <c r="G20" t="n">
        <v>121.44</v>
      </c>
      <c r="H20" t="n">
        <v>1.65</v>
      </c>
      <c r="I20" t="n">
        <v>24</v>
      </c>
      <c r="J20" t="n">
        <v>204.26</v>
      </c>
      <c r="K20" t="n">
        <v>52.44</v>
      </c>
      <c r="L20" t="n">
        <v>19</v>
      </c>
      <c r="M20" t="n">
        <v>22</v>
      </c>
      <c r="N20" t="n">
        <v>42.82</v>
      </c>
      <c r="O20" t="n">
        <v>25426.72</v>
      </c>
      <c r="P20" t="n">
        <v>603.55</v>
      </c>
      <c r="Q20" t="n">
        <v>794.17</v>
      </c>
      <c r="R20" t="n">
        <v>120.38</v>
      </c>
      <c r="S20" t="n">
        <v>72.42</v>
      </c>
      <c r="T20" t="n">
        <v>14749.95</v>
      </c>
      <c r="U20" t="n">
        <v>0.6</v>
      </c>
      <c r="V20" t="n">
        <v>0.76</v>
      </c>
      <c r="W20" t="n">
        <v>4.72</v>
      </c>
      <c r="X20" t="n">
        <v>0.87</v>
      </c>
      <c r="Y20" t="n">
        <v>0.5</v>
      </c>
      <c r="Z20" t="n">
        <v>10</v>
      </c>
      <c r="AA20" t="n">
        <v>677.1932166431133</v>
      </c>
      <c r="AB20" t="n">
        <v>926.5656346673087</v>
      </c>
      <c r="AC20" t="n">
        <v>838.1355109376957</v>
      </c>
      <c r="AD20" t="n">
        <v>677193.2166431133</v>
      </c>
      <c r="AE20" t="n">
        <v>926565.6346673087</v>
      </c>
      <c r="AF20" t="n">
        <v>4.851539455526465e-06</v>
      </c>
      <c r="AG20" t="n">
        <v>2.160416666666667</v>
      </c>
      <c r="AH20" t="n">
        <v>838135.5109376957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1.9325</v>
      </c>
      <c r="E21" t="n">
        <v>51.75</v>
      </c>
      <c r="F21" t="n">
        <v>48.51</v>
      </c>
      <c r="G21" t="n">
        <v>126.55</v>
      </c>
      <c r="H21" t="n">
        <v>1.73</v>
      </c>
      <c r="I21" t="n">
        <v>23</v>
      </c>
      <c r="J21" t="n">
        <v>205.85</v>
      </c>
      <c r="K21" t="n">
        <v>52.44</v>
      </c>
      <c r="L21" t="n">
        <v>20</v>
      </c>
      <c r="M21" t="n">
        <v>21</v>
      </c>
      <c r="N21" t="n">
        <v>43.41</v>
      </c>
      <c r="O21" t="n">
        <v>25622.45</v>
      </c>
      <c r="P21" t="n">
        <v>600.95</v>
      </c>
      <c r="Q21" t="n">
        <v>794.17</v>
      </c>
      <c r="R21" t="n">
        <v>118.38</v>
      </c>
      <c r="S21" t="n">
        <v>72.42</v>
      </c>
      <c r="T21" t="n">
        <v>13756.73</v>
      </c>
      <c r="U21" t="n">
        <v>0.61</v>
      </c>
      <c r="V21" t="n">
        <v>0.76</v>
      </c>
      <c r="W21" t="n">
        <v>4.71</v>
      </c>
      <c r="X21" t="n">
        <v>0.8</v>
      </c>
      <c r="Y21" t="n">
        <v>0.5</v>
      </c>
      <c r="Z21" t="n">
        <v>10</v>
      </c>
      <c r="AA21" t="n">
        <v>673.7049869865672</v>
      </c>
      <c r="AB21" t="n">
        <v>921.7928849613907</v>
      </c>
      <c r="AC21" t="n">
        <v>833.8182657651143</v>
      </c>
      <c r="AD21" t="n">
        <v>673704.9869865671</v>
      </c>
      <c r="AE21" t="n">
        <v>921792.8849613906</v>
      </c>
      <c r="AF21" t="n">
        <v>4.861098147874161e-06</v>
      </c>
      <c r="AG21" t="n">
        <v>2.15625</v>
      </c>
      <c r="AH21" t="n">
        <v>833818.2657651143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1.9343</v>
      </c>
      <c r="E22" t="n">
        <v>51.7</v>
      </c>
      <c r="F22" t="n">
        <v>48.5</v>
      </c>
      <c r="G22" t="n">
        <v>132.26</v>
      </c>
      <c r="H22" t="n">
        <v>1.8</v>
      </c>
      <c r="I22" t="n">
        <v>22</v>
      </c>
      <c r="J22" t="n">
        <v>207.45</v>
      </c>
      <c r="K22" t="n">
        <v>52.44</v>
      </c>
      <c r="L22" t="n">
        <v>21</v>
      </c>
      <c r="M22" t="n">
        <v>20</v>
      </c>
      <c r="N22" t="n">
        <v>44</v>
      </c>
      <c r="O22" t="n">
        <v>25818.99</v>
      </c>
      <c r="P22" t="n">
        <v>598.71</v>
      </c>
      <c r="Q22" t="n">
        <v>794.17</v>
      </c>
      <c r="R22" t="n">
        <v>117.8</v>
      </c>
      <c r="S22" t="n">
        <v>72.42</v>
      </c>
      <c r="T22" t="n">
        <v>13468.7</v>
      </c>
      <c r="U22" t="n">
        <v>0.61</v>
      </c>
      <c r="V22" t="n">
        <v>0.76</v>
      </c>
      <c r="W22" t="n">
        <v>4.72</v>
      </c>
      <c r="X22" t="n">
        <v>0.79</v>
      </c>
      <c r="Y22" t="n">
        <v>0.5</v>
      </c>
      <c r="Z22" t="n">
        <v>10</v>
      </c>
      <c r="AA22" t="n">
        <v>671.4560396959408</v>
      </c>
      <c r="AB22" t="n">
        <v>918.7157760618037</v>
      </c>
      <c r="AC22" t="n">
        <v>831.0348318201545</v>
      </c>
      <c r="AD22" t="n">
        <v>671456.0396959408</v>
      </c>
      <c r="AE22" t="n">
        <v>918715.7760618037</v>
      </c>
      <c r="AF22" t="n">
        <v>4.865625949512543e-06</v>
      </c>
      <c r="AG22" t="n">
        <v>2.154166666666667</v>
      </c>
      <c r="AH22" t="n">
        <v>831034.8318201546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1.9372</v>
      </c>
      <c r="E23" t="n">
        <v>51.62</v>
      </c>
      <c r="F23" t="n">
        <v>48.45</v>
      </c>
      <c r="G23" t="n">
        <v>138.44</v>
      </c>
      <c r="H23" t="n">
        <v>1.87</v>
      </c>
      <c r="I23" t="n">
        <v>21</v>
      </c>
      <c r="J23" t="n">
        <v>209.05</v>
      </c>
      <c r="K23" t="n">
        <v>52.44</v>
      </c>
      <c r="L23" t="n">
        <v>22</v>
      </c>
      <c r="M23" t="n">
        <v>19</v>
      </c>
      <c r="N23" t="n">
        <v>44.6</v>
      </c>
      <c r="O23" t="n">
        <v>26016.35</v>
      </c>
      <c r="P23" t="n">
        <v>596.91</v>
      </c>
      <c r="Q23" t="n">
        <v>794.2</v>
      </c>
      <c r="R23" t="n">
        <v>116.23</v>
      </c>
      <c r="S23" t="n">
        <v>72.42</v>
      </c>
      <c r="T23" t="n">
        <v>12687.89</v>
      </c>
      <c r="U23" t="n">
        <v>0.62</v>
      </c>
      <c r="V23" t="n">
        <v>0.76</v>
      </c>
      <c r="W23" t="n">
        <v>4.72</v>
      </c>
      <c r="X23" t="n">
        <v>0.74</v>
      </c>
      <c r="Y23" t="n">
        <v>0.5</v>
      </c>
      <c r="Z23" t="n">
        <v>10</v>
      </c>
      <c r="AA23" t="n">
        <v>668.9528182248855</v>
      </c>
      <c r="AB23" t="n">
        <v>915.2907580107686</v>
      </c>
      <c r="AC23" t="n">
        <v>827.9366926848672</v>
      </c>
      <c r="AD23" t="n">
        <v>668952.8182248855</v>
      </c>
      <c r="AE23" t="n">
        <v>915290.7580107687</v>
      </c>
      <c r="AF23" t="n">
        <v>4.872920741041047e-06</v>
      </c>
      <c r="AG23" t="n">
        <v>2.150833333333333</v>
      </c>
      <c r="AH23" t="n">
        <v>827936.6926848672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1.9398</v>
      </c>
      <c r="E24" t="n">
        <v>51.55</v>
      </c>
      <c r="F24" t="n">
        <v>48.42</v>
      </c>
      <c r="G24" t="n">
        <v>145.26</v>
      </c>
      <c r="H24" t="n">
        <v>1.94</v>
      </c>
      <c r="I24" t="n">
        <v>20</v>
      </c>
      <c r="J24" t="n">
        <v>210.65</v>
      </c>
      <c r="K24" t="n">
        <v>52.44</v>
      </c>
      <c r="L24" t="n">
        <v>23</v>
      </c>
      <c r="M24" t="n">
        <v>18</v>
      </c>
      <c r="N24" t="n">
        <v>45.21</v>
      </c>
      <c r="O24" t="n">
        <v>26214.54</v>
      </c>
      <c r="P24" t="n">
        <v>594.41</v>
      </c>
      <c r="Q24" t="n">
        <v>794.17</v>
      </c>
      <c r="R24" t="n">
        <v>115.28</v>
      </c>
      <c r="S24" t="n">
        <v>72.42</v>
      </c>
      <c r="T24" t="n">
        <v>12221.79</v>
      </c>
      <c r="U24" t="n">
        <v>0.63</v>
      </c>
      <c r="V24" t="n">
        <v>0.76</v>
      </c>
      <c r="W24" t="n">
        <v>4.71</v>
      </c>
      <c r="X24" t="n">
        <v>0.71</v>
      </c>
      <c r="Y24" t="n">
        <v>0.5</v>
      </c>
      <c r="Z24" t="n">
        <v>10</v>
      </c>
      <c r="AA24" t="n">
        <v>666.1635535980555</v>
      </c>
      <c r="AB24" t="n">
        <v>911.4743630946691</v>
      </c>
      <c r="AC24" t="n">
        <v>824.4845291432164</v>
      </c>
      <c r="AD24" t="n">
        <v>666163.5535980555</v>
      </c>
      <c r="AE24" t="n">
        <v>911474.3630946691</v>
      </c>
      <c r="AF24" t="n">
        <v>4.879460898963154e-06</v>
      </c>
      <c r="AG24" t="n">
        <v>2.147916666666667</v>
      </c>
      <c r="AH24" t="n">
        <v>824484.5291432163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1.9428</v>
      </c>
      <c r="E25" t="n">
        <v>51.47</v>
      </c>
      <c r="F25" t="n">
        <v>48.38</v>
      </c>
      <c r="G25" t="n">
        <v>152.77</v>
      </c>
      <c r="H25" t="n">
        <v>2.01</v>
      </c>
      <c r="I25" t="n">
        <v>19</v>
      </c>
      <c r="J25" t="n">
        <v>212.27</v>
      </c>
      <c r="K25" t="n">
        <v>52.44</v>
      </c>
      <c r="L25" t="n">
        <v>24</v>
      </c>
      <c r="M25" t="n">
        <v>17</v>
      </c>
      <c r="N25" t="n">
        <v>45.82</v>
      </c>
      <c r="O25" t="n">
        <v>26413.56</v>
      </c>
      <c r="P25" t="n">
        <v>592.9299999999999</v>
      </c>
      <c r="Q25" t="n">
        <v>794.22</v>
      </c>
      <c r="R25" t="n">
        <v>113.81</v>
      </c>
      <c r="S25" t="n">
        <v>72.42</v>
      </c>
      <c r="T25" t="n">
        <v>11489.45</v>
      </c>
      <c r="U25" t="n">
        <v>0.64</v>
      </c>
      <c r="V25" t="n">
        <v>0.76</v>
      </c>
      <c r="W25" t="n">
        <v>4.71</v>
      </c>
      <c r="X25" t="n">
        <v>0.67</v>
      </c>
      <c r="Y25" t="n">
        <v>0.5</v>
      </c>
      <c r="Z25" t="n">
        <v>10</v>
      </c>
      <c r="AA25" t="n">
        <v>663.9130499650738</v>
      </c>
      <c r="AB25" t="n">
        <v>908.3951247388103</v>
      </c>
      <c r="AC25" t="n">
        <v>821.6991689743027</v>
      </c>
      <c r="AD25" t="n">
        <v>663913.0499650738</v>
      </c>
      <c r="AE25" t="n">
        <v>908395.1247388104</v>
      </c>
      <c r="AF25" t="n">
        <v>4.887007235027125e-06</v>
      </c>
      <c r="AG25" t="n">
        <v>2.144583333333333</v>
      </c>
      <c r="AH25" t="n">
        <v>821699.1689743027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1.9461</v>
      </c>
      <c r="E26" t="n">
        <v>51.38</v>
      </c>
      <c r="F26" t="n">
        <v>48.32</v>
      </c>
      <c r="G26" t="n">
        <v>161.08</v>
      </c>
      <c r="H26" t="n">
        <v>2.08</v>
      </c>
      <c r="I26" t="n">
        <v>18</v>
      </c>
      <c r="J26" t="n">
        <v>213.89</v>
      </c>
      <c r="K26" t="n">
        <v>52.44</v>
      </c>
      <c r="L26" t="n">
        <v>25</v>
      </c>
      <c r="M26" t="n">
        <v>16</v>
      </c>
      <c r="N26" t="n">
        <v>46.44</v>
      </c>
      <c r="O26" t="n">
        <v>26613.43</v>
      </c>
      <c r="P26" t="n">
        <v>587.55</v>
      </c>
      <c r="Q26" t="n">
        <v>794.17</v>
      </c>
      <c r="R26" t="n">
        <v>112.23</v>
      </c>
      <c r="S26" t="n">
        <v>72.42</v>
      </c>
      <c r="T26" t="n">
        <v>10702.08</v>
      </c>
      <c r="U26" t="n">
        <v>0.65</v>
      </c>
      <c r="V26" t="n">
        <v>0.76</v>
      </c>
      <c r="W26" t="n">
        <v>4.71</v>
      </c>
      <c r="X26" t="n">
        <v>0.62</v>
      </c>
      <c r="Y26" t="n">
        <v>0.5</v>
      </c>
      <c r="Z26" t="n">
        <v>10</v>
      </c>
      <c r="AA26" t="n">
        <v>658.7467915918596</v>
      </c>
      <c r="AB26" t="n">
        <v>901.3264221133452</v>
      </c>
      <c r="AC26" t="n">
        <v>815.3050934064254</v>
      </c>
      <c r="AD26" t="n">
        <v>658746.7915918597</v>
      </c>
      <c r="AE26" t="n">
        <v>901326.4221133452</v>
      </c>
      <c r="AF26" t="n">
        <v>4.895308204697492e-06</v>
      </c>
      <c r="AG26" t="n">
        <v>2.140833333333334</v>
      </c>
      <c r="AH26" t="n">
        <v>815305.0934064254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1.9451</v>
      </c>
      <c r="E27" t="n">
        <v>51.41</v>
      </c>
      <c r="F27" t="n">
        <v>48.35</v>
      </c>
      <c r="G27" t="n">
        <v>161.17</v>
      </c>
      <c r="H27" t="n">
        <v>2.14</v>
      </c>
      <c r="I27" t="n">
        <v>18</v>
      </c>
      <c r="J27" t="n">
        <v>215.51</v>
      </c>
      <c r="K27" t="n">
        <v>52.44</v>
      </c>
      <c r="L27" t="n">
        <v>26</v>
      </c>
      <c r="M27" t="n">
        <v>16</v>
      </c>
      <c r="N27" t="n">
        <v>47.07</v>
      </c>
      <c r="O27" t="n">
        <v>26814.17</v>
      </c>
      <c r="P27" t="n">
        <v>588.08</v>
      </c>
      <c r="Q27" t="n">
        <v>794.1799999999999</v>
      </c>
      <c r="R27" t="n">
        <v>112.86</v>
      </c>
      <c r="S27" t="n">
        <v>72.42</v>
      </c>
      <c r="T27" t="n">
        <v>11020.32</v>
      </c>
      <c r="U27" t="n">
        <v>0.64</v>
      </c>
      <c r="V27" t="n">
        <v>0.76</v>
      </c>
      <c r="W27" t="n">
        <v>4.71</v>
      </c>
      <c r="X27" t="n">
        <v>0.64</v>
      </c>
      <c r="Y27" t="n">
        <v>0.5</v>
      </c>
      <c r="Z27" t="n">
        <v>10</v>
      </c>
      <c r="AA27" t="n">
        <v>659.5972832289066</v>
      </c>
      <c r="AB27" t="n">
        <v>902.4901022921956</v>
      </c>
      <c r="AC27" t="n">
        <v>816.3577135822418</v>
      </c>
      <c r="AD27" t="n">
        <v>659597.2832289066</v>
      </c>
      <c r="AE27" t="n">
        <v>902490.1022921957</v>
      </c>
      <c r="AF27" t="n">
        <v>4.892792759342835e-06</v>
      </c>
      <c r="AG27" t="n">
        <v>2.142083333333333</v>
      </c>
      <c r="AH27" t="n">
        <v>816357.7135822418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1.948</v>
      </c>
      <c r="E28" t="n">
        <v>51.34</v>
      </c>
      <c r="F28" t="n">
        <v>48.31</v>
      </c>
      <c r="G28" t="n">
        <v>170.51</v>
      </c>
      <c r="H28" t="n">
        <v>2.21</v>
      </c>
      <c r="I28" t="n">
        <v>17</v>
      </c>
      <c r="J28" t="n">
        <v>217.15</v>
      </c>
      <c r="K28" t="n">
        <v>52.44</v>
      </c>
      <c r="L28" t="n">
        <v>27</v>
      </c>
      <c r="M28" t="n">
        <v>15</v>
      </c>
      <c r="N28" t="n">
        <v>47.71</v>
      </c>
      <c r="O28" t="n">
        <v>27015.77</v>
      </c>
      <c r="P28" t="n">
        <v>585.95</v>
      </c>
      <c r="Q28" t="n">
        <v>794.17</v>
      </c>
      <c r="R28" t="n">
        <v>111.68</v>
      </c>
      <c r="S28" t="n">
        <v>72.42</v>
      </c>
      <c r="T28" t="n">
        <v>10434.18</v>
      </c>
      <c r="U28" t="n">
        <v>0.65</v>
      </c>
      <c r="V28" t="n">
        <v>0.76</v>
      </c>
      <c r="W28" t="n">
        <v>4.71</v>
      </c>
      <c r="X28" t="n">
        <v>0.6</v>
      </c>
      <c r="Y28" t="n">
        <v>0.5</v>
      </c>
      <c r="Z28" t="n">
        <v>10</v>
      </c>
      <c r="AA28" t="n">
        <v>656.9455092654689</v>
      </c>
      <c r="AB28" t="n">
        <v>898.8618281674097</v>
      </c>
      <c r="AC28" t="n">
        <v>813.0757168476107</v>
      </c>
      <c r="AD28" t="n">
        <v>656945.5092654689</v>
      </c>
      <c r="AE28" t="n">
        <v>898861.8281674098</v>
      </c>
      <c r="AF28" t="n">
        <v>4.90008755087134e-06</v>
      </c>
      <c r="AG28" t="n">
        <v>2.139166666666667</v>
      </c>
      <c r="AH28" t="n">
        <v>813075.7168476107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1.9516</v>
      </c>
      <c r="E29" t="n">
        <v>51.24</v>
      </c>
      <c r="F29" t="n">
        <v>48.25</v>
      </c>
      <c r="G29" t="n">
        <v>180.94</v>
      </c>
      <c r="H29" t="n">
        <v>2.27</v>
      </c>
      <c r="I29" t="n">
        <v>16</v>
      </c>
      <c r="J29" t="n">
        <v>218.79</v>
      </c>
      <c r="K29" t="n">
        <v>52.44</v>
      </c>
      <c r="L29" t="n">
        <v>28</v>
      </c>
      <c r="M29" t="n">
        <v>14</v>
      </c>
      <c r="N29" t="n">
        <v>48.35</v>
      </c>
      <c r="O29" t="n">
        <v>27218.26</v>
      </c>
      <c r="P29" t="n">
        <v>581.4299999999999</v>
      </c>
      <c r="Q29" t="n">
        <v>794.1799999999999</v>
      </c>
      <c r="R29" t="n">
        <v>109.38</v>
      </c>
      <c r="S29" t="n">
        <v>72.42</v>
      </c>
      <c r="T29" t="n">
        <v>9290.959999999999</v>
      </c>
      <c r="U29" t="n">
        <v>0.66</v>
      </c>
      <c r="V29" t="n">
        <v>0.77</v>
      </c>
      <c r="W29" t="n">
        <v>4.71</v>
      </c>
      <c r="X29" t="n">
        <v>0.54</v>
      </c>
      <c r="Y29" t="n">
        <v>0.5</v>
      </c>
      <c r="Z29" t="n">
        <v>10</v>
      </c>
      <c r="AA29" t="n">
        <v>652.3033007141009</v>
      </c>
      <c r="AB29" t="n">
        <v>892.5101536276408</v>
      </c>
      <c r="AC29" t="n">
        <v>807.3302372112861</v>
      </c>
      <c r="AD29" t="n">
        <v>652303.3007141009</v>
      </c>
      <c r="AE29" t="n">
        <v>892510.1536276408</v>
      </c>
      <c r="AF29" t="n">
        <v>4.909143154148104e-06</v>
      </c>
      <c r="AG29" t="n">
        <v>2.135</v>
      </c>
      <c r="AH29" t="n">
        <v>807330.2372112861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1.9513</v>
      </c>
      <c r="E30" t="n">
        <v>51.25</v>
      </c>
      <c r="F30" t="n">
        <v>48.26</v>
      </c>
      <c r="G30" t="n">
        <v>180.96</v>
      </c>
      <c r="H30" t="n">
        <v>2.34</v>
      </c>
      <c r="I30" t="n">
        <v>16</v>
      </c>
      <c r="J30" t="n">
        <v>220.44</v>
      </c>
      <c r="K30" t="n">
        <v>52.44</v>
      </c>
      <c r="L30" t="n">
        <v>29</v>
      </c>
      <c r="M30" t="n">
        <v>14</v>
      </c>
      <c r="N30" t="n">
        <v>49</v>
      </c>
      <c r="O30" t="n">
        <v>27421.64</v>
      </c>
      <c r="P30" t="n">
        <v>581.76</v>
      </c>
      <c r="Q30" t="n">
        <v>794.1799999999999</v>
      </c>
      <c r="R30" t="n">
        <v>109.85</v>
      </c>
      <c r="S30" t="n">
        <v>72.42</v>
      </c>
      <c r="T30" t="n">
        <v>9523.65</v>
      </c>
      <c r="U30" t="n">
        <v>0.66</v>
      </c>
      <c r="V30" t="n">
        <v>0.77</v>
      </c>
      <c r="W30" t="n">
        <v>4.71</v>
      </c>
      <c r="X30" t="n">
        <v>0.55</v>
      </c>
      <c r="Y30" t="n">
        <v>0.5</v>
      </c>
      <c r="Z30" t="n">
        <v>10</v>
      </c>
      <c r="AA30" t="n">
        <v>652.6809580212343</v>
      </c>
      <c r="AB30" t="n">
        <v>893.0268810163251</v>
      </c>
      <c r="AC30" t="n">
        <v>807.7976488632258</v>
      </c>
      <c r="AD30" t="n">
        <v>652680.9580212344</v>
      </c>
      <c r="AE30" t="n">
        <v>893026.8810163251</v>
      </c>
      <c r="AF30" t="n">
        <v>4.908388520541707e-06</v>
      </c>
      <c r="AG30" t="n">
        <v>2.135416666666667</v>
      </c>
      <c r="AH30" t="n">
        <v>807797.6488632258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1.9538</v>
      </c>
      <c r="E31" t="n">
        <v>51.18</v>
      </c>
      <c r="F31" t="n">
        <v>48.23</v>
      </c>
      <c r="G31" t="n">
        <v>192.92</v>
      </c>
      <c r="H31" t="n">
        <v>2.4</v>
      </c>
      <c r="I31" t="n">
        <v>15</v>
      </c>
      <c r="J31" t="n">
        <v>222.1</v>
      </c>
      <c r="K31" t="n">
        <v>52.44</v>
      </c>
      <c r="L31" t="n">
        <v>30</v>
      </c>
      <c r="M31" t="n">
        <v>13</v>
      </c>
      <c r="N31" t="n">
        <v>49.65</v>
      </c>
      <c r="O31" t="n">
        <v>27625.93</v>
      </c>
      <c r="P31" t="n">
        <v>578.5</v>
      </c>
      <c r="Q31" t="n">
        <v>794.17</v>
      </c>
      <c r="R31" t="n">
        <v>108.86</v>
      </c>
      <c r="S31" t="n">
        <v>72.42</v>
      </c>
      <c r="T31" t="n">
        <v>9033.629999999999</v>
      </c>
      <c r="U31" t="n">
        <v>0.67</v>
      </c>
      <c r="V31" t="n">
        <v>0.77</v>
      </c>
      <c r="W31" t="n">
        <v>4.71</v>
      </c>
      <c r="X31" t="n">
        <v>0.52</v>
      </c>
      <c r="Y31" t="n">
        <v>0.5</v>
      </c>
      <c r="Z31" t="n">
        <v>10</v>
      </c>
      <c r="AA31" t="n">
        <v>649.4360060247463</v>
      </c>
      <c r="AB31" t="n">
        <v>888.5869945375516</v>
      </c>
      <c r="AC31" t="n">
        <v>803.7814989185666</v>
      </c>
      <c r="AD31" t="n">
        <v>649436.0060247463</v>
      </c>
      <c r="AE31" t="n">
        <v>888586.9945375517</v>
      </c>
      <c r="AF31" t="n">
        <v>4.914677133928349e-06</v>
      </c>
      <c r="AG31" t="n">
        <v>2.1325</v>
      </c>
      <c r="AH31" t="n">
        <v>803781.4989185666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1.9537</v>
      </c>
      <c r="E32" t="n">
        <v>51.19</v>
      </c>
      <c r="F32" t="n">
        <v>48.23</v>
      </c>
      <c r="G32" t="n">
        <v>192.93</v>
      </c>
      <c r="H32" t="n">
        <v>2.46</v>
      </c>
      <c r="I32" t="n">
        <v>15</v>
      </c>
      <c r="J32" t="n">
        <v>223.76</v>
      </c>
      <c r="K32" t="n">
        <v>52.44</v>
      </c>
      <c r="L32" t="n">
        <v>31</v>
      </c>
      <c r="M32" t="n">
        <v>13</v>
      </c>
      <c r="N32" t="n">
        <v>50.32</v>
      </c>
      <c r="O32" t="n">
        <v>27831.27</v>
      </c>
      <c r="P32" t="n">
        <v>576.91</v>
      </c>
      <c r="Q32" t="n">
        <v>794.17</v>
      </c>
      <c r="R32" t="n">
        <v>108.92</v>
      </c>
      <c r="S32" t="n">
        <v>72.42</v>
      </c>
      <c r="T32" t="n">
        <v>9066.959999999999</v>
      </c>
      <c r="U32" t="n">
        <v>0.66</v>
      </c>
      <c r="V32" t="n">
        <v>0.77</v>
      </c>
      <c r="W32" t="n">
        <v>4.71</v>
      </c>
      <c r="X32" t="n">
        <v>0.53</v>
      </c>
      <c r="Y32" t="n">
        <v>0.5</v>
      </c>
      <c r="Z32" t="n">
        <v>10</v>
      </c>
      <c r="AA32" t="n">
        <v>648.3649179695649</v>
      </c>
      <c r="AB32" t="n">
        <v>887.1214846073823</v>
      </c>
      <c r="AC32" t="n">
        <v>802.4558551992767</v>
      </c>
      <c r="AD32" t="n">
        <v>648364.9179695649</v>
      </c>
      <c r="AE32" t="n">
        <v>887121.4846073823</v>
      </c>
      <c r="AF32" t="n">
        <v>4.914425589392883e-06</v>
      </c>
      <c r="AG32" t="n">
        <v>2.132916666666667</v>
      </c>
      <c r="AH32" t="n">
        <v>802455.8551992767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1.9569</v>
      </c>
      <c r="E33" t="n">
        <v>51.1</v>
      </c>
      <c r="F33" t="n">
        <v>48.18</v>
      </c>
      <c r="G33" t="n">
        <v>206.5</v>
      </c>
      <c r="H33" t="n">
        <v>2.52</v>
      </c>
      <c r="I33" t="n">
        <v>14</v>
      </c>
      <c r="J33" t="n">
        <v>225.43</v>
      </c>
      <c r="K33" t="n">
        <v>52.44</v>
      </c>
      <c r="L33" t="n">
        <v>32</v>
      </c>
      <c r="M33" t="n">
        <v>12</v>
      </c>
      <c r="N33" t="n">
        <v>50.99</v>
      </c>
      <c r="O33" t="n">
        <v>28037.42</v>
      </c>
      <c r="P33" t="n">
        <v>575.3</v>
      </c>
      <c r="Q33" t="n">
        <v>794.17</v>
      </c>
      <c r="R33" t="n">
        <v>107.25</v>
      </c>
      <c r="S33" t="n">
        <v>72.42</v>
      </c>
      <c r="T33" t="n">
        <v>8235.370000000001</v>
      </c>
      <c r="U33" t="n">
        <v>0.68</v>
      </c>
      <c r="V33" t="n">
        <v>0.77</v>
      </c>
      <c r="W33" t="n">
        <v>4.71</v>
      </c>
      <c r="X33" t="n">
        <v>0.48</v>
      </c>
      <c r="Y33" t="n">
        <v>0.5</v>
      </c>
      <c r="Z33" t="n">
        <v>10</v>
      </c>
      <c r="AA33" t="n">
        <v>645.9525327283461</v>
      </c>
      <c r="AB33" t="n">
        <v>883.8207526934211</v>
      </c>
      <c r="AC33" t="n">
        <v>799.4701405065775</v>
      </c>
      <c r="AD33" t="n">
        <v>645952.5327283461</v>
      </c>
      <c r="AE33" t="n">
        <v>883820.7526934211</v>
      </c>
      <c r="AF33" t="n">
        <v>4.922475014527785e-06</v>
      </c>
      <c r="AG33" t="n">
        <v>2.129166666666667</v>
      </c>
      <c r="AH33" t="n">
        <v>799470.1405065776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1.9567</v>
      </c>
      <c r="E34" t="n">
        <v>51.11</v>
      </c>
      <c r="F34" t="n">
        <v>48.19</v>
      </c>
      <c r="G34" t="n">
        <v>206.52</v>
      </c>
      <c r="H34" t="n">
        <v>2.58</v>
      </c>
      <c r="I34" t="n">
        <v>14</v>
      </c>
      <c r="J34" t="n">
        <v>227.11</v>
      </c>
      <c r="K34" t="n">
        <v>52.44</v>
      </c>
      <c r="L34" t="n">
        <v>33</v>
      </c>
      <c r="M34" t="n">
        <v>12</v>
      </c>
      <c r="N34" t="n">
        <v>51.67</v>
      </c>
      <c r="O34" t="n">
        <v>28244.51</v>
      </c>
      <c r="P34" t="n">
        <v>574.17</v>
      </c>
      <c r="Q34" t="n">
        <v>794.17</v>
      </c>
      <c r="R34" t="n">
        <v>107.42</v>
      </c>
      <c r="S34" t="n">
        <v>72.42</v>
      </c>
      <c r="T34" t="n">
        <v>8318.67</v>
      </c>
      <c r="U34" t="n">
        <v>0.67</v>
      </c>
      <c r="V34" t="n">
        <v>0.77</v>
      </c>
      <c r="W34" t="n">
        <v>4.71</v>
      </c>
      <c r="X34" t="n">
        <v>0.48</v>
      </c>
      <c r="Y34" t="n">
        <v>0.5</v>
      </c>
      <c r="Z34" t="n">
        <v>10</v>
      </c>
      <c r="AA34" t="n">
        <v>645.2811650233281</v>
      </c>
      <c r="AB34" t="n">
        <v>882.9021577807628</v>
      </c>
      <c r="AC34" t="n">
        <v>798.6392150031273</v>
      </c>
      <c r="AD34" t="n">
        <v>645281.165023328</v>
      </c>
      <c r="AE34" t="n">
        <v>882902.1577807628</v>
      </c>
      <c r="AF34" t="n">
        <v>4.921971925456854e-06</v>
      </c>
      <c r="AG34" t="n">
        <v>2.129583333333333</v>
      </c>
      <c r="AH34" t="n">
        <v>798639.2150031273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1.9601</v>
      </c>
      <c r="E35" t="n">
        <v>51.02</v>
      </c>
      <c r="F35" t="n">
        <v>48.14</v>
      </c>
      <c r="G35" t="n">
        <v>222.16</v>
      </c>
      <c r="H35" t="n">
        <v>2.64</v>
      </c>
      <c r="I35" t="n">
        <v>13</v>
      </c>
      <c r="J35" t="n">
        <v>228.8</v>
      </c>
      <c r="K35" t="n">
        <v>52.44</v>
      </c>
      <c r="L35" t="n">
        <v>34</v>
      </c>
      <c r="M35" t="n">
        <v>11</v>
      </c>
      <c r="N35" t="n">
        <v>52.36</v>
      </c>
      <c r="O35" t="n">
        <v>28452.56</v>
      </c>
      <c r="P35" t="n">
        <v>568.1</v>
      </c>
      <c r="Q35" t="n">
        <v>794.17</v>
      </c>
      <c r="R35" t="n">
        <v>105.77</v>
      </c>
      <c r="S35" t="n">
        <v>72.42</v>
      </c>
      <c r="T35" t="n">
        <v>7497.75</v>
      </c>
      <c r="U35" t="n">
        <v>0.68</v>
      </c>
      <c r="V35" t="n">
        <v>0.77</v>
      </c>
      <c r="W35" t="n">
        <v>4.7</v>
      </c>
      <c r="X35" t="n">
        <v>0.43</v>
      </c>
      <c r="Y35" t="n">
        <v>0.5</v>
      </c>
      <c r="Z35" t="n">
        <v>10</v>
      </c>
      <c r="AA35" t="n">
        <v>639.7183833277994</v>
      </c>
      <c r="AB35" t="n">
        <v>875.2909144523326</v>
      </c>
      <c r="AC35" t="n">
        <v>791.7543780555152</v>
      </c>
      <c r="AD35" t="n">
        <v>639718.3833277994</v>
      </c>
      <c r="AE35" t="n">
        <v>875290.9144523325</v>
      </c>
      <c r="AF35" t="n">
        <v>4.930524439662686e-06</v>
      </c>
      <c r="AG35" t="n">
        <v>2.125833333333333</v>
      </c>
      <c r="AH35" t="n">
        <v>791754.3780555152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1.9595</v>
      </c>
      <c r="E36" t="n">
        <v>51.03</v>
      </c>
      <c r="F36" t="n">
        <v>48.15</v>
      </c>
      <c r="G36" t="n">
        <v>222.24</v>
      </c>
      <c r="H36" t="n">
        <v>2.7</v>
      </c>
      <c r="I36" t="n">
        <v>13</v>
      </c>
      <c r="J36" t="n">
        <v>230.49</v>
      </c>
      <c r="K36" t="n">
        <v>52.44</v>
      </c>
      <c r="L36" t="n">
        <v>35</v>
      </c>
      <c r="M36" t="n">
        <v>11</v>
      </c>
      <c r="N36" t="n">
        <v>53.05</v>
      </c>
      <c r="O36" t="n">
        <v>28661.58</v>
      </c>
      <c r="P36" t="n">
        <v>571.58</v>
      </c>
      <c r="Q36" t="n">
        <v>794.17</v>
      </c>
      <c r="R36" t="n">
        <v>106.28</v>
      </c>
      <c r="S36" t="n">
        <v>72.42</v>
      </c>
      <c r="T36" t="n">
        <v>7754.71</v>
      </c>
      <c r="U36" t="n">
        <v>0.68</v>
      </c>
      <c r="V36" t="n">
        <v>0.77</v>
      </c>
      <c r="W36" t="n">
        <v>4.71</v>
      </c>
      <c r="X36" t="n">
        <v>0.44</v>
      </c>
      <c r="Y36" t="n">
        <v>0.5</v>
      </c>
      <c r="Z36" t="n">
        <v>10</v>
      </c>
      <c r="AA36" t="n">
        <v>642.3742176512259</v>
      </c>
      <c r="AB36" t="n">
        <v>878.9247441407856</v>
      </c>
      <c r="AC36" t="n">
        <v>795.0414001386142</v>
      </c>
      <c r="AD36" t="n">
        <v>642374.2176512259</v>
      </c>
      <c r="AE36" t="n">
        <v>878924.7441407857</v>
      </c>
      <c r="AF36" t="n">
        <v>4.929015172449893e-06</v>
      </c>
      <c r="AG36" t="n">
        <v>2.12625</v>
      </c>
      <c r="AH36" t="n">
        <v>795041.4001386142</v>
      </c>
    </row>
    <row r="37">
      <c r="A37" t="n">
        <v>35</v>
      </c>
      <c r="B37" t="n">
        <v>90</v>
      </c>
      <c r="C37" t="inlineStr">
        <is>
          <t xml:space="preserve">CONCLUIDO	</t>
        </is>
      </c>
      <c r="D37" t="n">
        <v>1.9597</v>
      </c>
      <c r="E37" t="n">
        <v>51.03</v>
      </c>
      <c r="F37" t="n">
        <v>48.14</v>
      </c>
      <c r="G37" t="n">
        <v>222.2</v>
      </c>
      <c r="H37" t="n">
        <v>2.76</v>
      </c>
      <c r="I37" t="n">
        <v>13</v>
      </c>
      <c r="J37" t="n">
        <v>232.2</v>
      </c>
      <c r="K37" t="n">
        <v>52.44</v>
      </c>
      <c r="L37" t="n">
        <v>36</v>
      </c>
      <c r="M37" t="n">
        <v>11</v>
      </c>
      <c r="N37" t="n">
        <v>53.75</v>
      </c>
      <c r="O37" t="n">
        <v>28871.58</v>
      </c>
      <c r="P37" t="n">
        <v>570.25</v>
      </c>
      <c r="Q37" t="n">
        <v>794.17</v>
      </c>
      <c r="R37" t="n">
        <v>106.16</v>
      </c>
      <c r="S37" t="n">
        <v>72.42</v>
      </c>
      <c r="T37" t="n">
        <v>7692.31</v>
      </c>
      <c r="U37" t="n">
        <v>0.68</v>
      </c>
      <c r="V37" t="n">
        <v>0.77</v>
      </c>
      <c r="W37" t="n">
        <v>4.7</v>
      </c>
      <c r="X37" t="n">
        <v>0.44</v>
      </c>
      <c r="Y37" t="n">
        <v>0.5</v>
      </c>
      <c r="Z37" t="n">
        <v>10</v>
      </c>
      <c r="AA37" t="n">
        <v>641.3411131435942</v>
      </c>
      <c r="AB37" t="n">
        <v>877.5112049760897</v>
      </c>
      <c r="AC37" t="n">
        <v>793.7627671678823</v>
      </c>
      <c r="AD37" t="n">
        <v>641341.1131435941</v>
      </c>
      <c r="AE37" t="n">
        <v>877511.2049760898</v>
      </c>
      <c r="AF37" t="n">
        <v>4.929518261520824e-06</v>
      </c>
      <c r="AG37" t="n">
        <v>2.12625</v>
      </c>
      <c r="AH37" t="n">
        <v>793762.7671678823</v>
      </c>
    </row>
    <row r="38">
      <c r="A38" t="n">
        <v>36</v>
      </c>
      <c r="B38" t="n">
        <v>90</v>
      </c>
      <c r="C38" t="inlineStr">
        <is>
          <t xml:space="preserve">CONCLUIDO	</t>
        </is>
      </c>
      <c r="D38" t="n">
        <v>1.9621</v>
      </c>
      <c r="E38" t="n">
        <v>50.97</v>
      </c>
      <c r="F38" t="n">
        <v>48.12</v>
      </c>
      <c r="G38" t="n">
        <v>240.59</v>
      </c>
      <c r="H38" t="n">
        <v>2.81</v>
      </c>
      <c r="I38" t="n">
        <v>12</v>
      </c>
      <c r="J38" t="n">
        <v>233.91</v>
      </c>
      <c r="K38" t="n">
        <v>52.44</v>
      </c>
      <c r="L38" t="n">
        <v>37</v>
      </c>
      <c r="M38" t="n">
        <v>10</v>
      </c>
      <c r="N38" t="n">
        <v>54.46</v>
      </c>
      <c r="O38" t="n">
        <v>29082.59</v>
      </c>
      <c r="P38" t="n">
        <v>563.9299999999999</v>
      </c>
      <c r="Q38" t="n">
        <v>794.17</v>
      </c>
      <c r="R38" t="n">
        <v>105.02</v>
      </c>
      <c r="S38" t="n">
        <v>72.42</v>
      </c>
      <c r="T38" t="n">
        <v>7127.62</v>
      </c>
      <c r="U38" t="n">
        <v>0.6899999999999999</v>
      </c>
      <c r="V38" t="n">
        <v>0.77</v>
      </c>
      <c r="W38" t="n">
        <v>4.71</v>
      </c>
      <c r="X38" t="n">
        <v>0.41</v>
      </c>
      <c r="Y38" t="n">
        <v>0.5</v>
      </c>
      <c r="Z38" t="n">
        <v>10</v>
      </c>
      <c r="AA38" t="n">
        <v>636.0843246182143</v>
      </c>
      <c r="AB38" t="n">
        <v>870.3186350025229</v>
      </c>
      <c r="AC38" t="n">
        <v>787.2566459777576</v>
      </c>
      <c r="AD38" t="n">
        <v>636084.3246182143</v>
      </c>
      <c r="AE38" t="n">
        <v>870318.635002523</v>
      </c>
      <c r="AF38" t="n">
        <v>4.935555330372e-06</v>
      </c>
      <c r="AG38" t="n">
        <v>2.12375</v>
      </c>
      <c r="AH38" t="n">
        <v>787256.6459777575</v>
      </c>
    </row>
    <row r="39">
      <c r="A39" t="n">
        <v>37</v>
      </c>
      <c r="B39" t="n">
        <v>90</v>
      </c>
      <c r="C39" t="inlineStr">
        <is>
          <t xml:space="preserve">CONCLUIDO	</t>
        </is>
      </c>
      <c r="D39" t="n">
        <v>1.9622</v>
      </c>
      <c r="E39" t="n">
        <v>50.96</v>
      </c>
      <c r="F39" t="n">
        <v>48.12</v>
      </c>
      <c r="G39" t="n">
        <v>240.57</v>
      </c>
      <c r="H39" t="n">
        <v>2.87</v>
      </c>
      <c r="I39" t="n">
        <v>12</v>
      </c>
      <c r="J39" t="n">
        <v>235.63</v>
      </c>
      <c r="K39" t="n">
        <v>52.44</v>
      </c>
      <c r="L39" t="n">
        <v>38</v>
      </c>
      <c r="M39" t="n">
        <v>10</v>
      </c>
      <c r="N39" t="n">
        <v>55.18</v>
      </c>
      <c r="O39" t="n">
        <v>29294.6</v>
      </c>
      <c r="P39" t="n">
        <v>565.26</v>
      </c>
      <c r="Q39" t="n">
        <v>794.17</v>
      </c>
      <c r="R39" t="n">
        <v>105.16</v>
      </c>
      <c r="S39" t="n">
        <v>72.42</v>
      </c>
      <c r="T39" t="n">
        <v>7199.69</v>
      </c>
      <c r="U39" t="n">
        <v>0.6899999999999999</v>
      </c>
      <c r="V39" t="n">
        <v>0.77</v>
      </c>
      <c r="W39" t="n">
        <v>4.7</v>
      </c>
      <c r="X39" t="n">
        <v>0.41</v>
      </c>
      <c r="Y39" t="n">
        <v>0.5</v>
      </c>
      <c r="Z39" t="n">
        <v>10</v>
      </c>
      <c r="AA39" t="n">
        <v>636.9711608455453</v>
      </c>
      <c r="AB39" t="n">
        <v>871.5320434532103</v>
      </c>
      <c r="AC39" t="n">
        <v>788.3542484289408</v>
      </c>
      <c r="AD39" t="n">
        <v>636971.1608455454</v>
      </c>
      <c r="AE39" t="n">
        <v>871532.0434532104</v>
      </c>
      <c r="AF39" t="n">
        <v>4.935806874907466e-06</v>
      </c>
      <c r="AG39" t="n">
        <v>2.123333333333334</v>
      </c>
      <c r="AH39" t="n">
        <v>788354.2484289408</v>
      </c>
    </row>
    <row r="40">
      <c r="A40" t="n">
        <v>38</v>
      </c>
      <c r="B40" t="n">
        <v>90</v>
      </c>
      <c r="C40" t="inlineStr">
        <is>
          <t xml:space="preserve">CONCLUIDO	</t>
        </is>
      </c>
      <c r="D40" t="n">
        <v>1.9618</v>
      </c>
      <c r="E40" t="n">
        <v>50.97</v>
      </c>
      <c r="F40" t="n">
        <v>48.13</v>
      </c>
      <c r="G40" t="n">
        <v>240.63</v>
      </c>
      <c r="H40" t="n">
        <v>2.92</v>
      </c>
      <c r="I40" t="n">
        <v>12</v>
      </c>
      <c r="J40" t="n">
        <v>237.35</v>
      </c>
      <c r="K40" t="n">
        <v>52.44</v>
      </c>
      <c r="L40" t="n">
        <v>39</v>
      </c>
      <c r="M40" t="n">
        <v>10</v>
      </c>
      <c r="N40" t="n">
        <v>55.91</v>
      </c>
      <c r="O40" t="n">
        <v>29507.65</v>
      </c>
      <c r="P40" t="n">
        <v>565.61</v>
      </c>
      <c r="Q40" t="n">
        <v>794.17</v>
      </c>
      <c r="R40" t="n">
        <v>105.52</v>
      </c>
      <c r="S40" t="n">
        <v>72.42</v>
      </c>
      <c r="T40" t="n">
        <v>7379.73</v>
      </c>
      <c r="U40" t="n">
        <v>0.6899999999999999</v>
      </c>
      <c r="V40" t="n">
        <v>0.77</v>
      </c>
      <c r="W40" t="n">
        <v>4.7</v>
      </c>
      <c r="X40" t="n">
        <v>0.42</v>
      </c>
      <c r="Y40" t="n">
        <v>0.5</v>
      </c>
      <c r="Z40" t="n">
        <v>10</v>
      </c>
      <c r="AA40" t="n">
        <v>637.3897165204731</v>
      </c>
      <c r="AB40" t="n">
        <v>872.1047297930197</v>
      </c>
      <c r="AC40" t="n">
        <v>788.872278388249</v>
      </c>
      <c r="AD40" t="n">
        <v>637389.7165204731</v>
      </c>
      <c r="AE40" t="n">
        <v>872104.7297930197</v>
      </c>
      <c r="AF40" t="n">
        <v>4.934800696765603e-06</v>
      </c>
      <c r="AG40" t="n">
        <v>2.12375</v>
      </c>
      <c r="AH40" t="n">
        <v>788872.278388249</v>
      </c>
    </row>
    <row r="41">
      <c r="A41" t="n">
        <v>39</v>
      </c>
      <c r="B41" t="n">
        <v>90</v>
      </c>
      <c r="C41" t="inlineStr">
        <is>
          <t xml:space="preserve">CONCLUIDO	</t>
        </is>
      </c>
      <c r="D41" t="n">
        <v>1.9653</v>
      </c>
      <c r="E41" t="n">
        <v>50.88</v>
      </c>
      <c r="F41" t="n">
        <v>48.07</v>
      </c>
      <c r="G41" t="n">
        <v>262.2</v>
      </c>
      <c r="H41" t="n">
        <v>2.98</v>
      </c>
      <c r="I41" t="n">
        <v>11</v>
      </c>
      <c r="J41" t="n">
        <v>239.09</v>
      </c>
      <c r="K41" t="n">
        <v>52.44</v>
      </c>
      <c r="L41" t="n">
        <v>40</v>
      </c>
      <c r="M41" t="n">
        <v>8</v>
      </c>
      <c r="N41" t="n">
        <v>56.65</v>
      </c>
      <c r="O41" t="n">
        <v>29721.73</v>
      </c>
      <c r="P41" t="n">
        <v>557.5599999999999</v>
      </c>
      <c r="Q41" t="n">
        <v>794.1799999999999</v>
      </c>
      <c r="R41" t="n">
        <v>103.51</v>
      </c>
      <c r="S41" t="n">
        <v>72.42</v>
      </c>
      <c r="T41" t="n">
        <v>6379.26</v>
      </c>
      <c r="U41" t="n">
        <v>0.7</v>
      </c>
      <c r="V41" t="n">
        <v>0.77</v>
      </c>
      <c r="W41" t="n">
        <v>4.7</v>
      </c>
      <c r="X41" t="n">
        <v>0.36</v>
      </c>
      <c r="Y41" t="n">
        <v>0.5</v>
      </c>
      <c r="Z41" t="n">
        <v>10</v>
      </c>
      <c r="AA41" t="n">
        <v>630.4068120081072</v>
      </c>
      <c r="AB41" t="n">
        <v>862.5504117751955</v>
      </c>
      <c r="AC41" t="n">
        <v>780.2298110724765</v>
      </c>
      <c r="AD41" t="n">
        <v>630406.8120081072</v>
      </c>
      <c r="AE41" t="n">
        <v>862550.4117751955</v>
      </c>
      <c r="AF41" t="n">
        <v>4.943604755506902e-06</v>
      </c>
      <c r="AG41" t="n">
        <v>2.12</v>
      </c>
      <c r="AH41" t="n">
        <v>780229.8110724766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1.8202</v>
      </c>
      <c r="E2" t="n">
        <v>54.94</v>
      </c>
      <c r="F2" t="n">
        <v>52.01</v>
      </c>
      <c r="G2" t="n">
        <v>27.14</v>
      </c>
      <c r="H2" t="n">
        <v>0.64</v>
      </c>
      <c r="I2" t="n">
        <v>115</v>
      </c>
      <c r="J2" t="n">
        <v>26.11</v>
      </c>
      <c r="K2" t="n">
        <v>12.1</v>
      </c>
      <c r="L2" t="n">
        <v>1</v>
      </c>
      <c r="M2" t="n">
        <v>110</v>
      </c>
      <c r="N2" t="n">
        <v>3.01</v>
      </c>
      <c r="O2" t="n">
        <v>3454.41</v>
      </c>
      <c r="P2" t="n">
        <v>158.4</v>
      </c>
      <c r="Q2" t="n">
        <v>794.2</v>
      </c>
      <c r="R2" t="n">
        <v>234.54</v>
      </c>
      <c r="S2" t="n">
        <v>72.42</v>
      </c>
      <c r="T2" t="n">
        <v>71376.69</v>
      </c>
      <c r="U2" t="n">
        <v>0.31</v>
      </c>
      <c r="V2" t="n">
        <v>0.71</v>
      </c>
      <c r="W2" t="n">
        <v>4.88</v>
      </c>
      <c r="X2" t="n">
        <v>4.3</v>
      </c>
      <c r="Y2" t="n">
        <v>0.5</v>
      </c>
      <c r="Z2" t="n">
        <v>10</v>
      </c>
      <c r="AA2" t="n">
        <v>247.4085280181451</v>
      </c>
      <c r="AB2" t="n">
        <v>338.5152629281892</v>
      </c>
      <c r="AC2" t="n">
        <v>306.2078413435791</v>
      </c>
      <c r="AD2" t="n">
        <v>247408.5280181451</v>
      </c>
      <c r="AE2" t="n">
        <v>338515.2629281892</v>
      </c>
      <c r="AF2" t="n">
        <v>1.110823093060863e-05</v>
      </c>
      <c r="AG2" t="n">
        <v>2.289166666666667</v>
      </c>
      <c r="AH2" t="n">
        <v>306207.8413435791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1.8741</v>
      </c>
      <c r="E3" t="n">
        <v>53.36</v>
      </c>
      <c r="F3" t="n">
        <v>50.81</v>
      </c>
      <c r="G3" t="n">
        <v>37.64</v>
      </c>
      <c r="H3" t="n">
        <v>1.23</v>
      </c>
      <c r="I3" t="n">
        <v>81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149.57</v>
      </c>
      <c r="Q3" t="n">
        <v>794.22</v>
      </c>
      <c r="R3" t="n">
        <v>191.49</v>
      </c>
      <c r="S3" t="n">
        <v>72.42</v>
      </c>
      <c r="T3" t="n">
        <v>50021.17</v>
      </c>
      <c r="U3" t="n">
        <v>0.38</v>
      </c>
      <c r="V3" t="n">
        <v>0.73</v>
      </c>
      <c r="W3" t="n">
        <v>4.92</v>
      </c>
      <c r="X3" t="n">
        <v>3.1</v>
      </c>
      <c r="Y3" t="n">
        <v>0.5</v>
      </c>
      <c r="Z3" t="n">
        <v>10</v>
      </c>
      <c r="AA3" t="n">
        <v>231.5202574429878</v>
      </c>
      <c r="AB3" t="n">
        <v>316.7762301862419</v>
      </c>
      <c r="AC3" t="n">
        <v>286.5435513755923</v>
      </c>
      <c r="AD3" t="n">
        <v>231520.2574429878</v>
      </c>
      <c r="AE3" t="n">
        <v>316776.2301862419</v>
      </c>
      <c r="AF3" t="n">
        <v>1.143716931493992e-05</v>
      </c>
      <c r="AG3" t="n">
        <v>2.223333333333333</v>
      </c>
      <c r="AH3" t="n">
        <v>286543.5513755923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1.3514</v>
      </c>
      <c r="E2" t="n">
        <v>74</v>
      </c>
      <c r="F2" t="n">
        <v>63.54</v>
      </c>
      <c r="G2" t="n">
        <v>9.25</v>
      </c>
      <c r="H2" t="n">
        <v>0.18</v>
      </c>
      <c r="I2" t="n">
        <v>412</v>
      </c>
      <c r="J2" t="n">
        <v>98.70999999999999</v>
      </c>
      <c r="K2" t="n">
        <v>39.72</v>
      </c>
      <c r="L2" t="n">
        <v>1</v>
      </c>
      <c r="M2" t="n">
        <v>410</v>
      </c>
      <c r="N2" t="n">
        <v>12.99</v>
      </c>
      <c r="O2" t="n">
        <v>12407.75</v>
      </c>
      <c r="P2" t="n">
        <v>567.53</v>
      </c>
      <c r="Q2" t="n">
        <v>794.29</v>
      </c>
      <c r="R2" t="n">
        <v>620.11</v>
      </c>
      <c r="S2" t="n">
        <v>72.42</v>
      </c>
      <c r="T2" t="n">
        <v>262672.83</v>
      </c>
      <c r="U2" t="n">
        <v>0.12</v>
      </c>
      <c r="V2" t="n">
        <v>0.58</v>
      </c>
      <c r="W2" t="n">
        <v>5.37</v>
      </c>
      <c r="X2" t="n">
        <v>15.82</v>
      </c>
      <c r="Y2" t="n">
        <v>0.5</v>
      </c>
      <c r="Z2" t="n">
        <v>10</v>
      </c>
      <c r="AA2" t="n">
        <v>925.3060772498031</v>
      </c>
      <c r="AB2" t="n">
        <v>1266.044596516264</v>
      </c>
      <c r="AC2" t="n">
        <v>1145.215077129502</v>
      </c>
      <c r="AD2" t="n">
        <v>925306.0772498031</v>
      </c>
      <c r="AE2" t="n">
        <v>1266044.596516264</v>
      </c>
      <c r="AF2" t="n">
        <v>4.495983122101969e-06</v>
      </c>
      <c r="AG2" t="n">
        <v>3.083333333333333</v>
      </c>
      <c r="AH2" t="n">
        <v>1145215.077129502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1.6741</v>
      </c>
      <c r="E3" t="n">
        <v>59.73</v>
      </c>
      <c r="F3" t="n">
        <v>54.19</v>
      </c>
      <c r="G3" t="n">
        <v>18.79</v>
      </c>
      <c r="H3" t="n">
        <v>0.35</v>
      </c>
      <c r="I3" t="n">
        <v>173</v>
      </c>
      <c r="J3" t="n">
        <v>99.95</v>
      </c>
      <c r="K3" t="n">
        <v>39.72</v>
      </c>
      <c r="L3" t="n">
        <v>2</v>
      </c>
      <c r="M3" t="n">
        <v>171</v>
      </c>
      <c r="N3" t="n">
        <v>13.24</v>
      </c>
      <c r="O3" t="n">
        <v>12561.45</v>
      </c>
      <c r="P3" t="n">
        <v>478.39</v>
      </c>
      <c r="Q3" t="n">
        <v>794.28</v>
      </c>
      <c r="R3" t="n">
        <v>307.68</v>
      </c>
      <c r="S3" t="n">
        <v>72.42</v>
      </c>
      <c r="T3" t="n">
        <v>107655.4</v>
      </c>
      <c r="U3" t="n">
        <v>0.24</v>
      </c>
      <c r="V3" t="n">
        <v>0.68</v>
      </c>
      <c r="W3" t="n">
        <v>4.96</v>
      </c>
      <c r="X3" t="n">
        <v>6.48</v>
      </c>
      <c r="Y3" t="n">
        <v>0.5</v>
      </c>
      <c r="Z3" t="n">
        <v>10</v>
      </c>
      <c r="AA3" t="n">
        <v>636.1651577650862</v>
      </c>
      <c r="AB3" t="n">
        <v>870.4292344801798</v>
      </c>
      <c r="AC3" t="n">
        <v>787.3566899964942</v>
      </c>
      <c r="AD3" t="n">
        <v>636165.1577650862</v>
      </c>
      <c r="AE3" t="n">
        <v>870429.2344801798</v>
      </c>
      <c r="AF3" t="n">
        <v>5.569576250341058e-06</v>
      </c>
      <c r="AG3" t="n">
        <v>2.48875</v>
      </c>
      <c r="AH3" t="n">
        <v>787356.6899964942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1.7868</v>
      </c>
      <c r="E4" t="n">
        <v>55.97</v>
      </c>
      <c r="F4" t="n">
        <v>51.74</v>
      </c>
      <c r="G4" t="n">
        <v>28.48</v>
      </c>
      <c r="H4" t="n">
        <v>0.52</v>
      </c>
      <c r="I4" t="n">
        <v>109</v>
      </c>
      <c r="J4" t="n">
        <v>101.2</v>
      </c>
      <c r="K4" t="n">
        <v>39.72</v>
      </c>
      <c r="L4" t="n">
        <v>3</v>
      </c>
      <c r="M4" t="n">
        <v>107</v>
      </c>
      <c r="N4" t="n">
        <v>13.49</v>
      </c>
      <c r="O4" t="n">
        <v>12715.54</v>
      </c>
      <c r="P4" t="n">
        <v>451.5</v>
      </c>
      <c r="Q4" t="n">
        <v>794.17</v>
      </c>
      <c r="R4" t="n">
        <v>225.77</v>
      </c>
      <c r="S4" t="n">
        <v>72.42</v>
      </c>
      <c r="T4" t="n">
        <v>67018.92</v>
      </c>
      <c r="U4" t="n">
        <v>0.32</v>
      </c>
      <c r="V4" t="n">
        <v>0.71</v>
      </c>
      <c r="W4" t="n">
        <v>4.86</v>
      </c>
      <c r="X4" t="n">
        <v>4.03</v>
      </c>
      <c r="Y4" t="n">
        <v>0.5</v>
      </c>
      <c r="Z4" t="n">
        <v>10</v>
      </c>
      <c r="AA4" t="n">
        <v>566.2188983045304</v>
      </c>
      <c r="AB4" t="n">
        <v>774.7256764750657</v>
      </c>
      <c r="AC4" t="n">
        <v>700.7869452466009</v>
      </c>
      <c r="AD4" t="n">
        <v>566218.8983045304</v>
      </c>
      <c r="AE4" t="n">
        <v>774725.6764750658</v>
      </c>
      <c r="AF4" t="n">
        <v>5.944518752828028e-06</v>
      </c>
      <c r="AG4" t="n">
        <v>2.332083333333333</v>
      </c>
      <c r="AH4" t="n">
        <v>700786.9452466009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1.8419</v>
      </c>
      <c r="E5" t="n">
        <v>54.29</v>
      </c>
      <c r="F5" t="n">
        <v>50.66</v>
      </c>
      <c r="G5" t="n">
        <v>38</v>
      </c>
      <c r="H5" t="n">
        <v>0.6899999999999999</v>
      </c>
      <c r="I5" t="n">
        <v>80</v>
      </c>
      <c r="J5" t="n">
        <v>102.45</v>
      </c>
      <c r="K5" t="n">
        <v>39.72</v>
      </c>
      <c r="L5" t="n">
        <v>4</v>
      </c>
      <c r="M5" t="n">
        <v>78</v>
      </c>
      <c r="N5" t="n">
        <v>13.74</v>
      </c>
      <c r="O5" t="n">
        <v>12870.03</v>
      </c>
      <c r="P5" t="n">
        <v>436.84</v>
      </c>
      <c r="Q5" t="n">
        <v>794.21</v>
      </c>
      <c r="R5" t="n">
        <v>189.93</v>
      </c>
      <c r="S5" t="n">
        <v>72.42</v>
      </c>
      <c r="T5" t="n">
        <v>49246.91</v>
      </c>
      <c r="U5" t="n">
        <v>0.38</v>
      </c>
      <c r="V5" t="n">
        <v>0.73</v>
      </c>
      <c r="W5" t="n">
        <v>4.81</v>
      </c>
      <c r="X5" t="n">
        <v>2.95</v>
      </c>
      <c r="Y5" t="n">
        <v>0.5</v>
      </c>
      <c r="Z5" t="n">
        <v>10</v>
      </c>
      <c r="AA5" t="n">
        <v>534.4559359292072</v>
      </c>
      <c r="AB5" t="n">
        <v>731.266190070146</v>
      </c>
      <c r="AC5" t="n">
        <v>661.4751712283943</v>
      </c>
      <c r="AD5" t="n">
        <v>534455.9359292071</v>
      </c>
      <c r="AE5" t="n">
        <v>731266.190070146</v>
      </c>
      <c r="AF5" t="n">
        <v>6.127831369394418e-06</v>
      </c>
      <c r="AG5" t="n">
        <v>2.262083333333333</v>
      </c>
      <c r="AH5" t="n">
        <v>661475.1712283943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1.8739</v>
      </c>
      <c r="E6" t="n">
        <v>53.36</v>
      </c>
      <c r="F6" t="n">
        <v>50.08</v>
      </c>
      <c r="G6" t="n">
        <v>47.7</v>
      </c>
      <c r="H6" t="n">
        <v>0.85</v>
      </c>
      <c r="I6" t="n">
        <v>63</v>
      </c>
      <c r="J6" t="n">
        <v>103.71</v>
      </c>
      <c r="K6" t="n">
        <v>39.72</v>
      </c>
      <c r="L6" t="n">
        <v>5</v>
      </c>
      <c r="M6" t="n">
        <v>61</v>
      </c>
      <c r="N6" t="n">
        <v>14</v>
      </c>
      <c r="O6" t="n">
        <v>13024.91</v>
      </c>
      <c r="P6" t="n">
        <v>426.75</v>
      </c>
      <c r="Q6" t="n">
        <v>794.1799999999999</v>
      </c>
      <c r="R6" t="n">
        <v>170.45</v>
      </c>
      <c r="S6" t="n">
        <v>72.42</v>
      </c>
      <c r="T6" t="n">
        <v>39589.05</v>
      </c>
      <c r="U6" t="n">
        <v>0.42</v>
      </c>
      <c r="V6" t="n">
        <v>0.74</v>
      </c>
      <c r="W6" t="n">
        <v>4.79</v>
      </c>
      <c r="X6" t="n">
        <v>2.37</v>
      </c>
      <c r="Y6" t="n">
        <v>0.5</v>
      </c>
      <c r="Z6" t="n">
        <v>10</v>
      </c>
      <c r="AA6" t="n">
        <v>515.8959539500981</v>
      </c>
      <c r="AB6" t="n">
        <v>705.8716039177128</v>
      </c>
      <c r="AC6" t="n">
        <v>638.5042087368238</v>
      </c>
      <c r="AD6" t="n">
        <v>515895.9539500981</v>
      </c>
      <c r="AE6" t="n">
        <v>705871.6039177128</v>
      </c>
      <c r="AF6" t="n">
        <v>6.234292417128074e-06</v>
      </c>
      <c r="AG6" t="n">
        <v>2.223333333333333</v>
      </c>
      <c r="AH6" t="n">
        <v>638504.2087368238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1.9012</v>
      </c>
      <c r="E7" t="n">
        <v>52.6</v>
      </c>
      <c r="F7" t="n">
        <v>49.56</v>
      </c>
      <c r="G7" t="n">
        <v>58.31</v>
      </c>
      <c r="H7" t="n">
        <v>1.01</v>
      </c>
      <c r="I7" t="n">
        <v>51</v>
      </c>
      <c r="J7" t="n">
        <v>104.97</v>
      </c>
      <c r="K7" t="n">
        <v>39.72</v>
      </c>
      <c r="L7" t="n">
        <v>6</v>
      </c>
      <c r="M7" t="n">
        <v>49</v>
      </c>
      <c r="N7" t="n">
        <v>14.25</v>
      </c>
      <c r="O7" t="n">
        <v>13180.19</v>
      </c>
      <c r="P7" t="n">
        <v>416.68</v>
      </c>
      <c r="Q7" t="n">
        <v>794.1900000000001</v>
      </c>
      <c r="R7" t="n">
        <v>153.08</v>
      </c>
      <c r="S7" t="n">
        <v>72.42</v>
      </c>
      <c r="T7" t="n">
        <v>30962.5</v>
      </c>
      <c r="U7" t="n">
        <v>0.47</v>
      </c>
      <c r="V7" t="n">
        <v>0.75</v>
      </c>
      <c r="W7" t="n">
        <v>4.77</v>
      </c>
      <c r="X7" t="n">
        <v>1.85</v>
      </c>
      <c r="Y7" t="n">
        <v>0.5</v>
      </c>
      <c r="Z7" t="n">
        <v>10</v>
      </c>
      <c r="AA7" t="n">
        <v>499.421862153815</v>
      </c>
      <c r="AB7" t="n">
        <v>683.3310247364022</v>
      </c>
      <c r="AC7" t="n">
        <v>618.1148707966759</v>
      </c>
      <c r="AD7" t="n">
        <v>499421.862153815</v>
      </c>
      <c r="AE7" t="n">
        <v>683331.0247364022</v>
      </c>
      <c r="AF7" t="n">
        <v>6.32511699847585e-06</v>
      </c>
      <c r="AG7" t="n">
        <v>2.191666666666667</v>
      </c>
      <c r="AH7" t="n">
        <v>618114.8707966759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1.9183</v>
      </c>
      <c r="E8" t="n">
        <v>52.13</v>
      </c>
      <c r="F8" t="n">
        <v>49.26</v>
      </c>
      <c r="G8" t="n">
        <v>68.73</v>
      </c>
      <c r="H8" t="n">
        <v>1.16</v>
      </c>
      <c r="I8" t="n">
        <v>43</v>
      </c>
      <c r="J8" t="n">
        <v>106.23</v>
      </c>
      <c r="K8" t="n">
        <v>39.72</v>
      </c>
      <c r="L8" t="n">
        <v>7</v>
      </c>
      <c r="M8" t="n">
        <v>41</v>
      </c>
      <c r="N8" t="n">
        <v>14.52</v>
      </c>
      <c r="O8" t="n">
        <v>13335.87</v>
      </c>
      <c r="P8" t="n">
        <v>408.22</v>
      </c>
      <c r="Q8" t="n">
        <v>794.1799999999999</v>
      </c>
      <c r="R8" t="n">
        <v>143.21</v>
      </c>
      <c r="S8" t="n">
        <v>72.42</v>
      </c>
      <c r="T8" t="n">
        <v>26068.42</v>
      </c>
      <c r="U8" t="n">
        <v>0.51</v>
      </c>
      <c r="V8" t="n">
        <v>0.75</v>
      </c>
      <c r="W8" t="n">
        <v>4.75</v>
      </c>
      <c r="X8" t="n">
        <v>1.55</v>
      </c>
      <c r="Y8" t="n">
        <v>0.5</v>
      </c>
      <c r="Z8" t="n">
        <v>10</v>
      </c>
      <c r="AA8" t="n">
        <v>487.9055484344541</v>
      </c>
      <c r="AB8" t="n">
        <v>667.5738962416688</v>
      </c>
      <c r="AC8" t="n">
        <v>603.8615805302111</v>
      </c>
      <c r="AD8" t="n">
        <v>487905.5484344541</v>
      </c>
      <c r="AE8" t="n">
        <v>667573.8962416687</v>
      </c>
      <c r="AF8" t="n">
        <v>6.382007120858522e-06</v>
      </c>
      <c r="AG8" t="n">
        <v>2.172083333333334</v>
      </c>
      <c r="AH8" t="n">
        <v>603861.5805302111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1.9308</v>
      </c>
      <c r="E9" t="n">
        <v>51.79</v>
      </c>
      <c r="F9" t="n">
        <v>49.04</v>
      </c>
      <c r="G9" t="n">
        <v>79.53</v>
      </c>
      <c r="H9" t="n">
        <v>1.31</v>
      </c>
      <c r="I9" t="n">
        <v>37</v>
      </c>
      <c r="J9" t="n">
        <v>107.5</v>
      </c>
      <c r="K9" t="n">
        <v>39.72</v>
      </c>
      <c r="L9" t="n">
        <v>8</v>
      </c>
      <c r="M9" t="n">
        <v>35</v>
      </c>
      <c r="N9" t="n">
        <v>14.78</v>
      </c>
      <c r="O9" t="n">
        <v>13491.96</v>
      </c>
      <c r="P9" t="n">
        <v>400.72</v>
      </c>
      <c r="Q9" t="n">
        <v>794.17</v>
      </c>
      <c r="R9" t="n">
        <v>135.83</v>
      </c>
      <c r="S9" t="n">
        <v>72.42</v>
      </c>
      <c r="T9" t="n">
        <v>22411.11</v>
      </c>
      <c r="U9" t="n">
        <v>0.53</v>
      </c>
      <c r="V9" t="n">
        <v>0.75</v>
      </c>
      <c r="W9" t="n">
        <v>4.75</v>
      </c>
      <c r="X9" t="n">
        <v>1.34</v>
      </c>
      <c r="Y9" t="n">
        <v>0.5</v>
      </c>
      <c r="Z9" t="n">
        <v>10</v>
      </c>
      <c r="AA9" t="n">
        <v>478.6859467455948</v>
      </c>
      <c r="AB9" t="n">
        <v>654.9592304708509</v>
      </c>
      <c r="AC9" t="n">
        <v>592.4508407557655</v>
      </c>
      <c r="AD9" t="n">
        <v>478685.9467455948</v>
      </c>
      <c r="AE9" t="n">
        <v>654959.2304708509</v>
      </c>
      <c r="AF9" t="n">
        <v>6.423593467629483e-06</v>
      </c>
      <c r="AG9" t="n">
        <v>2.157916666666666</v>
      </c>
      <c r="AH9" t="n">
        <v>592450.8407557656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1.9394</v>
      </c>
      <c r="E10" t="n">
        <v>51.56</v>
      </c>
      <c r="F10" t="n">
        <v>48.9</v>
      </c>
      <c r="G10" t="n">
        <v>88.90000000000001</v>
      </c>
      <c r="H10" t="n">
        <v>1.46</v>
      </c>
      <c r="I10" t="n">
        <v>33</v>
      </c>
      <c r="J10" t="n">
        <v>108.77</v>
      </c>
      <c r="K10" t="n">
        <v>39.72</v>
      </c>
      <c r="L10" t="n">
        <v>9</v>
      </c>
      <c r="M10" t="n">
        <v>31</v>
      </c>
      <c r="N10" t="n">
        <v>15.05</v>
      </c>
      <c r="O10" t="n">
        <v>13648.58</v>
      </c>
      <c r="P10" t="n">
        <v>393.25</v>
      </c>
      <c r="Q10" t="n">
        <v>794.1799999999999</v>
      </c>
      <c r="R10" t="n">
        <v>130.85</v>
      </c>
      <c r="S10" t="n">
        <v>72.42</v>
      </c>
      <c r="T10" t="n">
        <v>19941.08</v>
      </c>
      <c r="U10" t="n">
        <v>0.55</v>
      </c>
      <c r="V10" t="n">
        <v>0.76</v>
      </c>
      <c r="W10" t="n">
        <v>4.74</v>
      </c>
      <c r="X10" t="n">
        <v>1.19</v>
      </c>
      <c r="Y10" t="n">
        <v>0.5</v>
      </c>
      <c r="Z10" t="n">
        <v>10</v>
      </c>
      <c r="AA10" t="n">
        <v>470.8322521921024</v>
      </c>
      <c r="AB10" t="n">
        <v>644.2134591022124</v>
      </c>
      <c r="AC10" t="n">
        <v>582.7306307247651</v>
      </c>
      <c r="AD10" t="n">
        <v>470832.2521921024</v>
      </c>
      <c r="AE10" t="n">
        <v>644213.4591022123</v>
      </c>
      <c r="AF10" t="n">
        <v>6.452204874207902e-06</v>
      </c>
      <c r="AG10" t="n">
        <v>2.148333333333333</v>
      </c>
      <c r="AH10" t="n">
        <v>582730.6307247651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1.9483</v>
      </c>
      <c r="E11" t="n">
        <v>51.33</v>
      </c>
      <c r="F11" t="n">
        <v>48.74</v>
      </c>
      <c r="G11" t="n">
        <v>100.85</v>
      </c>
      <c r="H11" t="n">
        <v>1.6</v>
      </c>
      <c r="I11" t="n">
        <v>29</v>
      </c>
      <c r="J11" t="n">
        <v>110.04</v>
      </c>
      <c r="K11" t="n">
        <v>39.72</v>
      </c>
      <c r="L11" t="n">
        <v>10</v>
      </c>
      <c r="M11" t="n">
        <v>27</v>
      </c>
      <c r="N11" t="n">
        <v>15.32</v>
      </c>
      <c r="O11" t="n">
        <v>13805.5</v>
      </c>
      <c r="P11" t="n">
        <v>386.44</v>
      </c>
      <c r="Q11" t="n">
        <v>794.1900000000001</v>
      </c>
      <c r="R11" t="n">
        <v>126.34</v>
      </c>
      <c r="S11" t="n">
        <v>72.42</v>
      </c>
      <c r="T11" t="n">
        <v>17705.43</v>
      </c>
      <c r="U11" t="n">
        <v>0.57</v>
      </c>
      <c r="V11" t="n">
        <v>0.76</v>
      </c>
      <c r="W11" t="n">
        <v>4.72</v>
      </c>
      <c r="X11" t="n">
        <v>1.04</v>
      </c>
      <c r="Y11" t="n">
        <v>0.5</v>
      </c>
      <c r="Z11" t="n">
        <v>10</v>
      </c>
      <c r="AA11" t="n">
        <v>463.3693287695457</v>
      </c>
      <c r="AB11" t="n">
        <v>634.0023580345256</v>
      </c>
      <c r="AC11" t="n">
        <v>573.4940628116079</v>
      </c>
      <c r="AD11" t="n">
        <v>463369.3287695458</v>
      </c>
      <c r="AE11" t="n">
        <v>634002.3580345256</v>
      </c>
      <c r="AF11" t="n">
        <v>6.481814353108825e-06</v>
      </c>
      <c r="AG11" t="n">
        <v>2.13875</v>
      </c>
      <c r="AH11" t="n">
        <v>573494.062811608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1.9554</v>
      </c>
      <c r="E12" t="n">
        <v>51.14</v>
      </c>
      <c r="F12" t="n">
        <v>48.62</v>
      </c>
      <c r="G12" t="n">
        <v>112.19</v>
      </c>
      <c r="H12" t="n">
        <v>1.74</v>
      </c>
      <c r="I12" t="n">
        <v>26</v>
      </c>
      <c r="J12" t="n">
        <v>111.32</v>
      </c>
      <c r="K12" t="n">
        <v>39.72</v>
      </c>
      <c r="L12" t="n">
        <v>11</v>
      </c>
      <c r="M12" t="n">
        <v>24</v>
      </c>
      <c r="N12" t="n">
        <v>15.6</v>
      </c>
      <c r="O12" t="n">
        <v>13962.83</v>
      </c>
      <c r="P12" t="n">
        <v>378.47</v>
      </c>
      <c r="Q12" t="n">
        <v>794.1799999999999</v>
      </c>
      <c r="R12" t="n">
        <v>121.91</v>
      </c>
      <c r="S12" t="n">
        <v>72.42</v>
      </c>
      <c r="T12" t="n">
        <v>15504.07</v>
      </c>
      <c r="U12" t="n">
        <v>0.59</v>
      </c>
      <c r="V12" t="n">
        <v>0.76</v>
      </c>
      <c r="W12" t="n">
        <v>4.72</v>
      </c>
      <c r="X12" t="n">
        <v>0.91</v>
      </c>
      <c r="Y12" t="n">
        <v>0.5</v>
      </c>
      <c r="Z12" t="n">
        <v>10</v>
      </c>
      <c r="AA12" t="n">
        <v>455.7228905557475</v>
      </c>
      <c r="AB12" t="n">
        <v>623.540163933361</v>
      </c>
      <c r="AC12" t="n">
        <v>564.0303658316767</v>
      </c>
      <c r="AD12" t="n">
        <v>455722.8905557475</v>
      </c>
      <c r="AE12" t="n">
        <v>623540.1639333609</v>
      </c>
      <c r="AF12" t="n">
        <v>6.505435398074731e-06</v>
      </c>
      <c r="AG12" t="n">
        <v>2.130833333333333</v>
      </c>
      <c r="AH12" t="n">
        <v>564030.3658316768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1.9586</v>
      </c>
      <c r="E13" t="n">
        <v>51.06</v>
      </c>
      <c r="F13" t="n">
        <v>48.58</v>
      </c>
      <c r="G13" t="n">
        <v>121.44</v>
      </c>
      <c r="H13" t="n">
        <v>1.88</v>
      </c>
      <c r="I13" t="n">
        <v>24</v>
      </c>
      <c r="J13" t="n">
        <v>112.59</v>
      </c>
      <c r="K13" t="n">
        <v>39.72</v>
      </c>
      <c r="L13" t="n">
        <v>12</v>
      </c>
      <c r="M13" t="n">
        <v>22</v>
      </c>
      <c r="N13" t="n">
        <v>15.88</v>
      </c>
      <c r="O13" t="n">
        <v>14120.58</v>
      </c>
      <c r="P13" t="n">
        <v>370.95</v>
      </c>
      <c r="Q13" t="n">
        <v>794.1900000000001</v>
      </c>
      <c r="R13" t="n">
        <v>120.33</v>
      </c>
      <c r="S13" t="n">
        <v>72.42</v>
      </c>
      <c r="T13" t="n">
        <v>14723.02</v>
      </c>
      <c r="U13" t="n">
        <v>0.6</v>
      </c>
      <c r="V13" t="n">
        <v>0.76</v>
      </c>
      <c r="W13" t="n">
        <v>4.73</v>
      </c>
      <c r="X13" t="n">
        <v>0.87</v>
      </c>
      <c r="Y13" t="n">
        <v>0.5</v>
      </c>
      <c r="Z13" t="n">
        <v>10</v>
      </c>
      <c r="AA13" t="n">
        <v>449.6178358495861</v>
      </c>
      <c r="AB13" t="n">
        <v>615.186958748386</v>
      </c>
      <c r="AC13" t="n">
        <v>556.4743788257588</v>
      </c>
      <c r="AD13" t="n">
        <v>449617.8358495861</v>
      </c>
      <c r="AE13" t="n">
        <v>615186.958748386</v>
      </c>
      <c r="AF13" t="n">
        <v>6.516081502848095e-06</v>
      </c>
      <c r="AG13" t="n">
        <v>2.1275</v>
      </c>
      <c r="AH13" t="n">
        <v>556474.3788257588</v>
      </c>
    </row>
    <row r="14">
      <c r="A14" t="n">
        <v>12</v>
      </c>
      <c r="B14" t="n">
        <v>45</v>
      </c>
      <c r="C14" t="inlineStr">
        <is>
          <t xml:space="preserve">CONCLUIDO	</t>
        </is>
      </c>
      <c r="D14" t="n">
        <v>1.9657</v>
      </c>
      <c r="E14" t="n">
        <v>50.87</v>
      </c>
      <c r="F14" t="n">
        <v>48.45</v>
      </c>
      <c r="G14" t="n">
        <v>138.44</v>
      </c>
      <c r="H14" t="n">
        <v>2.01</v>
      </c>
      <c r="I14" t="n">
        <v>21</v>
      </c>
      <c r="J14" t="n">
        <v>113.88</v>
      </c>
      <c r="K14" t="n">
        <v>39.72</v>
      </c>
      <c r="L14" t="n">
        <v>13</v>
      </c>
      <c r="M14" t="n">
        <v>17</v>
      </c>
      <c r="N14" t="n">
        <v>16.16</v>
      </c>
      <c r="O14" t="n">
        <v>14278.75</v>
      </c>
      <c r="P14" t="n">
        <v>362.42</v>
      </c>
      <c r="Q14" t="n">
        <v>794.17</v>
      </c>
      <c r="R14" t="n">
        <v>116.33</v>
      </c>
      <c r="S14" t="n">
        <v>72.42</v>
      </c>
      <c r="T14" t="n">
        <v>12741.63</v>
      </c>
      <c r="U14" t="n">
        <v>0.62</v>
      </c>
      <c r="V14" t="n">
        <v>0.76</v>
      </c>
      <c r="W14" t="n">
        <v>4.72</v>
      </c>
      <c r="X14" t="n">
        <v>0.75</v>
      </c>
      <c r="Y14" t="n">
        <v>0.5</v>
      </c>
      <c r="Z14" t="n">
        <v>10</v>
      </c>
      <c r="AA14" t="n">
        <v>441.6377718290369</v>
      </c>
      <c r="AB14" t="n">
        <v>604.2682830998931</v>
      </c>
      <c r="AC14" t="n">
        <v>546.5977662567004</v>
      </c>
      <c r="AD14" t="n">
        <v>441637.7718290369</v>
      </c>
      <c r="AE14" t="n">
        <v>604268.2830998931</v>
      </c>
      <c r="AF14" t="n">
        <v>6.539702547814001e-06</v>
      </c>
      <c r="AG14" t="n">
        <v>2.119583333333333</v>
      </c>
      <c r="AH14" t="n">
        <v>546597.7662567004</v>
      </c>
    </row>
    <row r="15">
      <c r="A15" t="n">
        <v>13</v>
      </c>
      <c r="B15" t="n">
        <v>45</v>
      </c>
      <c r="C15" t="inlineStr">
        <is>
          <t xml:space="preserve">CONCLUIDO	</t>
        </is>
      </c>
      <c r="D15" t="n">
        <v>1.9675</v>
      </c>
      <c r="E15" t="n">
        <v>50.83</v>
      </c>
      <c r="F15" t="n">
        <v>48.43</v>
      </c>
      <c r="G15" t="n">
        <v>145.28</v>
      </c>
      <c r="H15" t="n">
        <v>2.14</v>
      </c>
      <c r="I15" t="n">
        <v>20</v>
      </c>
      <c r="J15" t="n">
        <v>115.16</v>
      </c>
      <c r="K15" t="n">
        <v>39.72</v>
      </c>
      <c r="L15" t="n">
        <v>14</v>
      </c>
      <c r="M15" t="n">
        <v>10</v>
      </c>
      <c r="N15" t="n">
        <v>16.45</v>
      </c>
      <c r="O15" t="n">
        <v>14437.35</v>
      </c>
      <c r="P15" t="n">
        <v>359.99</v>
      </c>
      <c r="Q15" t="n">
        <v>794.17</v>
      </c>
      <c r="R15" t="n">
        <v>115.28</v>
      </c>
      <c r="S15" t="n">
        <v>72.42</v>
      </c>
      <c r="T15" t="n">
        <v>12217.21</v>
      </c>
      <c r="U15" t="n">
        <v>0.63</v>
      </c>
      <c r="V15" t="n">
        <v>0.76</v>
      </c>
      <c r="W15" t="n">
        <v>4.72</v>
      </c>
      <c r="X15" t="n">
        <v>0.72</v>
      </c>
      <c r="Y15" t="n">
        <v>0.5</v>
      </c>
      <c r="Z15" t="n">
        <v>10</v>
      </c>
      <c r="AA15" t="n">
        <v>439.4872804454479</v>
      </c>
      <c r="AB15" t="n">
        <v>601.3258859158825</v>
      </c>
      <c r="AC15" t="n">
        <v>543.9361873302513</v>
      </c>
      <c r="AD15" t="n">
        <v>439487.2804454479</v>
      </c>
      <c r="AE15" t="n">
        <v>601325.8859158825</v>
      </c>
      <c r="AF15" t="n">
        <v>6.545690981749019e-06</v>
      </c>
      <c r="AG15" t="n">
        <v>2.117916666666666</v>
      </c>
      <c r="AH15" t="n">
        <v>543936.1873302513</v>
      </c>
    </row>
    <row r="16">
      <c r="A16" t="n">
        <v>14</v>
      </c>
      <c r="B16" t="n">
        <v>45</v>
      </c>
      <c r="C16" t="inlineStr">
        <is>
          <t xml:space="preserve">CONCLUIDO	</t>
        </is>
      </c>
      <c r="D16" t="n">
        <v>1.9697</v>
      </c>
      <c r="E16" t="n">
        <v>50.77</v>
      </c>
      <c r="F16" t="n">
        <v>48.39</v>
      </c>
      <c r="G16" t="n">
        <v>152.81</v>
      </c>
      <c r="H16" t="n">
        <v>2.27</v>
      </c>
      <c r="I16" t="n">
        <v>19</v>
      </c>
      <c r="J16" t="n">
        <v>116.45</v>
      </c>
      <c r="K16" t="n">
        <v>39.72</v>
      </c>
      <c r="L16" t="n">
        <v>15</v>
      </c>
      <c r="M16" t="n">
        <v>4</v>
      </c>
      <c r="N16" t="n">
        <v>16.74</v>
      </c>
      <c r="O16" t="n">
        <v>14596.38</v>
      </c>
      <c r="P16" t="n">
        <v>360.07</v>
      </c>
      <c r="Q16" t="n">
        <v>794.17</v>
      </c>
      <c r="R16" t="n">
        <v>113.61</v>
      </c>
      <c r="S16" t="n">
        <v>72.42</v>
      </c>
      <c r="T16" t="n">
        <v>11391.74</v>
      </c>
      <c r="U16" t="n">
        <v>0.64</v>
      </c>
      <c r="V16" t="n">
        <v>0.76</v>
      </c>
      <c r="W16" t="n">
        <v>4.73</v>
      </c>
      <c r="X16" t="n">
        <v>0.68</v>
      </c>
      <c r="Y16" t="n">
        <v>0.5</v>
      </c>
      <c r="Z16" t="n">
        <v>10</v>
      </c>
      <c r="AA16" t="n">
        <v>438.9121891017703</v>
      </c>
      <c r="AB16" t="n">
        <v>600.5390205682232</v>
      </c>
      <c r="AC16" t="n">
        <v>543.2244193070003</v>
      </c>
      <c r="AD16" t="n">
        <v>438912.1891017702</v>
      </c>
      <c r="AE16" t="n">
        <v>600539.0205682232</v>
      </c>
      <c r="AF16" t="n">
        <v>6.553010178780707e-06</v>
      </c>
      <c r="AG16" t="n">
        <v>2.115416666666667</v>
      </c>
      <c r="AH16" t="n">
        <v>543224.4193070002</v>
      </c>
    </row>
    <row r="17">
      <c r="A17" t="n">
        <v>15</v>
      </c>
      <c r="B17" t="n">
        <v>45</v>
      </c>
      <c r="C17" t="inlineStr">
        <is>
          <t xml:space="preserve">CONCLUIDO	</t>
        </is>
      </c>
      <c r="D17" t="n">
        <v>1.9695</v>
      </c>
      <c r="E17" t="n">
        <v>50.78</v>
      </c>
      <c r="F17" t="n">
        <v>48.4</v>
      </c>
      <c r="G17" t="n">
        <v>152.83</v>
      </c>
      <c r="H17" t="n">
        <v>2.4</v>
      </c>
      <c r="I17" t="n">
        <v>19</v>
      </c>
      <c r="J17" t="n">
        <v>117.75</v>
      </c>
      <c r="K17" t="n">
        <v>39.72</v>
      </c>
      <c r="L17" t="n">
        <v>16</v>
      </c>
      <c r="M17" t="n">
        <v>1</v>
      </c>
      <c r="N17" t="n">
        <v>17.03</v>
      </c>
      <c r="O17" t="n">
        <v>14755.84</v>
      </c>
      <c r="P17" t="n">
        <v>362.11</v>
      </c>
      <c r="Q17" t="n">
        <v>794.17</v>
      </c>
      <c r="R17" t="n">
        <v>113.98</v>
      </c>
      <c r="S17" t="n">
        <v>72.42</v>
      </c>
      <c r="T17" t="n">
        <v>11572.91</v>
      </c>
      <c r="U17" t="n">
        <v>0.64</v>
      </c>
      <c r="V17" t="n">
        <v>0.76</v>
      </c>
      <c r="W17" t="n">
        <v>4.73</v>
      </c>
      <c r="X17" t="n">
        <v>0.6899999999999999</v>
      </c>
      <c r="Y17" t="n">
        <v>0.5</v>
      </c>
      <c r="Z17" t="n">
        <v>10</v>
      </c>
      <c r="AA17" t="n">
        <v>440.4026381300889</v>
      </c>
      <c r="AB17" t="n">
        <v>602.5783186827392</v>
      </c>
      <c r="AC17" t="n">
        <v>545.0690896716399</v>
      </c>
      <c r="AD17" t="n">
        <v>440402.6381300889</v>
      </c>
      <c r="AE17" t="n">
        <v>602578.3186827393</v>
      </c>
      <c r="AF17" t="n">
        <v>6.552344797232372e-06</v>
      </c>
      <c r="AG17" t="n">
        <v>2.115833333333333</v>
      </c>
      <c r="AH17" t="n">
        <v>545069.0896716398</v>
      </c>
    </row>
    <row r="18">
      <c r="A18" t="n">
        <v>16</v>
      </c>
      <c r="B18" t="n">
        <v>45</v>
      </c>
      <c r="C18" t="inlineStr">
        <is>
          <t xml:space="preserve">CONCLUIDO	</t>
        </is>
      </c>
      <c r="D18" t="n">
        <v>1.9696</v>
      </c>
      <c r="E18" t="n">
        <v>50.77</v>
      </c>
      <c r="F18" t="n">
        <v>48.39</v>
      </c>
      <c r="G18" t="n">
        <v>152.82</v>
      </c>
      <c r="H18" t="n">
        <v>2.52</v>
      </c>
      <c r="I18" t="n">
        <v>19</v>
      </c>
      <c r="J18" t="n">
        <v>119.04</v>
      </c>
      <c r="K18" t="n">
        <v>39.72</v>
      </c>
      <c r="L18" t="n">
        <v>17</v>
      </c>
      <c r="M18" t="n">
        <v>0</v>
      </c>
      <c r="N18" t="n">
        <v>17.33</v>
      </c>
      <c r="O18" t="n">
        <v>14915.73</v>
      </c>
      <c r="P18" t="n">
        <v>365.69</v>
      </c>
      <c r="Q18" t="n">
        <v>794.17</v>
      </c>
      <c r="R18" t="n">
        <v>113.89</v>
      </c>
      <c r="S18" t="n">
        <v>72.42</v>
      </c>
      <c r="T18" t="n">
        <v>11530.44</v>
      </c>
      <c r="U18" t="n">
        <v>0.64</v>
      </c>
      <c r="V18" t="n">
        <v>0.76</v>
      </c>
      <c r="W18" t="n">
        <v>4.73</v>
      </c>
      <c r="X18" t="n">
        <v>0.6899999999999999</v>
      </c>
      <c r="Y18" t="n">
        <v>0.5</v>
      </c>
      <c r="Z18" t="n">
        <v>10</v>
      </c>
      <c r="AA18" t="n">
        <v>442.8153823120619</v>
      </c>
      <c r="AB18" t="n">
        <v>605.8795417152756</v>
      </c>
      <c r="AC18" t="n">
        <v>548.0552486112465</v>
      </c>
      <c r="AD18" t="n">
        <v>442815.3823120619</v>
      </c>
      <c r="AE18" t="n">
        <v>605879.5417152756</v>
      </c>
      <c r="AF18" t="n">
        <v>6.55267748800654e-06</v>
      </c>
      <c r="AG18" t="n">
        <v>2.115416666666667</v>
      </c>
      <c r="AH18" t="n">
        <v>548055.2486112465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1.2045</v>
      </c>
      <c r="E2" t="n">
        <v>83.02</v>
      </c>
      <c r="F2" t="n">
        <v>67.73</v>
      </c>
      <c r="G2" t="n">
        <v>7.89</v>
      </c>
      <c r="H2" t="n">
        <v>0.14</v>
      </c>
      <c r="I2" t="n">
        <v>515</v>
      </c>
      <c r="J2" t="n">
        <v>124.63</v>
      </c>
      <c r="K2" t="n">
        <v>45</v>
      </c>
      <c r="L2" t="n">
        <v>1</v>
      </c>
      <c r="M2" t="n">
        <v>513</v>
      </c>
      <c r="N2" t="n">
        <v>18.64</v>
      </c>
      <c r="O2" t="n">
        <v>15605.44</v>
      </c>
      <c r="P2" t="n">
        <v>708.04</v>
      </c>
      <c r="Q2" t="n">
        <v>794.37</v>
      </c>
      <c r="R2" t="n">
        <v>759.7</v>
      </c>
      <c r="S2" t="n">
        <v>72.42</v>
      </c>
      <c r="T2" t="n">
        <v>331955.56</v>
      </c>
      <c r="U2" t="n">
        <v>0.1</v>
      </c>
      <c r="V2" t="n">
        <v>0.55</v>
      </c>
      <c r="W2" t="n">
        <v>5.56</v>
      </c>
      <c r="X2" t="n">
        <v>20.01</v>
      </c>
      <c r="Y2" t="n">
        <v>0.5</v>
      </c>
      <c r="Z2" t="n">
        <v>10</v>
      </c>
      <c r="AA2" t="n">
        <v>1268.610075427275</v>
      </c>
      <c r="AB2" t="n">
        <v>1735.768272326164</v>
      </c>
      <c r="AC2" t="n">
        <v>1570.108984581425</v>
      </c>
      <c r="AD2" t="n">
        <v>1268610.075427275</v>
      </c>
      <c r="AE2" t="n">
        <v>1735768.272326164</v>
      </c>
      <c r="AF2" t="n">
        <v>3.568217117982651e-06</v>
      </c>
      <c r="AG2" t="n">
        <v>3.459166666666667</v>
      </c>
      <c r="AH2" t="n">
        <v>1570108.984581425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1.5857</v>
      </c>
      <c r="E3" t="n">
        <v>63.06</v>
      </c>
      <c r="F3" t="n">
        <v>55.59</v>
      </c>
      <c r="G3" t="n">
        <v>15.96</v>
      </c>
      <c r="H3" t="n">
        <v>0.28</v>
      </c>
      <c r="I3" t="n">
        <v>209</v>
      </c>
      <c r="J3" t="n">
        <v>125.95</v>
      </c>
      <c r="K3" t="n">
        <v>45</v>
      </c>
      <c r="L3" t="n">
        <v>2</v>
      </c>
      <c r="M3" t="n">
        <v>207</v>
      </c>
      <c r="N3" t="n">
        <v>18.95</v>
      </c>
      <c r="O3" t="n">
        <v>15767.7</v>
      </c>
      <c r="P3" t="n">
        <v>576.86</v>
      </c>
      <c r="Q3" t="n">
        <v>794.25</v>
      </c>
      <c r="R3" t="n">
        <v>354.43</v>
      </c>
      <c r="S3" t="n">
        <v>72.42</v>
      </c>
      <c r="T3" t="n">
        <v>130848.53</v>
      </c>
      <c r="U3" t="n">
        <v>0.2</v>
      </c>
      <c r="V3" t="n">
        <v>0.66</v>
      </c>
      <c r="W3" t="n">
        <v>5.03</v>
      </c>
      <c r="X3" t="n">
        <v>7.88</v>
      </c>
      <c r="Y3" t="n">
        <v>0.5</v>
      </c>
      <c r="Z3" t="n">
        <v>10</v>
      </c>
      <c r="AA3" t="n">
        <v>792.1954037447763</v>
      </c>
      <c r="AB3" t="n">
        <v>1083.916700598226</v>
      </c>
      <c r="AC3" t="n">
        <v>980.4692119797749</v>
      </c>
      <c r="AD3" t="n">
        <v>792195.4037447763</v>
      </c>
      <c r="AE3" t="n">
        <v>1083916.700598226</v>
      </c>
      <c r="AF3" t="n">
        <v>4.697485997496962e-06</v>
      </c>
      <c r="AG3" t="n">
        <v>2.6275</v>
      </c>
      <c r="AH3" t="n">
        <v>980469.2119797749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1.7222</v>
      </c>
      <c r="E4" t="n">
        <v>58.07</v>
      </c>
      <c r="F4" t="n">
        <v>52.59</v>
      </c>
      <c r="G4" t="n">
        <v>24.09</v>
      </c>
      <c r="H4" t="n">
        <v>0.42</v>
      </c>
      <c r="I4" t="n">
        <v>131</v>
      </c>
      <c r="J4" t="n">
        <v>127.27</v>
      </c>
      <c r="K4" t="n">
        <v>45</v>
      </c>
      <c r="L4" t="n">
        <v>3</v>
      </c>
      <c r="M4" t="n">
        <v>129</v>
      </c>
      <c r="N4" t="n">
        <v>19.27</v>
      </c>
      <c r="O4" t="n">
        <v>15930.42</v>
      </c>
      <c r="P4" t="n">
        <v>541.59</v>
      </c>
      <c r="Q4" t="n">
        <v>794.21</v>
      </c>
      <c r="R4" t="n">
        <v>253.82</v>
      </c>
      <c r="S4" t="n">
        <v>72.42</v>
      </c>
      <c r="T4" t="n">
        <v>80933.52</v>
      </c>
      <c r="U4" t="n">
        <v>0.29</v>
      </c>
      <c r="V4" t="n">
        <v>0.7</v>
      </c>
      <c r="W4" t="n">
        <v>4.91</v>
      </c>
      <c r="X4" t="n">
        <v>4.88</v>
      </c>
      <c r="Y4" t="n">
        <v>0.5</v>
      </c>
      <c r="Z4" t="n">
        <v>10</v>
      </c>
      <c r="AA4" t="n">
        <v>688.1000573561009</v>
      </c>
      <c r="AB4" t="n">
        <v>941.4888553066706</v>
      </c>
      <c r="AC4" t="n">
        <v>851.6344803441089</v>
      </c>
      <c r="AD4" t="n">
        <v>688100.0573561009</v>
      </c>
      <c r="AE4" t="n">
        <v>941488.8553066707</v>
      </c>
      <c r="AF4" t="n">
        <v>5.101854313482542e-06</v>
      </c>
      <c r="AG4" t="n">
        <v>2.419583333333333</v>
      </c>
      <c r="AH4" t="n">
        <v>851634.4803441089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1.7917</v>
      </c>
      <c r="E5" t="n">
        <v>55.81</v>
      </c>
      <c r="F5" t="n">
        <v>51.25</v>
      </c>
      <c r="G5" t="n">
        <v>32.37</v>
      </c>
      <c r="H5" t="n">
        <v>0.55</v>
      </c>
      <c r="I5" t="n">
        <v>95</v>
      </c>
      <c r="J5" t="n">
        <v>128.59</v>
      </c>
      <c r="K5" t="n">
        <v>45</v>
      </c>
      <c r="L5" t="n">
        <v>4</v>
      </c>
      <c r="M5" t="n">
        <v>93</v>
      </c>
      <c r="N5" t="n">
        <v>19.59</v>
      </c>
      <c r="O5" t="n">
        <v>16093.6</v>
      </c>
      <c r="P5" t="n">
        <v>523.99</v>
      </c>
      <c r="Q5" t="n">
        <v>794.25</v>
      </c>
      <c r="R5" t="n">
        <v>209.72</v>
      </c>
      <c r="S5" t="n">
        <v>72.42</v>
      </c>
      <c r="T5" t="n">
        <v>59066.44</v>
      </c>
      <c r="U5" t="n">
        <v>0.35</v>
      </c>
      <c r="V5" t="n">
        <v>0.72</v>
      </c>
      <c r="W5" t="n">
        <v>4.84</v>
      </c>
      <c r="X5" t="n">
        <v>3.54</v>
      </c>
      <c r="Y5" t="n">
        <v>0.5</v>
      </c>
      <c r="Z5" t="n">
        <v>10</v>
      </c>
      <c r="AA5" t="n">
        <v>642.3146477868546</v>
      </c>
      <c r="AB5" t="n">
        <v>878.8432380243161</v>
      </c>
      <c r="AC5" t="n">
        <v>794.9676728515061</v>
      </c>
      <c r="AD5" t="n">
        <v>642314.6477868546</v>
      </c>
      <c r="AE5" t="n">
        <v>878843.238024316</v>
      </c>
      <c r="AF5" t="n">
        <v>5.307741478031977e-06</v>
      </c>
      <c r="AG5" t="n">
        <v>2.325416666666667</v>
      </c>
      <c r="AH5" t="n">
        <v>794967.6728515062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1.8338</v>
      </c>
      <c r="E6" t="n">
        <v>54.53</v>
      </c>
      <c r="F6" t="n">
        <v>50.48</v>
      </c>
      <c r="G6" t="n">
        <v>40.39</v>
      </c>
      <c r="H6" t="n">
        <v>0.68</v>
      </c>
      <c r="I6" t="n">
        <v>75</v>
      </c>
      <c r="J6" t="n">
        <v>129.92</v>
      </c>
      <c r="K6" t="n">
        <v>45</v>
      </c>
      <c r="L6" t="n">
        <v>5</v>
      </c>
      <c r="M6" t="n">
        <v>73</v>
      </c>
      <c r="N6" t="n">
        <v>19.92</v>
      </c>
      <c r="O6" t="n">
        <v>16257.24</v>
      </c>
      <c r="P6" t="n">
        <v>512.26</v>
      </c>
      <c r="Q6" t="n">
        <v>794.17</v>
      </c>
      <c r="R6" t="n">
        <v>183.98</v>
      </c>
      <c r="S6" t="n">
        <v>72.42</v>
      </c>
      <c r="T6" t="n">
        <v>46292.76</v>
      </c>
      <c r="U6" t="n">
        <v>0.39</v>
      </c>
      <c r="V6" t="n">
        <v>0.73</v>
      </c>
      <c r="W6" t="n">
        <v>4.81</v>
      </c>
      <c r="X6" t="n">
        <v>2.77</v>
      </c>
      <c r="Y6" t="n">
        <v>0.5</v>
      </c>
      <c r="Z6" t="n">
        <v>10</v>
      </c>
      <c r="AA6" t="n">
        <v>615.6529255409828</v>
      </c>
      <c r="AB6" t="n">
        <v>842.3634934153429</v>
      </c>
      <c r="AC6" t="n">
        <v>761.9695038683701</v>
      </c>
      <c r="AD6" t="n">
        <v>615652.9255409827</v>
      </c>
      <c r="AE6" t="n">
        <v>842363.4934153429</v>
      </c>
      <c r="AF6" t="n">
        <v>5.432458738859763e-06</v>
      </c>
      <c r="AG6" t="n">
        <v>2.272083333333333</v>
      </c>
      <c r="AH6" t="n">
        <v>761969.5038683701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1.8625</v>
      </c>
      <c r="E7" t="n">
        <v>53.69</v>
      </c>
      <c r="F7" t="n">
        <v>49.98</v>
      </c>
      <c r="G7" t="n">
        <v>48.36</v>
      </c>
      <c r="H7" t="n">
        <v>0.8100000000000001</v>
      </c>
      <c r="I7" t="n">
        <v>62</v>
      </c>
      <c r="J7" t="n">
        <v>131.25</v>
      </c>
      <c r="K7" t="n">
        <v>45</v>
      </c>
      <c r="L7" t="n">
        <v>6</v>
      </c>
      <c r="M7" t="n">
        <v>60</v>
      </c>
      <c r="N7" t="n">
        <v>20.25</v>
      </c>
      <c r="O7" t="n">
        <v>16421.36</v>
      </c>
      <c r="P7" t="n">
        <v>503.15</v>
      </c>
      <c r="Q7" t="n">
        <v>794.2</v>
      </c>
      <c r="R7" t="n">
        <v>166.97</v>
      </c>
      <c r="S7" t="n">
        <v>72.42</v>
      </c>
      <c r="T7" t="n">
        <v>37853.58</v>
      </c>
      <c r="U7" t="n">
        <v>0.43</v>
      </c>
      <c r="V7" t="n">
        <v>0.74</v>
      </c>
      <c r="W7" t="n">
        <v>4.79</v>
      </c>
      <c r="X7" t="n">
        <v>2.27</v>
      </c>
      <c r="Y7" t="n">
        <v>0.5</v>
      </c>
      <c r="Z7" t="n">
        <v>10</v>
      </c>
      <c r="AA7" t="n">
        <v>597.4580407199093</v>
      </c>
      <c r="AB7" t="n">
        <v>817.4684493014839</v>
      </c>
      <c r="AC7" t="n">
        <v>739.4504078243239</v>
      </c>
      <c r="AD7" t="n">
        <v>597458.0407199092</v>
      </c>
      <c r="AE7" t="n">
        <v>817468.4493014839</v>
      </c>
      <c r="AF7" t="n">
        <v>5.517479769400321e-06</v>
      </c>
      <c r="AG7" t="n">
        <v>2.237083333333333</v>
      </c>
      <c r="AH7" t="n">
        <v>739450.4078243239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1.8844</v>
      </c>
      <c r="E8" t="n">
        <v>53.07</v>
      </c>
      <c r="F8" t="n">
        <v>49.61</v>
      </c>
      <c r="G8" t="n">
        <v>57.24</v>
      </c>
      <c r="H8" t="n">
        <v>0.93</v>
      </c>
      <c r="I8" t="n">
        <v>52</v>
      </c>
      <c r="J8" t="n">
        <v>132.58</v>
      </c>
      <c r="K8" t="n">
        <v>45</v>
      </c>
      <c r="L8" t="n">
        <v>7</v>
      </c>
      <c r="M8" t="n">
        <v>50</v>
      </c>
      <c r="N8" t="n">
        <v>20.59</v>
      </c>
      <c r="O8" t="n">
        <v>16585.95</v>
      </c>
      <c r="P8" t="n">
        <v>496.12</v>
      </c>
      <c r="Q8" t="n">
        <v>794.1799999999999</v>
      </c>
      <c r="R8" t="n">
        <v>154.68</v>
      </c>
      <c r="S8" t="n">
        <v>72.42</v>
      </c>
      <c r="T8" t="n">
        <v>31758.43</v>
      </c>
      <c r="U8" t="n">
        <v>0.47</v>
      </c>
      <c r="V8" t="n">
        <v>0.74</v>
      </c>
      <c r="W8" t="n">
        <v>4.77</v>
      </c>
      <c r="X8" t="n">
        <v>1.9</v>
      </c>
      <c r="Y8" t="n">
        <v>0.5</v>
      </c>
      <c r="Z8" t="n">
        <v>10</v>
      </c>
      <c r="AA8" t="n">
        <v>583.9390842681513</v>
      </c>
      <c r="AB8" t="n">
        <v>798.9712166699228</v>
      </c>
      <c r="AC8" t="n">
        <v>722.7185251140901</v>
      </c>
      <c r="AD8" t="n">
        <v>583939.0842681513</v>
      </c>
      <c r="AE8" t="n">
        <v>798971.2166699228</v>
      </c>
      <c r="AF8" t="n">
        <v>5.582356444272733e-06</v>
      </c>
      <c r="AG8" t="n">
        <v>2.21125</v>
      </c>
      <c r="AH8" t="n">
        <v>722718.5251140901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1.8996</v>
      </c>
      <c r="E9" t="n">
        <v>52.64</v>
      </c>
      <c r="F9" t="n">
        <v>49.36</v>
      </c>
      <c r="G9" t="n">
        <v>65.81</v>
      </c>
      <c r="H9" t="n">
        <v>1.06</v>
      </c>
      <c r="I9" t="n">
        <v>45</v>
      </c>
      <c r="J9" t="n">
        <v>133.92</v>
      </c>
      <c r="K9" t="n">
        <v>45</v>
      </c>
      <c r="L9" t="n">
        <v>8</v>
      </c>
      <c r="M9" t="n">
        <v>43</v>
      </c>
      <c r="N9" t="n">
        <v>20.93</v>
      </c>
      <c r="O9" t="n">
        <v>16751.02</v>
      </c>
      <c r="P9" t="n">
        <v>489.16</v>
      </c>
      <c r="Q9" t="n">
        <v>794.2</v>
      </c>
      <c r="R9" t="n">
        <v>146.32</v>
      </c>
      <c r="S9" t="n">
        <v>72.42</v>
      </c>
      <c r="T9" t="n">
        <v>27613.53</v>
      </c>
      <c r="U9" t="n">
        <v>0.49</v>
      </c>
      <c r="V9" t="n">
        <v>0.75</v>
      </c>
      <c r="W9" t="n">
        <v>4.76</v>
      </c>
      <c r="X9" t="n">
        <v>1.65</v>
      </c>
      <c r="Y9" t="n">
        <v>0.5</v>
      </c>
      <c r="Z9" t="n">
        <v>10</v>
      </c>
      <c r="AA9" t="n">
        <v>573.2736011583854</v>
      </c>
      <c r="AB9" t="n">
        <v>784.3782321512344</v>
      </c>
      <c r="AC9" t="n">
        <v>709.5182745564829</v>
      </c>
      <c r="AD9" t="n">
        <v>573273.6011583854</v>
      </c>
      <c r="AE9" t="n">
        <v>784378.2321512344</v>
      </c>
      <c r="AF9" t="n">
        <v>5.62738500400153e-06</v>
      </c>
      <c r="AG9" t="n">
        <v>2.193333333333333</v>
      </c>
      <c r="AH9" t="n">
        <v>709518.2745564829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1.9107</v>
      </c>
      <c r="E10" t="n">
        <v>52.34</v>
      </c>
      <c r="F10" t="n">
        <v>49.18</v>
      </c>
      <c r="G10" t="n">
        <v>73.77</v>
      </c>
      <c r="H10" t="n">
        <v>1.18</v>
      </c>
      <c r="I10" t="n">
        <v>40</v>
      </c>
      <c r="J10" t="n">
        <v>135.27</v>
      </c>
      <c r="K10" t="n">
        <v>45</v>
      </c>
      <c r="L10" t="n">
        <v>9</v>
      </c>
      <c r="M10" t="n">
        <v>38</v>
      </c>
      <c r="N10" t="n">
        <v>21.27</v>
      </c>
      <c r="O10" t="n">
        <v>16916.71</v>
      </c>
      <c r="P10" t="n">
        <v>483.79</v>
      </c>
      <c r="Q10" t="n">
        <v>794.1900000000001</v>
      </c>
      <c r="R10" t="n">
        <v>140.64</v>
      </c>
      <c r="S10" t="n">
        <v>72.42</v>
      </c>
      <c r="T10" t="n">
        <v>24798.34</v>
      </c>
      <c r="U10" t="n">
        <v>0.51</v>
      </c>
      <c r="V10" t="n">
        <v>0.75</v>
      </c>
      <c r="W10" t="n">
        <v>4.75</v>
      </c>
      <c r="X10" t="n">
        <v>1.47</v>
      </c>
      <c r="Y10" t="n">
        <v>0.5</v>
      </c>
      <c r="Z10" t="n">
        <v>10</v>
      </c>
      <c r="AA10" t="n">
        <v>565.4017771896721</v>
      </c>
      <c r="AB10" t="n">
        <v>773.6076553168771</v>
      </c>
      <c r="AC10" t="n">
        <v>699.775626458597</v>
      </c>
      <c r="AD10" t="n">
        <v>565401.7771896721</v>
      </c>
      <c r="AE10" t="n">
        <v>773607.6553168771</v>
      </c>
      <c r="AF10" t="n">
        <v>5.660267702224535e-06</v>
      </c>
      <c r="AG10" t="n">
        <v>2.180833333333334</v>
      </c>
      <c r="AH10" t="n">
        <v>699775.626458597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1.9206</v>
      </c>
      <c r="E11" t="n">
        <v>52.07</v>
      </c>
      <c r="F11" t="n">
        <v>49.01</v>
      </c>
      <c r="G11" t="n">
        <v>81.69</v>
      </c>
      <c r="H11" t="n">
        <v>1.29</v>
      </c>
      <c r="I11" t="n">
        <v>36</v>
      </c>
      <c r="J11" t="n">
        <v>136.61</v>
      </c>
      <c r="K11" t="n">
        <v>45</v>
      </c>
      <c r="L11" t="n">
        <v>10</v>
      </c>
      <c r="M11" t="n">
        <v>34</v>
      </c>
      <c r="N11" t="n">
        <v>21.61</v>
      </c>
      <c r="O11" t="n">
        <v>17082.76</v>
      </c>
      <c r="P11" t="n">
        <v>477.63</v>
      </c>
      <c r="Q11" t="n">
        <v>794.17</v>
      </c>
      <c r="R11" t="n">
        <v>134.98</v>
      </c>
      <c r="S11" t="n">
        <v>72.42</v>
      </c>
      <c r="T11" t="n">
        <v>21990.46</v>
      </c>
      <c r="U11" t="n">
        <v>0.54</v>
      </c>
      <c r="V11" t="n">
        <v>0.75</v>
      </c>
      <c r="W11" t="n">
        <v>4.74</v>
      </c>
      <c r="X11" t="n">
        <v>1.31</v>
      </c>
      <c r="Y11" t="n">
        <v>0.5</v>
      </c>
      <c r="Z11" t="n">
        <v>10</v>
      </c>
      <c r="AA11" t="n">
        <v>557.4467050490483</v>
      </c>
      <c r="AB11" t="n">
        <v>762.723174661062</v>
      </c>
      <c r="AC11" t="n">
        <v>689.9299453601084</v>
      </c>
      <c r="AD11" t="n">
        <v>557446.7050490483</v>
      </c>
      <c r="AE11" t="n">
        <v>762723.174661062</v>
      </c>
      <c r="AF11" t="n">
        <v>5.689595514153158e-06</v>
      </c>
      <c r="AG11" t="n">
        <v>2.169583333333333</v>
      </c>
      <c r="AH11" t="n">
        <v>689929.9453601084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1.9298</v>
      </c>
      <c r="E12" t="n">
        <v>51.82</v>
      </c>
      <c r="F12" t="n">
        <v>48.87</v>
      </c>
      <c r="G12" t="n">
        <v>91.63</v>
      </c>
      <c r="H12" t="n">
        <v>1.41</v>
      </c>
      <c r="I12" t="n">
        <v>32</v>
      </c>
      <c r="J12" t="n">
        <v>137.96</v>
      </c>
      <c r="K12" t="n">
        <v>45</v>
      </c>
      <c r="L12" t="n">
        <v>11</v>
      </c>
      <c r="M12" t="n">
        <v>30</v>
      </c>
      <c r="N12" t="n">
        <v>21.96</v>
      </c>
      <c r="O12" t="n">
        <v>17249.3</v>
      </c>
      <c r="P12" t="n">
        <v>473.38</v>
      </c>
      <c r="Q12" t="n">
        <v>794.1799999999999</v>
      </c>
      <c r="R12" t="n">
        <v>130.01</v>
      </c>
      <c r="S12" t="n">
        <v>72.42</v>
      </c>
      <c r="T12" t="n">
        <v>19525.05</v>
      </c>
      <c r="U12" t="n">
        <v>0.5600000000000001</v>
      </c>
      <c r="V12" t="n">
        <v>0.76</v>
      </c>
      <c r="W12" t="n">
        <v>4.74</v>
      </c>
      <c r="X12" t="n">
        <v>1.16</v>
      </c>
      <c r="Y12" t="n">
        <v>0.5</v>
      </c>
      <c r="Z12" t="n">
        <v>10</v>
      </c>
      <c r="AA12" t="n">
        <v>551.2381374014064</v>
      </c>
      <c r="AB12" t="n">
        <v>754.2283385028846</v>
      </c>
      <c r="AC12" t="n">
        <v>682.2458444422901</v>
      </c>
      <c r="AD12" t="n">
        <v>551238.1374014064</v>
      </c>
      <c r="AE12" t="n">
        <v>754228.3385028846</v>
      </c>
      <c r="AF12" t="n">
        <v>5.716849642410062e-06</v>
      </c>
      <c r="AG12" t="n">
        <v>2.159166666666667</v>
      </c>
      <c r="AH12" t="n">
        <v>682245.8444422901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1.937</v>
      </c>
      <c r="E13" t="n">
        <v>51.63</v>
      </c>
      <c r="F13" t="n">
        <v>48.75</v>
      </c>
      <c r="G13" t="n">
        <v>100.87</v>
      </c>
      <c r="H13" t="n">
        <v>1.52</v>
      </c>
      <c r="I13" t="n">
        <v>29</v>
      </c>
      <c r="J13" t="n">
        <v>139.32</v>
      </c>
      <c r="K13" t="n">
        <v>45</v>
      </c>
      <c r="L13" t="n">
        <v>12</v>
      </c>
      <c r="M13" t="n">
        <v>27</v>
      </c>
      <c r="N13" t="n">
        <v>22.32</v>
      </c>
      <c r="O13" t="n">
        <v>17416.34</v>
      </c>
      <c r="P13" t="n">
        <v>467.43</v>
      </c>
      <c r="Q13" t="n">
        <v>794.17</v>
      </c>
      <c r="R13" t="n">
        <v>126.37</v>
      </c>
      <c r="S13" t="n">
        <v>72.42</v>
      </c>
      <c r="T13" t="n">
        <v>17721.4</v>
      </c>
      <c r="U13" t="n">
        <v>0.57</v>
      </c>
      <c r="V13" t="n">
        <v>0.76</v>
      </c>
      <c r="W13" t="n">
        <v>4.73</v>
      </c>
      <c r="X13" t="n">
        <v>1.05</v>
      </c>
      <c r="Y13" t="n">
        <v>0.5</v>
      </c>
      <c r="Z13" t="n">
        <v>10</v>
      </c>
      <c r="AA13" t="n">
        <v>544.5373786261923</v>
      </c>
      <c r="AB13" t="n">
        <v>745.0600647300233</v>
      </c>
      <c r="AC13" t="n">
        <v>673.9525778505578</v>
      </c>
      <c r="AD13" t="n">
        <v>544537.3786261923</v>
      </c>
      <c r="AE13" t="n">
        <v>745060.0647300234</v>
      </c>
      <c r="AF13" t="n">
        <v>5.738178960176335e-06</v>
      </c>
      <c r="AG13" t="n">
        <v>2.15125</v>
      </c>
      <c r="AH13" t="n">
        <v>673952.5778505577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1.9424</v>
      </c>
      <c r="E14" t="n">
        <v>51.48</v>
      </c>
      <c r="F14" t="n">
        <v>48.66</v>
      </c>
      <c r="G14" t="n">
        <v>108.14</v>
      </c>
      <c r="H14" t="n">
        <v>1.63</v>
      </c>
      <c r="I14" t="n">
        <v>27</v>
      </c>
      <c r="J14" t="n">
        <v>140.67</v>
      </c>
      <c r="K14" t="n">
        <v>45</v>
      </c>
      <c r="L14" t="n">
        <v>13</v>
      </c>
      <c r="M14" t="n">
        <v>25</v>
      </c>
      <c r="N14" t="n">
        <v>22.68</v>
      </c>
      <c r="O14" t="n">
        <v>17583.88</v>
      </c>
      <c r="P14" t="n">
        <v>463.48</v>
      </c>
      <c r="Q14" t="n">
        <v>794.17</v>
      </c>
      <c r="R14" t="n">
        <v>123.19</v>
      </c>
      <c r="S14" t="n">
        <v>72.42</v>
      </c>
      <c r="T14" t="n">
        <v>16140.29</v>
      </c>
      <c r="U14" t="n">
        <v>0.59</v>
      </c>
      <c r="V14" t="n">
        <v>0.76</v>
      </c>
      <c r="W14" t="n">
        <v>4.73</v>
      </c>
      <c r="X14" t="n">
        <v>0.95</v>
      </c>
      <c r="Y14" t="n">
        <v>0.5</v>
      </c>
      <c r="Z14" t="n">
        <v>10</v>
      </c>
      <c r="AA14" t="n">
        <v>539.9000551749804</v>
      </c>
      <c r="AB14" t="n">
        <v>738.7150741998031</v>
      </c>
      <c r="AC14" t="n">
        <v>668.2131443112913</v>
      </c>
      <c r="AD14" t="n">
        <v>539900.0551749803</v>
      </c>
      <c r="AE14" t="n">
        <v>738715.0741998031</v>
      </c>
      <c r="AF14" t="n">
        <v>5.754175948501039e-06</v>
      </c>
      <c r="AG14" t="n">
        <v>2.145</v>
      </c>
      <c r="AH14" t="n">
        <v>668213.1443112913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1.9463</v>
      </c>
      <c r="E15" t="n">
        <v>51.38</v>
      </c>
      <c r="F15" t="n">
        <v>48.61</v>
      </c>
      <c r="G15" t="n">
        <v>116.66</v>
      </c>
      <c r="H15" t="n">
        <v>1.74</v>
      </c>
      <c r="I15" t="n">
        <v>25</v>
      </c>
      <c r="J15" t="n">
        <v>142.04</v>
      </c>
      <c r="K15" t="n">
        <v>45</v>
      </c>
      <c r="L15" t="n">
        <v>14</v>
      </c>
      <c r="M15" t="n">
        <v>23</v>
      </c>
      <c r="N15" t="n">
        <v>23.04</v>
      </c>
      <c r="O15" t="n">
        <v>17751.93</v>
      </c>
      <c r="P15" t="n">
        <v>458.98</v>
      </c>
      <c r="Q15" t="n">
        <v>794.17</v>
      </c>
      <c r="R15" t="n">
        <v>121.55</v>
      </c>
      <c r="S15" t="n">
        <v>72.42</v>
      </c>
      <c r="T15" t="n">
        <v>15328.27</v>
      </c>
      <c r="U15" t="n">
        <v>0.6</v>
      </c>
      <c r="V15" t="n">
        <v>0.76</v>
      </c>
      <c r="W15" t="n">
        <v>4.72</v>
      </c>
      <c r="X15" t="n">
        <v>0.9</v>
      </c>
      <c r="Y15" t="n">
        <v>0.5</v>
      </c>
      <c r="Z15" t="n">
        <v>10</v>
      </c>
      <c r="AA15" t="n">
        <v>535.4780938080601</v>
      </c>
      <c r="AB15" t="n">
        <v>732.6647515744156</v>
      </c>
      <c r="AC15" t="n">
        <v>662.7402559855898</v>
      </c>
      <c r="AD15" t="n">
        <v>535478.09380806</v>
      </c>
      <c r="AE15" t="n">
        <v>732664.7515744156</v>
      </c>
      <c r="AF15" t="n">
        <v>5.76572932895777e-06</v>
      </c>
      <c r="AG15" t="n">
        <v>2.140833333333334</v>
      </c>
      <c r="AH15" t="n">
        <v>662740.2559855898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1.9517</v>
      </c>
      <c r="E16" t="n">
        <v>51.24</v>
      </c>
      <c r="F16" t="n">
        <v>48.52</v>
      </c>
      <c r="G16" t="n">
        <v>126.57</v>
      </c>
      <c r="H16" t="n">
        <v>1.85</v>
      </c>
      <c r="I16" t="n">
        <v>23</v>
      </c>
      <c r="J16" t="n">
        <v>143.4</v>
      </c>
      <c r="K16" t="n">
        <v>45</v>
      </c>
      <c r="L16" t="n">
        <v>15</v>
      </c>
      <c r="M16" t="n">
        <v>21</v>
      </c>
      <c r="N16" t="n">
        <v>23.41</v>
      </c>
      <c r="O16" t="n">
        <v>17920.49</v>
      </c>
      <c r="P16" t="n">
        <v>453.31</v>
      </c>
      <c r="Q16" t="n">
        <v>794.2</v>
      </c>
      <c r="R16" t="n">
        <v>118.5</v>
      </c>
      <c r="S16" t="n">
        <v>72.42</v>
      </c>
      <c r="T16" t="n">
        <v>13814.77</v>
      </c>
      <c r="U16" t="n">
        <v>0.61</v>
      </c>
      <c r="V16" t="n">
        <v>0.76</v>
      </c>
      <c r="W16" t="n">
        <v>4.72</v>
      </c>
      <c r="X16" t="n">
        <v>0.8100000000000001</v>
      </c>
      <c r="Y16" t="n">
        <v>0.5</v>
      </c>
      <c r="Z16" t="n">
        <v>10</v>
      </c>
      <c r="AA16" t="n">
        <v>529.6923411672424</v>
      </c>
      <c r="AB16" t="n">
        <v>724.7484295618569</v>
      </c>
      <c r="AC16" t="n">
        <v>655.579456635282</v>
      </c>
      <c r="AD16" t="n">
        <v>529692.3411672424</v>
      </c>
      <c r="AE16" t="n">
        <v>724748.4295618569</v>
      </c>
      <c r="AF16" t="n">
        <v>5.781726317282473e-06</v>
      </c>
      <c r="AG16" t="n">
        <v>2.135</v>
      </c>
      <c r="AH16" t="n">
        <v>655579.456635282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1.9563</v>
      </c>
      <c r="E17" t="n">
        <v>51.12</v>
      </c>
      <c r="F17" t="n">
        <v>48.45</v>
      </c>
      <c r="G17" t="n">
        <v>138.43</v>
      </c>
      <c r="H17" t="n">
        <v>1.96</v>
      </c>
      <c r="I17" t="n">
        <v>21</v>
      </c>
      <c r="J17" t="n">
        <v>144.77</v>
      </c>
      <c r="K17" t="n">
        <v>45</v>
      </c>
      <c r="L17" t="n">
        <v>16</v>
      </c>
      <c r="M17" t="n">
        <v>19</v>
      </c>
      <c r="N17" t="n">
        <v>23.78</v>
      </c>
      <c r="O17" t="n">
        <v>18089.56</v>
      </c>
      <c r="P17" t="n">
        <v>446.05</v>
      </c>
      <c r="Q17" t="n">
        <v>794.17</v>
      </c>
      <c r="R17" t="n">
        <v>116.12</v>
      </c>
      <c r="S17" t="n">
        <v>72.42</v>
      </c>
      <c r="T17" t="n">
        <v>12636.92</v>
      </c>
      <c r="U17" t="n">
        <v>0.62</v>
      </c>
      <c r="V17" t="n">
        <v>0.76</v>
      </c>
      <c r="W17" t="n">
        <v>4.72</v>
      </c>
      <c r="X17" t="n">
        <v>0.74</v>
      </c>
      <c r="Y17" t="n">
        <v>0.5</v>
      </c>
      <c r="Z17" t="n">
        <v>10</v>
      </c>
      <c r="AA17" t="n">
        <v>523.1248172406326</v>
      </c>
      <c r="AB17" t="n">
        <v>715.7624535867626</v>
      </c>
      <c r="AC17" t="n">
        <v>647.4510895953542</v>
      </c>
      <c r="AD17" t="n">
        <v>523124.8172406327</v>
      </c>
      <c r="AE17" t="n">
        <v>715762.4535867627</v>
      </c>
      <c r="AF17" t="n">
        <v>5.795353381410926e-06</v>
      </c>
      <c r="AG17" t="n">
        <v>2.13</v>
      </c>
      <c r="AH17" t="n">
        <v>647451.0895953543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1.9581</v>
      </c>
      <c r="E18" t="n">
        <v>51.07</v>
      </c>
      <c r="F18" t="n">
        <v>48.43</v>
      </c>
      <c r="G18" t="n">
        <v>145.28</v>
      </c>
      <c r="H18" t="n">
        <v>2.06</v>
      </c>
      <c r="I18" t="n">
        <v>20</v>
      </c>
      <c r="J18" t="n">
        <v>146.15</v>
      </c>
      <c r="K18" t="n">
        <v>45</v>
      </c>
      <c r="L18" t="n">
        <v>17</v>
      </c>
      <c r="M18" t="n">
        <v>18</v>
      </c>
      <c r="N18" t="n">
        <v>24.15</v>
      </c>
      <c r="O18" t="n">
        <v>18259.16</v>
      </c>
      <c r="P18" t="n">
        <v>443.37</v>
      </c>
      <c r="Q18" t="n">
        <v>794.17</v>
      </c>
      <c r="R18" t="n">
        <v>115.48</v>
      </c>
      <c r="S18" t="n">
        <v>72.42</v>
      </c>
      <c r="T18" t="n">
        <v>12317.94</v>
      </c>
      <c r="U18" t="n">
        <v>0.63</v>
      </c>
      <c r="V18" t="n">
        <v>0.76</v>
      </c>
      <c r="W18" t="n">
        <v>4.72</v>
      </c>
      <c r="X18" t="n">
        <v>0.72</v>
      </c>
      <c r="Y18" t="n">
        <v>0.5</v>
      </c>
      <c r="Z18" t="n">
        <v>10</v>
      </c>
      <c r="AA18" t="n">
        <v>520.7030035985863</v>
      </c>
      <c r="AB18" t="n">
        <v>712.4488213188374</v>
      </c>
      <c r="AC18" t="n">
        <v>644.4537057403678</v>
      </c>
      <c r="AD18" t="n">
        <v>520703.0035985863</v>
      </c>
      <c r="AE18" t="n">
        <v>712448.8213188375</v>
      </c>
      <c r="AF18" t="n">
        <v>5.800685710852494e-06</v>
      </c>
      <c r="AG18" t="n">
        <v>2.127916666666667</v>
      </c>
      <c r="AH18" t="n">
        <v>644453.7057403678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1.9608</v>
      </c>
      <c r="E19" t="n">
        <v>51</v>
      </c>
      <c r="F19" t="n">
        <v>48.38</v>
      </c>
      <c r="G19" t="n">
        <v>152.78</v>
      </c>
      <c r="H19" t="n">
        <v>2.16</v>
      </c>
      <c r="I19" t="n">
        <v>19</v>
      </c>
      <c r="J19" t="n">
        <v>147.53</v>
      </c>
      <c r="K19" t="n">
        <v>45</v>
      </c>
      <c r="L19" t="n">
        <v>18</v>
      </c>
      <c r="M19" t="n">
        <v>17</v>
      </c>
      <c r="N19" t="n">
        <v>24.53</v>
      </c>
      <c r="O19" t="n">
        <v>18429.27</v>
      </c>
      <c r="P19" t="n">
        <v>438.55</v>
      </c>
      <c r="Q19" t="n">
        <v>794.17</v>
      </c>
      <c r="R19" t="n">
        <v>113.91</v>
      </c>
      <c r="S19" t="n">
        <v>72.42</v>
      </c>
      <c r="T19" t="n">
        <v>11539.34</v>
      </c>
      <c r="U19" t="n">
        <v>0.64</v>
      </c>
      <c r="V19" t="n">
        <v>0.76</v>
      </c>
      <c r="W19" t="n">
        <v>4.72</v>
      </c>
      <c r="X19" t="n">
        <v>0.67</v>
      </c>
      <c r="Y19" t="n">
        <v>0.5</v>
      </c>
      <c r="Z19" t="n">
        <v>10</v>
      </c>
      <c r="AA19" t="n">
        <v>516.4466131052949</v>
      </c>
      <c r="AB19" t="n">
        <v>706.6250400672203</v>
      </c>
      <c r="AC19" t="n">
        <v>639.1857379976767</v>
      </c>
      <c r="AD19" t="n">
        <v>516446.6131052949</v>
      </c>
      <c r="AE19" t="n">
        <v>706625.0400672203</v>
      </c>
      <c r="AF19" t="n">
        <v>5.808684205014846e-06</v>
      </c>
      <c r="AG19" t="n">
        <v>2.125</v>
      </c>
      <c r="AH19" t="n">
        <v>639185.7379976767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1.9635</v>
      </c>
      <c r="E20" t="n">
        <v>50.93</v>
      </c>
      <c r="F20" t="n">
        <v>48.34</v>
      </c>
      <c r="G20" t="n">
        <v>161.12</v>
      </c>
      <c r="H20" t="n">
        <v>2.26</v>
      </c>
      <c r="I20" t="n">
        <v>18</v>
      </c>
      <c r="J20" t="n">
        <v>148.91</v>
      </c>
      <c r="K20" t="n">
        <v>45</v>
      </c>
      <c r="L20" t="n">
        <v>19</v>
      </c>
      <c r="M20" t="n">
        <v>16</v>
      </c>
      <c r="N20" t="n">
        <v>24.92</v>
      </c>
      <c r="O20" t="n">
        <v>18599.92</v>
      </c>
      <c r="P20" t="n">
        <v>433.29</v>
      </c>
      <c r="Q20" t="n">
        <v>794.17</v>
      </c>
      <c r="R20" t="n">
        <v>112.57</v>
      </c>
      <c r="S20" t="n">
        <v>72.42</v>
      </c>
      <c r="T20" t="n">
        <v>10873.06</v>
      </c>
      <c r="U20" t="n">
        <v>0.64</v>
      </c>
      <c r="V20" t="n">
        <v>0.76</v>
      </c>
      <c r="W20" t="n">
        <v>4.71</v>
      </c>
      <c r="X20" t="n">
        <v>0.63</v>
      </c>
      <c r="Y20" t="n">
        <v>0.5</v>
      </c>
      <c r="Z20" t="n">
        <v>10</v>
      </c>
      <c r="AA20" t="n">
        <v>511.936343443614</v>
      </c>
      <c r="AB20" t="n">
        <v>700.4538901370541</v>
      </c>
      <c r="AC20" t="n">
        <v>633.6035539555824</v>
      </c>
      <c r="AD20" t="n">
        <v>511936.343443614</v>
      </c>
      <c r="AE20" t="n">
        <v>700453.8901370541</v>
      </c>
      <c r="AF20" t="n">
        <v>5.816682699177197e-06</v>
      </c>
      <c r="AG20" t="n">
        <v>2.122083333333333</v>
      </c>
      <c r="AH20" t="n">
        <v>633603.5539555823</v>
      </c>
    </row>
    <row r="21">
      <c r="A21" t="n">
        <v>19</v>
      </c>
      <c r="B21" t="n">
        <v>60</v>
      </c>
      <c r="C21" t="inlineStr">
        <is>
          <t xml:space="preserve">CONCLUIDO	</t>
        </is>
      </c>
      <c r="D21" t="n">
        <v>1.9662</v>
      </c>
      <c r="E21" t="n">
        <v>50.86</v>
      </c>
      <c r="F21" t="n">
        <v>48.29</v>
      </c>
      <c r="G21" t="n">
        <v>170.45</v>
      </c>
      <c r="H21" t="n">
        <v>2.36</v>
      </c>
      <c r="I21" t="n">
        <v>17</v>
      </c>
      <c r="J21" t="n">
        <v>150.3</v>
      </c>
      <c r="K21" t="n">
        <v>45</v>
      </c>
      <c r="L21" t="n">
        <v>20</v>
      </c>
      <c r="M21" t="n">
        <v>15</v>
      </c>
      <c r="N21" t="n">
        <v>25.3</v>
      </c>
      <c r="O21" t="n">
        <v>18771.1</v>
      </c>
      <c r="P21" t="n">
        <v>428.98</v>
      </c>
      <c r="Q21" t="n">
        <v>794.1900000000001</v>
      </c>
      <c r="R21" t="n">
        <v>111.23</v>
      </c>
      <c r="S21" t="n">
        <v>72.42</v>
      </c>
      <c r="T21" t="n">
        <v>10210.34</v>
      </c>
      <c r="U21" t="n">
        <v>0.65</v>
      </c>
      <c r="V21" t="n">
        <v>0.76</v>
      </c>
      <c r="W21" t="n">
        <v>4.7</v>
      </c>
      <c r="X21" t="n">
        <v>0.59</v>
      </c>
      <c r="Y21" t="n">
        <v>0.5</v>
      </c>
      <c r="Z21" t="n">
        <v>10</v>
      </c>
      <c r="AA21" t="n">
        <v>508.0564184452576</v>
      </c>
      <c r="AB21" t="n">
        <v>695.1452055840928</v>
      </c>
      <c r="AC21" t="n">
        <v>628.8015228055698</v>
      </c>
      <c r="AD21" t="n">
        <v>508056.4184452576</v>
      </c>
      <c r="AE21" t="n">
        <v>695145.2055840928</v>
      </c>
      <c r="AF21" t="n">
        <v>5.824681193339549e-06</v>
      </c>
      <c r="AG21" t="n">
        <v>2.119166666666667</v>
      </c>
      <c r="AH21" t="n">
        <v>628801.5228055698</v>
      </c>
    </row>
    <row r="22">
      <c r="A22" t="n">
        <v>20</v>
      </c>
      <c r="B22" t="n">
        <v>60</v>
      </c>
      <c r="C22" t="inlineStr">
        <is>
          <t xml:space="preserve">CONCLUIDO	</t>
        </is>
      </c>
      <c r="D22" t="n">
        <v>1.9683</v>
      </c>
      <c r="E22" t="n">
        <v>50.8</v>
      </c>
      <c r="F22" t="n">
        <v>48.26</v>
      </c>
      <c r="G22" t="n">
        <v>180.99</v>
      </c>
      <c r="H22" t="n">
        <v>2.45</v>
      </c>
      <c r="I22" t="n">
        <v>16</v>
      </c>
      <c r="J22" t="n">
        <v>151.69</v>
      </c>
      <c r="K22" t="n">
        <v>45</v>
      </c>
      <c r="L22" t="n">
        <v>21</v>
      </c>
      <c r="M22" t="n">
        <v>11</v>
      </c>
      <c r="N22" t="n">
        <v>25.7</v>
      </c>
      <c r="O22" t="n">
        <v>18942.82</v>
      </c>
      <c r="P22" t="n">
        <v>424.42</v>
      </c>
      <c r="Q22" t="n">
        <v>794.17</v>
      </c>
      <c r="R22" t="n">
        <v>109.88</v>
      </c>
      <c r="S22" t="n">
        <v>72.42</v>
      </c>
      <c r="T22" t="n">
        <v>9540.209999999999</v>
      </c>
      <c r="U22" t="n">
        <v>0.66</v>
      </c>
      <c r="V22" t="n">
        <v>0.77</v>
      </c>
      <c r="W22" t="n">
        <v>4.71</v>
      </c>
      <c r="X22" t="n">
        <v>0.5600000000000001</v>
      </c>
      <c r="Y22" t="n">
        <v>0.5</v>
      </c>
      <c r="Z22" t="n">
        <v>10</v>
      </c>
      <c r="AA22" t="n">
        <v>504.2439048636475</v>
      </c>
      <c r="AB22" t="n">
        <v>689.9287563055053</v>
      </c>
      <c r="AC22" t="n">
        <v>624.0829241247983</v>
      </c>
      <c r="AD22" t="n">
        <v>504243.9048636475</v>
      </c>
      <c r="AE22" t="n">
        <v>689928.7563055053</v>
      </c>
      <c r="AF22" t="n">
        <v>5.830902244354712e-06</v>
      </c>
      <c r="AG22" t="n">
        <v>2.116666666666667</v>
      </c>
      <c r="AH22" t="n">
        <v>624082.9241247983</v>
      </c>
    </row>
    <row r="23">
      <c r="A23" t="n">
        <v>21</v>
      </c>
      <c r="B23" t="n">
        <v>60</v>
      </c>
      <c r="C23" t="inlineStr">
        <is>
          <t xml:space="preserve">CONCLUIDO	</t>
        </is>
      </c>
      <c r="D23" t="n">
        <v>1.9701</v>
      </c>
      <c r="E23" t="n">
        <v>50.76</v>
      </c>
      <c r="F23" t="n">
        <v>48.24</v>
      </c>
      <c r="G23" t="n">
        <v>192.97</v>
      </c>
      <c r="H23" t="n">
        <v>2.54</v>
      </c>
      <c r="I23" t="n">
        <v>15</v>
      </c>
      <c r="J23" t="n">
        <v>153.09</v>
      </c>
      <c r="K23" t="n">
        <v>45</v>
      </c>
      <c r="L23" t="n">
        <v>22</v>
      </c>
      <c r="M23" t="n">
        <v>7</v>
      </c>
      <c r="N23" t="n">
        <v>26.09</v>
      </c>
      <c r="O23" t="n">
        <v>19115.09</v>
      </c>
      <c r="P23" t="n">
        <v>420.77</v>
      </c>
      <c r="Q23" t="n">
        <v>794.17</v>
      </c>
      <c r="R23" t="n">
        <v>109.02</v>
      </c>
      <c r="S23" t="n">
        <v>72.42</v>
      </c>
      <c r="T23" t="n">
        <v>9112.15</v>
      </c>
      <c r="U23" t="n">
        <v>0.66</v>
      </c>
      <c r="V23" t="n">
        <v>0.77</v>
      </c>
      <c r="W23" t="n">
        <v>4.72</v>
      </c>
      <c r="X23" t="n">
        <v>0.54</v>
      </c>
      <c r="Y23" t="n">
        <v>0.5</v>
      </c>
      <c r="Z23" t="n">
        <v>10</v>
      </c>
      <c r="AA23" t="n">
        <v>501.187945018183</v>
      </c>
      <c r="AB23" t="n">
        <v>685.7474572255074</v>
      </c>
      <c r="AC23" t="n">
        <v>620.3006823605052</v>
      </c>
      <c r="AD23" t="n">
        <v>501187.945018183</v>
      </c>
      <c r="AE23" t="n">
        <v>685747.4572255075</v>
      </c>
      <c r="AF23" t="n">
        <v>5.836234573796281e-06</v>
      </c>
      <c r="AG23" t="n">
        <v>2.115</v>
      </c>
      <c r="AH23" t="n">
        <v>620300.6823605052</v>
      </c>
    </row>
    <row r="24">
      <c r="A24" t="n">
        <v>22</v>
      </c>
      <c r="B24" t="n">
        <v>60</v>
      </c>
      <c r="C24" t="inlineStr">
        <is>
          <t xml:space="preserve">CONCLUIDO	</t>
        </is>
      </c>
      <c r="D24" t="n">
        <v>1.9701</v>
      </c>
      <c r="E24" t="n">
        <v>50.76</v>
      </c>
      <c r="F24" t="n">
        <v>48.24</v>
      </c>
      <c r="G24" t="n">
        <v>192.98</v>
      </c>
      <c r="H24" t="n">
        <v>2.64</v>
      </c>
      <c r="I24" t="n">
        <v>15</v>
      </c>
      <c r="J24" t="n">
        <v>154.49</v>
      </c>
      <c r="K24" t="n">
        <v>45</v>
      </c>
      <c r="L24" t="n">
        <v>23</v>
      </c>
      <c r="M24" t="n">
        <v>4</v>
      </c>
      <c r="N24" t="n">
        <v>26.49</v>
      </c>
      <c r="O24" t="n">
        <v>19287.9</v>
      </c>
      <c r="P24" t="n">
        <v>422.64</v>
      </c>
      <c r="Q24" t="n">
        <v>794.1900000000001</v>
      </c>
      <c r="R24" t="n">
        <v>108.85</v>
      </c>
      <c r="S24" t="n">
        <v>72.42</v>
      </c>
      <c r="T24" t="n">
        <v>9028.809999999999</v>
      </c>
      <c r="U24" t="n">
        <v>0.67</v>
      </c>
      <c r="V24" t="n">
        <v>0.77</v>
      </c>
      <c r="W24" t="n">
        <v>4.72</v>
      </c>
      <c r="X24" t="n">
        <v>0.54</v>
      </c>
      <c r="Y24" t="n">
        <v>0.5</v>
      </c>
      <c r="Z24" t="n">
        <v>10</v>
      </c>
      <c r="AA24" t="n">
        <v>502.47930872056</v>
      </c>
      <c r="AB24" t="n">
        <v>687.5143580140457</v>
      </c>
      <c r="AC24" t="n">
        <v>621.898952617646</v>
      </c>
      <c r="AD24" t="n">
        <v>502479.30872056</v>
      </c>
      <c r="AE24" t="n">
        <v>687514.3580140456</v>
      </c>
      <c r="AF24" t="n">
        <v>5.836234573796281e-06</v>
      </c>
      <c r="AG24" t="n">
        <v>2.115</v>
      </c>
      <c r="AH24" t="n">
        <v>621898.9526176461</v>
      </c>
    </row>
    <row r="25">
      <c r="A25" t="n">
        <v>23</v>
      </c>
      <c r="B25" t="n">
        <v>60</v>
      </c>
      <c r="C25" t="inlineStr">
        <is>
          <t xml:space="preserve">CONCLUIDO	</t>
        </is>
      </c>
      <c r="D25" t="n">
        <v>1.9702</v>
      </c>
      <c r="E25" t="n">
        <v>50.76</v>
      </c>
      <c r="F25" t="n">
        <v>48.24</v>
      </c>
      <c r="G25" t="n">
        <v>192.96</v>
      </c>
      <c r="H25" t="n">
        <v>2.73</v>
      </c>
      <c r="I25" t="n">
        <v>15</v>
      </c>
      <c r="J25" t="n">
        <v>155.9</v>
      </c>
      <c r="K25" t="n">
        <v>45</v>
      </c>
      <c r="L25" t="n">
        <v>24</v>
      </c>
      <c r="M25" t="n">
        <v>3</v>
      </c>
      <c r="N25" t="n">
        <v>26.9</v>
      </c>
      <c r="O25" t="n">
        <v>19461.27</v>
      </c>
      <c r="P25" t="n">
        <v>425.5</v>
      </c>
      <c r="Q25" t="n">
        <v>794.17</v>
      </c>
      <c r="R25" t="n">
        <v>108.97</v>
      </c>
      <c r="S25" t="n">
        <v>72.42</v>
      </c>
      <c r="T25" t="n">
        <v>9089.540000000001</v>
      </c>
      <c r="U25" t="n">
        <v>0.66</v>
      </c>
      <c r="V25" t="n">
        <v>0.77</v>
      </c>
      <c r="W25" t="n">
        <v>4.72</v>
      </c>
      <c r="X25" t="n">
        <v>0.53</v>
      </c>
      <c r="Y25" t="n">
        <v>0.5</v>
      </c>
      <c r="Z25" t="n">
        <v>10</v>
      </c>
      <c r="AA25" t="n">
        <v>504.4298159624576</v>
      </c>
      <c r="AB25" t="n">
        <v>690.183128072716</v>
      </c>
      <c r="AC25" t="n">
        <v>624.3130190075595</v>
      </c>
      <c r="AD25" t="n">
        <v>504429.8159624576</v>
      </c>
      <c r="AE25" t="n">
        <v>690183.1280727161</v>
      </c>
      <c r="AF25" t="n">
        <v>5.836530814320813e-06</v>
      </c>
      <c r="AG25" t="n">
        <v>2.115</v>
      </c>
      <c r="AH25" t="n">
        <v>624313.0190075595</v>
      </c>
    </row>
    <row r="26">
      <c r="A26" t="n">
        <v>24</v>
      </c>
      <c r="B26" t="n">
        <v>60</v>
      </c>
      <c r="C26" t="inlineStr">
        <is>
          <t xml:space="preserve">CONCLUIDO	</t>
        </is>
      </c>
      <c r="D26" t="n">
        <v>1.9696</v>
      </c>
      <c r="E26" t="n">
        <v>50.77</v>
      </c>
      <c r="F26" t="n">
        <v>48.26</v>
      </c>
      <c r="G26" t="n">
        <v>193.02</v>
      </c>
      <c r="H26" t="n">
        <v>2.81</v>
      </c>
      <c r="I26" t="n">
        <v>15</v>
      </c>
      <c r="J26" t="n">
        <v>157.31</v>
      </c>
      <c r="K26" t="n">
        <v>45</v>
      </c>
      <c r="L26" t="n">
        <v>25</v>
      </c>
      <c r="M26" t="n">
        <v>0</v>
      </c>
      <c r="N26" t="n">
        <v>27.31</v>
      </c>
      <c r="O26" t="n">
        <v>19635.2</v>
      </c>
      <c r="P26" t="n">
        <v>426.21</v>
      </c>
      <c r="Q26" t="n">
        <v>794.17</v>
      </c>
      <c r="R26" t="n">
        <v>109.19</v>
      </c>
      <c r="S26" t="n">
        <v>72.42</v>
      </c>
      <c r="T26" t="n">
        <v>9201.93</v>
      </c>
      <c r="U26" t="n">
        <v>0.66</v>
      </c>
      <c r="V26" t="n">
        <v>0.77</v>
      </c>
      <c r="W26" t="n">
        <v>4.73</v>
      </c>
      <c r="X26" t="n">
        <v>0.55</v>
      </c>
      <c r="Y26" t="n">
        <v>0.5</v>
      </c>
      <c r="Z26" t="n">
        <v>10</v>
      </c>
      <c r="AA26" t="n">
        <v>505.1498187202263</v>
      </c>
      <c r="AB26" t="n">
        <v>691.1682676101751</v>
      </c>
      <c r="AC26" t="n">
        <v>625.2041382102154</v>
      </c>
      <c r="AD26" t="n">
        <v>505149.8187202264</v>
      </c>
      <c r="AE26" t="n">
        <v>691168.2676101751</v>
      </c>
      <c r="AF26" t="n">
        <v>5.834753371173623e-06</v>
      </c>
      <c r="AG26" t="n">
        <v>2.115416666666667</v>
      </c>
      <c r="AH26" t="n">
        <v>625204.1382102155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2024-09-25T21:34:07Z</dcterms:created>
  <dcterms:modified xmlns:dcterms="http://purl.org/dc/terms/" xmlns:xsi="http://www.w3.org/2001/XMLSchema-instance" xsi:type="dcterms:W3CDTF">2024-09-25T21:34:07Z</dcterms:modified>
</cp:coreProperties>
</file>