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xVal>
          <yVal>
            <numRef>
              <f>gráficos!$B$7:$B$238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  <c r="AA2" t="n">
        <v>297.1048596108784</v>
      </c>
      <c r="AB2" t="n">
        <v>406.5119762609412</v>
      </c>
      <c r="AC2" t="n">
        <v>367.7150437897382</v>
      </c>
      <c r="AD2" t="n">
        <v>297104.8596108784</v>
      </c>
      <c r="AE2" t="n">
        <v>406511.9762609412</v>
      </c>
      <c r="AF2" t="n">
        <v>4.649809127028479e-06</v>
      </c>
      <c r="AG2" t="n">
        <v>1.215</v>
      </c>
      <c r="AH2" t="n">
        <v>367715.0437897382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  <c r="AA3" t="n">
        <v>176.6317374152202</v>
      </c>
      <c r="AB3" t="n">
        <v>241.6753355736861</v>
      </c>
      <c r="AC3" t="n">
        <v>218.6101807400673</v>
      </c>
      <c r="AD3" t="n">
        <v>176631.7374152202</v>
      </c>
      <c r="AE3" t="n">
        <v>241675.3355736861</v>
      </c>
      <c r="AF3" t="n">
        <v>6.425304210005057e-06</v>
      </c>
      <c r="AG3" t="n">
        <v>0.8791666666666668</v>
      </c>
      <c r="AH3" t="n">
        <v>218610.1807400673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  <c r="AA4" t="n">
        <v>151.0053784105587</v>
      </c>
      <c r="AB4" t="n">
        <v>206.6122206283571</v>
      </c>
      <c r="AC4" t="n">
        <v>186.8934402737184</v>
      </c>
      <c r="AD4" t="n">
        <v>151005.3784105587</v>
      </c>
      <c r="AE4" t="n">
        <v>206612.2206283571</v>
      </c>
      <c r="AF4" t="n">
        <v>7.097234106602395e-06</v>
      </c>
      <c r="AG4" t="n">
        <v>0.79625</v>
      </c>
      <c r="AH4" t="n">
        <v>186893.4402737184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  <c r="AA5" t="n">
        <v>138.8544209529683</v>
      </c>
      <c r="AB5" t="n">
        <v>189.9867445724805</v>
      </c>
      <c r="AC5" t="n">
        <v>171.8546763186073</v>
      </c>
      <c r="AD5" t="n">
        <v>138854.4209529683</v>
      </c>
      <c r="AE5" t="n">
        <v>189986.7445724805</v>
      </c>
      <c r="AF5" t="n">
        <v>7.479508653223564e-06</v>
      </c>
      <c r="AG5" t="n">
        <v>0.7554166666666666</v>
      </c>
      <c r="AH5" t="n">
        <v>171854.6763186073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  <c r="AA6" t="n">
        <v>132.2970545261167</v>
      </c>
      <c r="AB6" t="n">
        <v>181.014666536677</v>
      </c>
      <c r="AC6" t="n">
        <v>163.7388808181474</v>
      </c>
      <c r="AD6" t="n">
        <v>132297.0545261167</v>
      </c>
      <c r="AE6" t="n">
        <v>181014.666536677</v>
      </c>
      <c r="AF6" t="n">
        <v>7.705971403439014e-06</v>
      </c>
      <c r="AG6" t="n">
        <v>0.7333333333333334</v>
      </c>
      <c r="AH6" t="n">
        <v>163738.8808181474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  <c r="AA7" t="n">
        <v>127.786919909856</v>
      </c>
      <c r="AB7" t="n">
        <v>174.8437013816157</v>
      </c>
      <c r="AC7" t="n">
        <v>158.1568639164792</v>
      </c>
      <c r="AD7" t="n">
        <v>127786.919909856</v>
      </c>
      <c r="AE7" t="n">
        <v>174843.7013816157</v>
      </c>
      <c r="AF7" t="n">
        <v>7.86422411571532e-06</v>
      </c>
      <c r="AG7" t="n">
        <v>0.7183333333333333</v>
      </c>
      <c r="AH7" t="n">
        <v>158156.8639164792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  <c r="AA8" t="n">
        <v>125.2374633965405</v>
      </c>
      <c r="AB8" t="n">
        <v>171.3554225060159</v>
      </c>
      <c r="AC8" t="n">
        <v>155.0015014809353</v>
      </c>
      <c r="AD8" t="n">
        <v>125237.4633965405</v>
      </c>
      <c r="AE8" t="n">
        <v>171355.4225060159</v>
      </c>
      <c r="AF8" t="n">
        <v>7.953724364303462e-06</v>
      </c>
      <c r="AG8" t="n">
        <v>0.7104166666666667</v>
      </c>
      <c r="AH8" t="n">
        <v>155001.5014809353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  <c r="AA9" t="n">
        <v>122.7147775513586</v>
      </c>
      <c r="AB9" t="n">
        <v>167.903772439595</v>
      </c>
      <c r="AC9" t="n">
        <v>151.8792720524312</v>
      </c>
      <c r="AD9" t="n">
        <v>122714.7775513586</v>
      </c>
      <c r="AE9" t="n">
        <v>167903.772439595</v>
      </c>
      <c r="AF9" t="n">
        <v>8.043495825766111e-06</v>
      </c>
      <c r="AG9" t="n">
        <v>0.7025</v>
      </c>
      <c r="AH9" t="n">
        <v>151879.2720524312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  <c r="AA10" t="n">
        <v>120.5702502154275</v>
      </c>
      <c r="AB10" t="n">
        <v>164.9695355287067</v>
      </c>
      <c r="AC10" t="n">
        <v>149.2250745940899</v>
      </c>
      <c r="AD10" t="n">
        <v>120570.2502154275</v>
      </c>
      <c r="AE10" t="n">
        <v>164969.5355287067</v>
      </c>
      <c r="AF10" t="n">
        <v>8.114824811762117e-06</v>
      </c>
      <c r="AG10" t="n">
        <v>0.69625</v>
      </c>
      <c r="AH10" t="n">
        <v>149225.0745940899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  <c r="AA11" t="n">
        <v>119.1848864427</v>
      </c>
      <c r="AB11" t="n">
        <v>163.0740196969258</v>
      </c>
      <c r="AC11" t="n">
        <v>147.5104641329203</v>
      </c>
      <c r="AD11" t="n">
        <v>119184.8864427001</v>
      </c>
      <c r="AE11" t="n">
        <v>163074.0196969258</v>
      </c>
      <c r="AF11" t="n">
        <v>8.149811272573845e-06</v>
      </c>
      <c r="AG11" t="n">
        <v>0.6933333333333334</v>
      </c>
      <c r="AH11" t="n">
        <v>147510.4641329203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  <c r="AA12" t="n">
        <v>117.4099848889251</v>
      </c>
      <c r="AB12" t="n">
        <v>160.6455210879219</v>
      </c>
      <c r="AC12" t="n">
        <v>145.3137380227398</v>
      </c>
      <c r="AD12" t="n">
        <v>117409.9848889251</v>
      </c>
      <c r="AE12" t="n">
        <v>160645.5210879219</v>
      </c>
      <c r="AF12" t="n">
        <v>8.216529639703188e-06</v>
      </c>
      <c r="AG12" t="n">
        <v>0.6875</v>
      </c>
      <c r="AH12" t="n">
        <v>145313.7380227398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  <c r="AA13" t="n">
        <v>115.982274773286</v>
      </c>
      <c r="AB13" t="n">
        <v>158.6920651215805</v>
      </c>
      <c r="AC13" t="n">
        <v>143.5467171521327</v>
      </c>
      <c r="AD13" t="n">
        <v>115982.274773286</v>
      </c>
      <c r="AE13" t="n">
        <v>158692.0651215805</v>
      </c>
      <c r="AF13" t="n">
        <v>8.25761839019138e-06</v>
      </c>
      <c r="AG13" t="n">
        <v>0.6841666666666667</v>
      </c>
      <c r="AH13" t="n">
        <v>143546.7171521327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  <c r="AA14" t="n">
        <v>114.8367567158342</v>
      </c>
      <c r="AB14" t="n">
        <v>157.1247167786858</v>
      </c>
      <c r="AC14" t="n">
        <v>142.1289543352962</v>
      </c>
      <c r="AD14" t="n">
        <v>114836.7567158342</v>
      </c>
      <c r="AE14" t="n">
        <v>157124.7167786858</v>
      </c>
      <c r="AF14" t="n">
        <v>8.28894347719723e-06</v>
      </c>
      <c r="AG14" t="n">
        <v>0.6816666666666666</v>
      </c>
      <c r="AH14" t="n">
        <v>142128.9543352962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113.7109681039993</v>
      </c>
      <c r="AB15" t="n">
        <v>155.5843631336857</v>
      </c>
      <c r="AC15" t="n">
        <v>140.7356098802746</v>
      </c>
      <c r="AD15" t="n">
        <v>113710.9681039993</v>
      </c>
      <c r="AE15" t="n">
        <v>155584.3631336857</v>
      </c>
      <c r="AF15" t="n">
        <v>8.316607190397201e-06</v>
      </c>
      <c r="AG15" t="n">
        <v>0.6795833333333333</v>
      </c>
      <c r="AH15" t="n">
        <v>140735.6098802745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  <c r="AA16" t="n">
        <v>113.5201320782717</v>
      </c>
      <c r="AB16" t="n">
        <v>155.3232528641941</v>
      </c>
      <c r="AC16" t="n">
        <v>140.4994196084325</v>
      </c>
      <c r="AD16" t="n">
        <v>113520.1320782717</v>
      </c>
      <c r="AE16" t="n">
        <v>155323.2528641941</v>
      </c>
      <c r="AF16" t="n">
        <v>8.313623848777595e-06</v>
      </c>
      <c r="AG16" t="n">
        <v>0.6795833333333333</v>
      </c>
      <c r="AH16" t="n">
        <v>140499.4196084325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  <c r="AA17" t="n">
        <v>112.0526150051767</v>
      </c>
      <c r="AB17" t="n">
        <v>153.3153312625025</v>
      </c>
      <c r="AC17" t="n">
        <v>138.6831312262701</v>
      </c>
      <c r="AD17" t="n">
        <v>112052.6150051767</v>
      </c>
      <c r="AE17" t="n">
        <v>153315.3312625025</v>
      </c>
      <c r="AF17" t="n">
        <v>8.357560334448139e-06</v>
      </c>
      <c r="AG17" t="n">
        <v>0.67625</v>
      </c>
      <c r="AH17" t="n">
        <v>138683.1312262701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  <c r="AA18" t="n">
        <v>111.6305512787737</v>
      </c>
      <c r="AB18" t="n">
        <v>152.7378450519008</v>
      </c>
      <c r="AC18" t="n">
        <v>138.160759489101</v>
      </c>
      <c r="AD18" t="n">
        <v>111630.5512787737</v>
      </c>
      <c r="AE18" t="n">
        <v>152737.8450519008</v>
      </c>
      <c r="AF18" t="n">
        <v>8.35362774776775e-06</v>
      </c>
      <c r="AG18" t="n">
        <v>0.67625</v>
      </c>
      <c r="AH18" t="n">
        <v>138160.759489101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110.4589324086503</v>
      </c>
      <c r="AB19" t="n">
        <v>151.1347844256222</v>
      </c>
      <c r="AC19" t="n">
        <v>136.7106927190842</v>
      </c>
      <c r="AD19" t="n">
        <v>110458.9324086503</v>
      </c>
      <c r="AE19" t="n">
        <v>151134.7844256222</v>
      </c>
      <c r="AF19" t="n">
        <v>8.388478602142223e-06</v>
      </c>
      <c r="AG19" t="n">
        <v>0.6737500000000001</v>
      </c>
      <c r="AH19" t="n">
        <v>136710.6927190842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  <c r="AA20" t="n">
        <v>109.8432424050397</v>
      </c>
      <c r="AB20" t="n">
        <v>150.2923702003566</v>
      </c>
      <c r="AC20" t="n">
        <v>135.9486773251419</v>
      </c>
      <c r="AD20" t="n">
        <v>109843.2424050397</v>
      </c>
      <c r="AE20" t="n">
        <v>150292.3702003566</v>
      </c>
      <c r="AF20" t="n">
        <v>8.391190730887318e-06</v>
      </c>
      <c r="AG20" t="n">
        <v>0.6733333333333333</v>
      </c>
      <c r="AH20" t="n">
        <v>135948.6773251419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  <c r="AA21" t="n">
        <v>108.6330374153734</v>
      </c>
      <c r="AB21" t="n">
        <v>148.63651434302</v>
      </c>
      <c r="AC21" t="n">
        <v>134.4508540268207</v>
      </c>
      <c r="AD21" t="n">
        <v>108633.0374153734</v>
      </c>
      <c r="AE21" t="n">
        <v>148636.51434302</v>
      </c>
      <c r="AF21" t="n">
        <v>8.417633986151997e-06</v>
      </c>
      <c r="AG21" t="n">
        <v>0.67125</v>
      </c>
      <c r="AH21" t="n">
        <v>134450.8540268207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108.4747478624882</v>
      </c>
      <c r="AB22" t="n">
        <v>148.4199355935204</v>
      </c>
      <c r="AC22" t="n">
        <v>134.2549452492031</v>
      </c>
      <c r="AD22" t="n">
        <v>108474.7478624882</v>
      </c>
      <c r="AE22" t="n">
        <v>148419.9355935204</v>
      </c>
      <c r="AF22" t="n">
        <v>8.424007488702972e-06</v>
      </c>
      <c r="AG22" t="n">
        <v>0.6708333333333334</v>
      </c>
      <c r="AH22" t="n">
        <v>134254.9452492031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  <c r="AA23" t="n">
        <v>107.69627190537</v>
      </c>
      <c r="AB23" t="n">
        <v>147.3547904450563</v>
      </c>
      <c r="AC23" t="n">
        <v>133.2914560587675</v>
      </c>
      <c r="AD23" t="n">
        <v>107696.27190537</v>
      </c>
      <c r="AE23" t="n">
        <v>147354.7904450563</v>
      </c>
      <c r="AF23" t="n">
        <v>8.43282190712453e-06</v>
      </c>
      <c r="AG23" t="n">
        <v>0.6699999999999999</v>
      </c>
      <c r="AH23" t="n">
        <v>133291.4560587675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  <c r="AA24" t="n">
        <v>106.83450368509</v>
      </c>
      <c r="AB24" t="n">
        <v>146.1756811475393</v>
      </c>
      <c r="AC24" t="n">
        <v>132.2248792977148</v>
      </c>
      <c r="AD24" t="n">
        <v>106834.50368509</v>
      </c>
      <c r="AE24" t="n">
        <v>146175.6811475393</v>
      </c>
      <c r="AF24" t="n">
        <v>8.425092340201008e-06</v>
      </c>
      <c r="AG24" t="n">
        <v>0.6708333333333334</v>
      </c>
      <c r="AH24" t="n">
        <v>132224.8792977148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  <c r="AA25" t="n">
        <v>106.1066432094495</v>
      </c>
      <c r="AB25" t="n">
        <v>145.1797903338305</v>
      </c>
      <c r="AC25" t="n">
        <v>131.3240349055245</v>
      </c>
      <c r="AD25" t="n">
        <v>106106.6432094495</v>
      </c>
      <c r="AE25" t="n">
        <v>145179.7903338305</v>
      </c>
      <c r="AF25" t="n">
        <v>8.460621226761756e-06</v>
      </c>
      <c r="AG25" t="n">
        <v>0.6679166666666667</v>
      </c>
      <c r="AH25" t="n">
        <v>131324.0349055245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  <c r="AA26" t="n">
        <v>105.832378067826</v>
      </c>
      <c r="AB26" t="n">
        <v>144.8045286673373</v>
      </c>
      <c r="AC26" t="n">
        <v>130.9845876857983</v>
      </c>
      <c r="AD26" t="n">
        <v>105832.378067826</v>
      </c>
      <c r="AE26" t="n">
        <v>144804.5286673373</v>
      </c>
      <c r="AF26" t="n">
        <v>8.459536375263716e-06</v>
      </c>
      <c r="AG26" t="n">
        <v>0.6679166666666667</v>
      </c>
      <c r="AH26" t="n">
        <v>130984.5876857983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  <c r="AA27" t="n">
        <v>105.6591519631</v>
      </c>
      <c r="AB27" t="n">
        <v>144.5675130686549</v>
      </c>
      <c r="AC27" t="n">
        <v>130.7701925232006</v>
      </c>
      <c r="AD27" t="n">
        <v>105659.1519631</v>
      </c>
      <c r="AE27" t="n">
        <v>144567.5130686549</v>
      </c>
      <c r="AF27" t="n">
        <v>8.461434865385285e-06</v>
      </c>
      <c r="AG27" t="n">
        <v>0.6679166666666667</v>
      </c>
      <c r="AH27" t="n">
        <v>130770.1925232006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  <c r="AA28" t="n">
        <v>105.8386808348921</v>
      </c>
      <c r="AB28" t="n">
        <v>144.8131523912957</v>
      </c>
      <c r="AC28" t="n">
        <v>130.9923883736455</v>
      </c>
      <c r="AD28" t="n">
        <v>105838.6808348921</v>
      </c>
      <c r="AE28" t="n">
        <v>144813.1523912956</v>
      </c>
      <c r="AF28" t="n">
        <v>8.458993949514699e-06</v>
      </c>
      <c r="AG28" t="n">
        <v>0.6679166666666667</v>
      </c>
      <c r="AH28" t="n">
        <v>130992.3883736455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3.9085</v>
      </c>
      <c r="E2" t="n">
        <v>25.58</v>
      </c>
      <c r="F2" t="n">
        <v>18.01</v>
      </c>
      <c r="G2" t="n">
        <v>6.63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224.77</v>
      </c>
      <c r="Q2" t="n">
        <v>434.87</v>
      </c>
      <c r="R2" t="n">
        <v>214.59</v>
      </c>
      <c r="S2" t="n">
        <v>52.22</v>
      </c>
      <c r="T2" t="n">
        <v>78499.66</v>
      </c>
      <c r="U2" t="n">
        <v>0.24</v>
      </c>
      <c r="V2" t="n">
        <v>0.63</v>
      </c>
      <c r="W2" t="n">
        <v>7.07</v>
      </c>
      <c r="X2" t="n">
        <v>4.84</v>
      </c>
      <c r="Y2" t="n">
        <v>4</v>
      </c>
      <c r="Z2" t="n">
        <v>10</v>
      </c>
      <c r="AA2" t="n">
        <v>221.5778534428961</v>
      </c>
      <c r="AB2" t="n">
        <v>303.1725944054156</v>
      </c>
      <c r="AC2" t="n">
        <v>274.2382275008611</v>
      </c>
      <c r="AD2" t="n">
        <v>221577.8534428961</v>
      </c>
      <c r="AE2" t="n">
        <v>303172.5944054156</v>
      </c>
      <c r="AF2" t="n">
        <v>5.799370051245358e-06</v>
      </c>
      <c r="AG2" t="n">
        <v>1.065833333333333</v>
      </c>
      <c r="AH2" t="n">
        <v>274238.227500861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5.0768</v>
      </c>
      <c r="E3" t="n">
        <v>19.7</v>
      </c>
      <c r="F3" t="n">
        <v>15.15</v>
      </c>
      <c r="G3" t="n">
        <v>13.17</v>
      </c>
      <c r="H3" t="n">
        <v>0.22</v>
      </c>
      <c r="I3" t="n">
        <v>69</v>
      </c>
      <c r="J3" t="n">
        <v>160.54</v>
      </c>
      <c r="K3" t="n">
        <v>50.28</v>
      </c>
      <c r="L3" t="n">
        <v>2</v>
      </c>
      <c r="M3" t="n">
        <v>67</v>
      </c>
      <c r="N3" t="n">
        <v>28.26</v>
      </c>
      <c r="O3" t="n">
        <v>20034.4</v>
      </c>
      <c r="P3" t="n">
        <v>187.97</v>
      </c>
      <c r="Q3" t="n">
        <v>433.7</v>
      </c>
      <c r="R3" t="n">
        <v>121.81</v>
      </c>
      <c r="S3" t="n">
        <v>52.22</v>
      </c>
      <c r="T3" t="n">
        <v>32580.2</v>
      </c>
      <c r="U3" t="n">
        <v>0.43</v>
      </c>
      <c r="V3" t="n">
        <v>0.75</v>
      </c>
      <c r="W3" t="n">
        <v>6.91</v>
      </c>
      <c r="X3" t="n">
        <v>2</v>
      </c>
      <c r="Y3" t="n">
        <v>4</v>
      </c>
      <c r="Z3" t="n">
        <v>10</v>
      </c>
      <c r="AA3" t="n">
        <v>144.5337724059552</v>
      </c>
      <c r="AB3" t="n">
        <v>197.7574837857562</v>
      </c>
      <c r="AC3" t="n">
        <v>178.8837870876714</v>
      </c>
      <c r="AD3" t="n">
        <v>144533.7724059552</v>
      </c>
      <c r="AE3" t="n">
        <v>197757.4837857562</v>
      </c>
      <c r="AF3" t="n">
        <v>7.532874984306624e-06</v>
      </c>
      <c r="AG3" t="n">
        <v>0.8208333333333333</v>
      </c>
      <c r="AH3" t="n">
        <v>178883.7870876713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5.5101</v>
      </c>
      <c r="E4" t="n">
        <v>18.15</v>
      </c>
      <c r="F4" t="n">
        <v>14.41</v>
      </c>
      <c r="G4" t="n">
        <v>19.65</v>
      </c>
      <c r="H4" t="n">
        <v>0.33</v>
      </c>
      <c r="I4" t="n">
        <v>44</v>
      </c>
      <c r="J4" t="n">
        <v>161.97</v>
      </c>
      <c r="K4" t="n">
        <v>50.28</v>
      </c>
      <c r="L4" t="n">
        <v>3</v>
      </c>
      <c r="M4" t="n">
        <v>42</v>
      </c>
      <c r="N4" t="n">
        <v>28.69</v>
      </c>
      <c r="O4" t="n">
        <v>20210.21</v>
      </c>
      <c r="P4" t="n">
        <v>177.22</v>
      </c>
      <c r="Q4" t="n">
        <v>433.52</v>
      </c>
      <c r="R4" t="n">
        <v>97.64</v>
      </c>
      <c r="S4" t="n">
        <v>52.22</v>
      </c>
      <c r="T4" t="n">
        <v>20618.16</v>
      </c>
      <c r="U4" t="n">
        <v>0.53</v>
      </c>
      <c r="V4" t="n">
        <v>0.79</v>
      </c>
      <c r="W4" t="n">
        <v>6.87</v>
      </c>
      <c r="X4" t="n">
        <v>1.26</v>
      </c>
      <c r="Y4" t="n">
        <v>4</v>
      </c>
      <c r="Z4" t="n">
        <v>10</v>
      </c>
      <c r="AA4" t="n">
        <v>126.4610195626378</v>
      </c>
      <c r="AB4" t="n">
        <v>173.0295460319578</v>
      </c>
      <c r="AC4" t="n">
        <v>156.515849007209</v>
      </c>
      <c r="AD4" t="n">
        <v>126461.0195626378</v>
      </c>
      <c r="AE4" t="n">
        <v>173029.5460319578</v>
      </c>
      <c r="AF4" t="n">
        <v>8.175798623350914e-06</v>
      </c>
      <c r="AG4" t="n">
        <v>0.75625</v>
      </c>
      <c r="AH4" t="n">
        <v>156515.849007209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5.7445</v>
      </c>
      <c r="E5" t="n">
        <v>17.41</v>
      </c>
      <c r="F5" t="n">
        <v>14.05</v>
      </c>
      <c r="G5" t="n">
        <v>26.35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171.28</v>
      </c>
      <c r="Q5" t="n">
        <v>433.28</v>
      </c>
      <c r="R5" t="n">
        <v>86.2</v>
      </c>
      <c r="S5" t="n">
        <v>52.22</v>
      </c>
      <c r="T5" t="n">
        <v>14961.54</v>
      </c>
      <c r="U5" t="n">
        <v>0.61</v>
      </c>
      <c r="V5" t="n">
        <v>0.8100000000000001</v>
      </c>
      <c r="W5" t="n">
        <v>6.85</v>
      </c>
      <c r="X5" t="n">
        <v>0.91</v>
      </c>
      <c r="Y5" t="n">
        <v>4</v>
      </c>
      <c r="Z5" t="n">
        <v>10</v>
      </c>
      <c r="AA5" t="n">
        <v>117.8769044504384</v>
      </c>
      <c r="AB5" t="n">
        <v>161.2843810310214</v>
      </c>
      <c r="AC5" t="n">
        <v>145.8916260695156</v>
      </c>
      <c r="AD5" t="n">
        <v>117876.9044504384</v>
      </c>
      <c r="AE5" t="n">
        <v>161284.3810310214</v>
      </c>
      <c r="AF5" t="n">
        <v>8.523597610177552e-06</v>
      </c>
      <c r="AG5" t="n">
        <v>0.7254166666666667</v>
      </c>
      <c r="AH5" t="n">
        <v>145891.6260695156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5.8925</v>
      </c>
      <c r="E6" t="n">
        <v>16.97</v>
      </c>
      <c r="F6" t="n">
        <v>13.84</v>
      </c>
      <c r="G6" t="n">
        <v>33.22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167.03</v>
      </c>
      <c r="Q6" t="n">
        <v>433.25</v>
      </c>
      <c r="R6" t="n">
        <v>79.45</v>
      </c>
      <c r="S6" t="n">
        <v>52.22</v>
      </c>
      <c r="T6" t="n">
        <v>11622.17</v>
      </c>
      <c r="U6" t="n">
        <v>0.66</v>
      </c>
      <c r="V6" t="n">
        <v>0.82</v>
      </c>
      <c r="W6" t="n">
        <v>6.83</v>
      </c>
      <c r="X6" t="n">
        <v>0.7</v>
      </c>
      <c r="Y6" t="n">
        <v>4</v>
      </c>
      <c r="Z6" t="n">
        <v>10</v>
      </c>
      <c r="AA6" t="n">
        <v>112.6476977394209</v>
      </c>
      <c r="AB6" t="n">
        <v>154.1295497126924</v>
      </c>
      <c r="AC6" t="n">
        <v>139.4196418103369</v>
      </c>
      <c r="AD6" t="n">
        <v>112647.6977394209</v>
      </c>
      <c r="AE6" t="n">
        <v>154129.5497126924</v>
      </c>
      <c r="AF6" t="n">
        <v>8.743197653054438e-06</v>
      </c>
      <c r="AG6" t="n">
        <v>0.7070833333333333</v>
      </c>
      <c r="AH6" t="n">
        <v>139419.6418103368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5.986</v>
      </c>
      <c r="E7" t="n">
        <v>16.71</v>
      </c>
      <c r="F7" t="n">
        <v>13.7</v>
      </c>
      <c r="G7" t="n">
        <v>39.16</v>
      </c>
      <c r="H7" t="n">
        <v>0.64</v>
      </c>
      <c r="I7" t="n">
        <v>21</v>
      </c>
      <c r="J7" t="n">
        <v>166.27</v>
      </c>
      <c r="K7" t="n">
        <v>50.28</v>
      </c>
      <c r="L7" t="n">
        <v>6</v>
      </c>
      <c r="M7" t="n">
        <v>19</v>
      </c>
      <c r="N7" t="n">
        <v>29.99</v>
      </c>
      <c r="O7" t="n">
        <v>20741.2</v>
      </c>
      <c r="P7" t="n">
        <v>163.78</v>
      </c>
      <c r="Q7" t="n">
        <v>433.25</v>
      </c>
      <c r="R7" t="n">
        <v>74.93000000000001</v>
      </c>
      <c r="S7" t="n">
        <v>52.22</v>
      </c>
      <c r="T7" t="n">
        <v>9382.25</v>
      </c>
      <c r="U7" t="n">
        <v>0.7</v>
      </c>
      <c r="V7" t="n">
        <v>0.83</v>
      </c>
      <c r="W7" t="n">
        <v>6.83</v>
      </c>
      <c r="X7" t="n">
        <v>0.5600000000000001</v>
      </c>
      <c r="Y7" t="n">
        <v>4</v>
      </c>
      <c r="Z7" t="n">
        <v>10</v>
      </c>
      <c r="AA7" t="n">
        <v>109.2328881558246</v>
      </c>
      <c r="AB7" t="n">
        <v>149.4572565896519</v>
      </c>
      <c r="AC7" t="n">
        <v>135.1932657853533</v>
      </c>
      <c r="AD7" t="n">
        <v>109232.8881558246</v>
      </c>
      <c r="AE7" t="n">
        <v>149457.2565896519</v>
      </c>
      <c r="AF7" t="n">
        <v>8.881931463925985e-06</v>
      </c>
      <c r="AG7" t="n">
        <v>0.69625</v>
      </c>
      <c r="AH7" t="n">
        <v>135193.2657853533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6.0516</v>
      </c>
      <c r="E8" t="n">
        <v>16.52</v>
      </c>
      <c r="F8" t="n">
        <v>13.62</v>
      </c>
      <c r="G8" t="n">
        <v>45.4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16</v>
      </c>
      <c r="N8" t="n">
        <v>30.44</v>
      </c>
      <c r="O8" t="n">
        <v>20919.39</v>
      </c>
      <c r="P8" t="n">
        <v>161.14</v>
      </c>
      <c r="Q8" t="n">
        <v>433.15</v>
      </c>
      <c r="R8" t="n">
        <v>72.37</v>
      </c>
      <c r="S8" t="n">
        <v>52.22</v>
      </c>
      <c r="T8" t="n">
        <v>8112.58</v>
      </c>
      <c r="U8" t="n">
        <v>0.72</v>
      </c>
      <c r="V8" t="n">
        <v>0.84</v>
      </c>
      <c r="W8" t="n">
        <v>6.82</v>
      </c>
      <c r="X8" t="n">
        <v>0.48</v>
      </c>
      <c r="Y8" t="n">
        <v>4</v>
      </c>
      <c r="Z8" t="n">
        <v>10</v>
      </c>
      <c r="AA8" t="n">
        <v>106.7977652075413</v>
      </c>
      <c r="AB8" t="n">
        <v>146.12541394177</v>
      </c>
      <c r="AC8" t="n">
        <v>132.1794095235136</v>
      </c>
      <c r="AD8" t="n">
        <v>106797.7652075413</v>
      </c>
      <c r="AE8" t="n">
        <v>146125.41394177</v>
      </c>
      <c r="AF8" t="n">
        <v>8.97926769914709e-06</v>
      </c>
      <c r="AG8" t="n">
        <v>0.6883333333333334</v>
      </c>
      <c r="AH8" t="n">
        <v>132179.4095235136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6.091</v>
      </c>
      <c r="E9" t="n">
        <v>16.42</v>
      </c>
      <c r="F9" t="n">
        <v>13.58</v>
      </c>
      <c r="G9" t="n">
        <v>50.92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158.82</v>
      </c>
      <c r="Q9" t="n">
        <v>433.14</v>
      </c>
      <c r="R9" t="n">
        <v>70.8</v>
      </c>
      <c r="S9" t="n">
        <v>52.22</v>
      </c>
      <c r="T9" t="n">
        <v>7341.22</v>
      </c>
      <c r="U9" t="n">
        <v>0.74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105.0940420666274</v>
      </c>
      <c r="AB9" t="n">
        <v>143.7943047774124</v>
      </c>
      <c r="AC9" t="n">
        <v>130.0707781460693</v>
      </c>
      <c r="AD9" t="n">
        <v>105094.0420666274</v>
      </c>
      <c r="AE9" t="n">
        <v>143794.3047774124</v>
      </c>
      <c r="AF9" t="n">
        <v>9.037728791642695e-06</v>
      </c>
      <c r="AG9" t="n">
        <v>0.6841666666666667</v>
      </c>
      <c r="AH9" t="n">
        <v>130070.7781460693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6.1399</v>
      </c>
      <c r="E10" t="n">
        <v>16.29</v>
      </c>
      <c r="F10" t="n">
        <v>13.51</v>
      </c>
      <c r="G10" t="n">
        <v>57.91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156.45</v>
      </c>
      <c r="Q10" t="n">
        <v>433.05</v>
      </c>
      <c r="R10" t="n">
        <v>68.69</v>
      </c>
      <c r="S10" t="n">
        <v>52.22</v>
      </c>
      <c r="T10" t="n">
        <v>6297.1</v>
      </c>
      <c r="U10" t="n">
        <v>0.76</v>
      </c>
      <c r="V10" t="n">
        <v>0.84</v>
      </c>
      <c r="W10" t="n">
        <v>6.82</v>
      </c>
      <c r="X10" t="n">
        <v>0.37</v>
      </c>
      <c r="Y10" t="n">
        <v>4</v>
      </c>
      <c r="Z10" t="n">
        <v>10</v>
      </c>
      <c r="AA10" t="n">
        <v>103.1563741437867</v>
      </c>
      <c r="AB10" t="n">
        <v>141.1431020415075</v>
      </c>
      <c r="AC10" t="n">
        <v>127.6726024782919</v>
      </c>
      <c r="AD10" t="n">
        <v>103156.3741437867</v>
      </c>
      <c r="AE10" t="n">
        <v>141143.1020415075</v>
      </c>
      <c r="AF10" t="n">
        <v>9.110285832836477e-06</v>
      </c>
      <c r="AG10" t="n">
        <v>0.67875</v>
      </c>
      <c r="AH10" t="n">
        <v>127672.602478292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6.186</v>
      </c>
      <c r="E11" t="n">
        <v>16.17</v>
      </c>
      <c r="F11" t="n">
        <v>13.45</v>
      </c>
      <c r="G11" t="n">
        <v>67.27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153.58</v>
      </c>
      <c r="Q11" t="n">
        <v>433.06</v>
      </c>
      <c r="R11" t="n">
        <v>66.87</v>
      </c>
      <c r="S11" t="n">
        <v>52.22</v>
      </c>
      <c r="T11" t="n">
        <v>5397.19</v>
      </c>
      <c r="U11" t="n">
        <v>0.78</v>
      </c>
      <c r="V11" t="n">
        <v>0.85</v>
      </c>
      <c r="W11" t="n">
        <v>6.81</v>
      </c>
      <c r="X11" t="n">
        <v>0.32</v>
      </c>
      <c r="Y11" t="n">
        <v>4</v>
      </c>
      <c r="Z11" t="n">
        <v>10</v>
      </c>
      <c r="AA11" t="n">
        <v>101.1243724098641</v>
      </c>
      <c r="AB11" t="n">
        <v>138.3628276235665</v>
      </c>
      <c r="AC11" t="n">
        <v>125.1576735486586</v>
      </c>
      <c r="AD11" t="n">
        <v>101124.3724098641</v>
      </c>
      <c r="AE11" t="n">
        <v>138362.8276235665</v>
      </c>
      <c r="AF11" t="n">
        <v>9.178688278624481e-06</v>
      </c>
      <c r="AG11" t="n">
        <v>0.6737500000000001</v>
      </c>
      <c r="AH11" t="n">
        <v>125157.6735486586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6.2136</v>
      </c>
      <c r="E12" t="n">
        <v>16.09</v>
      </c>
      <c r="F12" t="n">
        <v>13.41</v>
      </c>
      <c r="G12" t="n">
        <v>73.17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151.57</v>
      </c>
      <c r="Q12" t="n">
        <v>433.02</v>
      </c>
      <c r="R12" t="n">
        <v>65.53</v>
      </c>
      <c r="S12" t="n">
        <v>52.22</v>
      </c>
      <c r="T12" t="n">
        <v>4727.36</v>
      </c>
      <c r="U12" t="n">
        <v>0.8</v>
      </c>
      <c r="V12" t="n">
        <v>0.85</v>
      </c>
      <c r="W12" t="n">
        <v>6.82</v>
      </c>
      <c r="X12" t="n">
        <v>0.28</v>
      </c>
      <c r="Y12" t="n">
        <v>4</v>
      </c>
      <c r="Z12" t="n">
        <v>10</v>
      </c>
      <c r="AA12" t="n">
        <v>99.7949649946754</v>
      </c>
      <c r="AB12" t="n">
        <v>136.5438737487902</v>
      </c>
      <c r="AC12" t="n">
        <v>123.5123180787727</v>
      </c>
      <c r="AD12" t="n">
        <v>99794.96499467539</v>
      </c>
      <c r="AE12" t="n">
        <v>136543.8737487902</v>
      </c>
      <c r="AF12" t="n">
        <v>9.219640719052872e-06</v>
      </c>
      <c r="AG12" t="n">
        <v>0.6704166666666667</v>
      </c>
      <c r="AH12" t="n">
        <v>123512.3180787727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6.232</v>
      </c>
      <c r="E13" t="n">
        <v>16.05</v>
      </c>
      <c r="F13" t="n">
        <v>13.4</v>
      </c>
      <c r="G13" t="n">
        <v>80.40000000000001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149.61</v>
      </c>
      <c r="Q13" t="n">
        <v>433.09</v>
      </c>
      <c r="R13" t="n">
        <v>65.06999999999999</v>
      </c>
      <c r="S13" t="n">
        <v>52.22</v>
      </c>
      <c r="T13" t="n">
        <v>4504.06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98.72104375334014</v>
      </c>
      <c r="AB13" t="n">
        <v>135.0744873283346</v>
      </c>
      <c r="AC13" t="n">
        <v>122.1831678359881</v>
      </c>
      <c r="AD13" t="n">
        <v>98721.04375334014</v>
      </c>
      <c r="AE13" t="n">
        <v>135074.4873283347</v>
      </c>
      <c r="AF13" t="n">
        <v>9.246942346005137e-06</v>
      </c>
      <c r="AG13" t="n">
        <v>0.6687500000000001</v>
      </c>
      <c r="AH13" t="n">
        <v>122183.1678359881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6.2326</v>
      </c>
      <c r="E14" t="n">
        <v>16.04</v>
      </c>
      <c r="F14" t="n">
        <v>13.4</v>
      </c>
      <c r="G14" t="n">
        <v>80.39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147.25</v>
      </c>
      <c r="Q14" t="n">
        <v>432.94</v>
      </c>
      <c r="R14" t="n">
        <v>64.97</v>
      </c>
      <c r="S14" t="n">
        <v>52.22</v>
      </c>
      <c r="T14" t="n">
        <v>4457.05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97.7924378735941</v>
      </c>
      <c r="AB14" t="n">
        <v>133.8039277964667</v>
      </c>
      <c r="AC14" t="n">
        <v>121.0338687225997</v>
      </c>
      <c r="AD14" t="n">
        <v>97792.4378735941</v>
      </c>
      <c r="AE14" t="n">
        <v>133803.9277964667</v>
      </c>
      <c r="AF14" t="n">
        <v>9.247832616449229e-06</v>
      </c>
      <c r="AG14" t="n">
        <v>0.6683333333333333</v>
      </c>
      <c r="AH14" t="n">
        <v>121033.8687225997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6.2579</v>
      </c>
      <c r="E15" t="n">
        <v>15.98</v>
      </c>
      <c r="F15" t="n">
        <v>13.37</v>
      </c>
      <c r="G15" t="n">
        <v>89.09999999999999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146.11</v>
      </c>
      <c r="Q15" t="n">
        <v>433</v>
      </c>
      <c r="R15" t="n">
        <v>64.04000000000001</v>
      </c>
      <c r="S15" t="n">
        <v>52.22</v>
      </c>
      <c r="T15" t="n">
        <v>3995.38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96.88876749333056</v>
      </c>
      <c r="AB15" t="n">
        <v>132.5674861150672</v>
      </c>
      <c r="AC15" t="n">
        <v>119.9154312999158</v>
      </c>
      <c r="AD15" t="n">
        <v>96888.76749333057</v>
      </c>
      <c r="AE15" t="n">
        <v>132567.4861150672</v>
      </c>
      <c r="AF15" t="n">
        <v>9.285372353508592e-06</v>
      </c>
      <c r="AG15" t="n">
        <v>0.6658333333333334</v>
      </c>
      <c r="AH15" t="n">
        <v>119915.4312999158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6.2814</v>
      </c>
      <c r="E16" t="n">
        <v>15.92</v>
      </c>
      <c r="F16" t="n">
        <v>13.34</v>
      </c>
      <c r="G16" t="n">
        <v>100.03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143.28</v>
      </c>
      <c r="Q16" t="n">
        <v>433.03</v>
      </c>
      <c r="R16" t="n">
        <v>63.09</v>
      </c>
      <c r="S16" t="n">
        <v>52.22</v>
      </c>
      <c r="T16" t="n">
        <v>3524.14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95.36682800307065</v>
      </c>
      <c r="AB16" t="n">
        <v>130.4851013612631</v>
      </c>
      <c r="AC16" t="n">
        <v>118.0317864243687</v>
      </c>
      <c r="AD16" t="n">
        <v>95366.82800307065</v>
      </c>
      <c r="AE16" t="n">
        <v>130485.1013612631</v>
      </c>
      <c r="AF16" t="n">
        <v>9.320241279235665e-06</v>
      </c>
      <c r="AG16" t="n">
        <v>0.6633333333333333</v>
      </c>
      <c r="AH16" t="n">
        <v>118031.7864243687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6.2794</v>
      </c>
      <c r="E17" t="n">
        <v>15.92</v>
      </c>
      <c r="F17" t="n">
        <v>13.34</v>
      </c>
      <c r="G17" t="n">
        <v>100.07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141.34</v>
      </c>
      <c r="Q17" t="n">
        <v>432.99</v>
      </c>
      <c r="R17" t="n">
        <v>63.25</v>
      </c>
      <c r="S17" t="n">
        <v>52.22</v>
      </c>
      <c r="T17" t="n">
        <v>3605.64</v>
      </c>
      <c r="U17" t="n">
        <v>0.83</v>
      </c>
      <c r="V17" t="n">
        <v>0.85</v>
      </c>
      <c r="W17" t="n">
        <v>6.81</v>
      </c>
      <c r="X17" t="n">
        <v>0.21</v>
      </c>
      <c r="Y17" t="n">
        <v>4</v>
      </c>
      <c r="Z17" t="n">
        <v>10</v>
      </c>
      <c r="AA17" t="n">
        <v>94.64760378993095</v>
      </c>
      <c r="AB17" t="n">
        <v>129.5010270629129</v>
      </c>
      <c r="AC17" t="n">
        <v>117.1416307958959</v>
      </c>
      <c r="AD17" t="n">
        <v>94647.60378993096</v>
      </c>
      <c r="AE17" t="n">
        <v>129501.0270629129</v>
      </c>
      <c r="AF17" t="n">
        <v>9.317273711088678e-06</v>
      </c>
      <c r="AG17" t="n">
        <v>0.6633333333333333</v>
      </c>
      <c r="AH17" t="n">
        <v>117141.6307958959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6.3056</v>
      </c>
      <c r="E18" t="n">
        <v>15.86</v>
      </c>
      <c r="F18" t="n">
        <v>13.31</v>
      </c>
      <c r="G18" t="n">
        <v>114.08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139.19</v>
      </c>
      <c r="Q18" t="n">
        <v>433.02</v>
      </c>
      <c r="R18" t="n">
        <v>62.18</v>
      </c>
      <c r="S18" t="n">
        <v>52.22</v>
      </c>
      <c r="T18" t="n">
        <v>3072.68</v>
      </c>
      <c r="U18" t="n">
        <v>0.84</v>
      </c>
      <c r="V18" t="n">
        <v>0.86</v>
      </c>
      <c r="W18" t="n">
        <v>6.81</v>
      </c>
      <c r="X18" t="n">
        <v>0.17</v>
      </c>
      <c r="Y18" t="n">
        <v>4</v>
      </c>
      <c r="Z18" t="n">
        <v>10</v>
      </c>
      <c r="AA18" t="n">
        <v>93.36315785334642</v>
      </c>
      <c r="AB18" t="n">
        <v>127.7435914667234</v>
      </c>
      <c r="AC18" t="n">
        <v>115.5519223864298</v>
      </c>
      <c r="AD18" t="n">
        <v>93363.15785334642</v>
      </c>
      <c r="AE18" t="n">
        <v>127743.5914667234</v>
      </c>
      <c r="AF18" t="n">
        <v>9.356148853814183e-06</v>
      </c>
      <c r="AG18" t="n">
        <v>0.6608333333333333</v>
      </c>
      <c r="AH18" t="n">
        <v>115551.9223864298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6.3038</v>
      </c>
      <c r="E19" t="n">
        <v>15.86</v>
      </c>
      <c r="F19" t="n">
        <v>13.31</v>
      </c>
      <c r="G19" t="n">
        <v>114.11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138.97</v>
      </c>
      <c r="Q19" t="n">
        <v>433.02</v>
      </c>
      <c r="R19" t="n">
        <v>62.23</v>
      </c>
      <c r="S19" t="n">
        <v>52.22</v>
      </c>
      <c r="T19" t="n">
        <v>3098.8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93.30329346296314</v>
      </c>
      <c r="AB19" t="n">
        <v>127.6616823667705</v>
      </c>
      <c r="AC19" t="n">
        <v>115.4778305760162</v>
      </c>
      <c r="AD19" t="n">
        <v>93303.29346296313</v>
      </c>
      <c r="AE19" t="n">
        <v>127661.6823667705</v>
      </c>
      <c r="AF19" t="n">
        <v>9.353478042481897e-06</v>
      </c>
      <c r="AG19" t="n">
        <v>0.6608333333333333</v>
      </c>
      <c r="AH19" t="n">
        <v>115477.8305760162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6.3025</v>
      </c>
      <c r="E20" t="n">
        <v>15.87</v>
      </c>
      <c r="F20" t="n">
        <v>13.32</v>
      </c>
      <c r="G20" t="n">
        <v>114.14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139.45</v>
      </c>
      <c r="Q20" t="n">
        <v>433.04</v>
      </c>
      <c r="R20" t="n">
        <v>62.27</v>
      </c>
      <c r="S20" t="n">
        <v>52.22</v>
      </c>
      <c r="T20" t="n">
        <v>3119.72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93.53369123583211</v>
      </c>
      <c r="AB20" t="n">
        <v>127.9769227640421</v>
      </c>
      <c r="AC20" t="n">
        <v>115.7629848722149</v>
      </c>
      <c r="AD20" t="n">
        <v>93533.69123583211</v>
      </c>
      <c r="AE20" t="n">
        <v>127976.9227640421</v>
      </c>
      <c r="AF20" t="n">
        <v>9.351549123186355e-06</v>
      </c>
      <c r="AG20" t="n">
        <v>0.66125</v>
      </c>
      <c r="AH20" t="n">
        <v>115762.9848722149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5.1953</v>
      </c>
      <c r="E2" t="n">
        <v>19.25</v>
      </c>
      <c r="F2" t="n">
        <v>15.79</v>
      </c>
      <c r="G2" t="n">
        <v>10.41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89</v>
      </c>
      <c r="N2" t="n">
        <v>9.74</v>
      </c>
      <c r="O2" t="n">
        <v>10204.21</v>
      </c>
      <c r="P2" t="n">
        <v>124.32</v>
      </c>
      <c r="Q2" t="n">
        <v>434.13</v>
      </c>
      <c r="R2" t="n">
        <v>142.55</v>
      </c>
      <c r="S2" t="n">
        <v>52.22</v>
      </c>
      <c r="T2" t="n">
        <v>42839.66</v>
      </c>
      <c r="U2" t="n">
        <v>0.37</v>
      </c>
      <c r="V2" t="n">
        <v>0.72</v>
      </c>
      <c r="W2" t="n">
        <v>6.95</v>
      </c>
      <c r="X2" t="n">
        <v>2.64</v>
      </c>
      <c r="Y2" t="n">
        <v>4</v>
      </c>
      <c r="Z2" t="n">
        <v>10</v>
      </c>
      <c r="AA2" t="n">
        <v>99.97115301134276</v>
      </c>
      <c r="AB2" t="n">
        <v>136.7849419660611</v>
      </c>
      <c r="AC2" t="n">
        <v>123.7303790837287</v>
      </c>
      <c r="AD2" t="n">
        <v>99971.15301134276</v>
      </c>
      <c r="AE2" t="n">
        <v>136784.9419660611</v>
      </c>
      <c r="AF2" t="n">
        <v>1.075967869499544e-05</v>
      </c>
      <c r="AG2" t="n">
        <v>0.8020833333333334</v>
      </c>
      <c r="AH2" t="n">
        <v>123730.3790837287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5.9324</v>
      </c>
      <c r="E3" t="n">
        <v>16.86</v>
      </c>
      <c r="F3" t="n">
        <v>14.28</v>
      </c>
      <c r="G3" t="n">
        <v>21.41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38</v>
      </c>
      <c r="N3" t="n">
        <v>9.94</v>
      </c>
      <c r="O3" t="n">
        <v>10352.53</v>
      </c>
      <c r="P3" t="n">
        <v>108.78</v>
      </c>
      <c r="Q3" t="n">
        <v>433.27</v>
      </c>
      <c r="R3" t="n">
        <v>93.55</v>
      </c>
      <c r="S3" t="n">
        <v>52.22</v>
      </c>
      <c r="T3" t="n">
        <v>18595.68</v>
      </c>
      <c r="U3" t="n">
        <v>0.5600000000000001</v>
      </c>
      <c r="V3" t="n">
        <v>0.8</v>
      </c>
      <c r="W3" t="n">
        <v>6.86</v>
      </c>
      <c r="X3" t="n">
        <v>1.13</v>
      </c>
      <c r="Y3" t="n">
        <v>4</v>
      </c>
      <c r="Z3" t="n">
        <v>10</v>
      </c>
      <c r="AA3" t="n">
        <v>78.53412731565548</v>
      </c>
      <c r="AB3" t="n">
        <v>107.4538576744094</v>
      </c>
      <c r="AC3" t="n">
        <v>97.19861231042752</v>
      </c>
      <c r="AD3" t="n">
        <v>78534.12731565548</v>
      </c>
      <c r="AE3" t="n">
        <v>107453.8576744094</v>
      </c>
      <c r="AF3" t="n">
        <v>1.228624292922275e-05</v>
      </c>
      <c r="AG3" t="n">
        <v>0.7025</v>
      </c>
      <c r="AH3" t="n">
        <v>97198.61231042752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6.1689</v>
      </c>
      <c r="E4" t="n">
        <v>16.21</v>
      </c>
      <c r="F4" t="n">
        <v>13.87</v>
      </c>
      <c r="G4" t="n">
        <v>32.01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101.67</v>
      </c>
      <c r="Q4" t="n">
        <v>433.22</v>
      </c>
      <c r="R4" t="n">
        <v>80.52</v>
      </c>
      <c r="S4" t="n">
        <v>52.22</v>
      </c>
      <c r="T4" t="n">
        <v>12150.85</v>
      </c>
      <c r="U4" t="n">
        <v>0.65</v>
      </c>
      <c r="V4" t="n">
        <v>0.82</v>
      </c>
      <c r="W4" t="n">
        <v>6.83</v>
      </c>
      <c r="X4" t="n">
        <v>0.73</v>
      </c>
      <c r="Y4" t="n">
        <v>4</v>
      </c>
      <c r="Z4" t="n">
        <v>10</v>
      </c>
      <c r="AA4" t="n">
        <v>72.04067375818973</v>
      </c>
      <c r="AB4" t="n">
        <v>98.56922804613637</v>
      </c>
      <c r="AC4" t="n">
        <v>89.16191926421804</v>
      </c>
      <c r="AD4" t="n">
        <v>72040.67375818973</v>
      </c>
      <c r="AE4" t="n">
        <v>98569.22804613637</v>
      </c>
      <c r="AF4" t="n">
        <v>1.277604409784947e-05</v>
      </c>
      <c r="AG4" t="n">
        <v>0.6754166666666667</v>
      </c>
      <c r="AH4" t="n">
        <v>89161.91926421804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6.2984</v>
      </c>
      <c r="E5" t="n">
        <v>15.88</v>
      </c>
      <c r="F5" t="n">
        <v>13.66</v>
      </c>
      <c r="G5" t="n">
        <v>43.13</v>
      </c>
      <c r="H5" t="n">
        <v>0.83</v>
      </c>
      <c r="I5" t="n">
        <v>19</v>
      </c>
      <c r="J5" t="n">
        <v>84.45999999999999</v>
      </c>
      <c r="K5" t="n">
        <v>35.1</v>
      </c>
      <c r="L5" t="n">
        <v>4</v>
      </c>
      <c r="M5" t="n">
        <v>17</v>
      </c>
      <c r="N5" t="n">
        <v>10.36</v>
      </c>
      <c r="O5" t="n">
        <v>10650.22</v>
      </c>
      <c r="P5" t="n">
        <v>95.73999999999999</v>
      </c>
      <c r="Q5" t="n">
        <v>433.03</v>
      </c>
      <c r="R5" t="n">
        <v>73.42</v>
      </c>
      <c r="S5" t="n">
        <v>52.22</v>
      </c>
      <c r="T5" t="n">
        <v>8634.16</v>
      </c>
      <c r="U5" t="n">
        <v>0.71</v>
      </c>
      <c r="V5" t="n">
        <v>0.83</v>
      </c>
      <c r="W5" t="n">
        <v>6.83</v>
      </c>
      <c r="X5" t="n">
        <v>0.52</v>
      </c>
      <c r="Y5" t="n">
        <v>4</v>
      </c>
      <c r="Z5" t="n">
        <v>10</v>
      </c>
      <c r="AA5" t="n">
        <v>67.93700787966543</v>
      </c>
      <c r="AB5" t="n">
        <v>92.95441135018086</v>
      </c>
      <c r="AC5" t="n">
        <v>84.08297279327803</v>
      </c>
      <c r="AD5" t="n">
        <v>67937.00787966543</v>
      </c>
      <c r="AE5" t="n">
        <v>92954.41135018086</v>
      </c>
      <c r="AF5" t="n">
        <v>1.304424389208694e-05</v>
      </c>
      <c r="AG5" t="n">
        <v>0.6616666666666667</v>
      </c>
      <c r="AH5" t="n">
        <v>84082.97279327804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6.3713</v>
      </c>
      <c r="E6" t="n">
        <v>15.7</v>
      </c>
      <c r="F6" t="n">
        <v>13.54</v>
      </c>
      <c r="G6" t="n">
        <v>54.18</v>
      </c>
      <c r="H6" t="n">
        <v>1.02</v>
      </c>
      <c r="I6" t="n">
        <v>15</v>
      </c>
      <c r="J6" t="n">
        <v>85.67</v>
      </c>
      <c r="K6" t="n">
        <v>35.1</v>
      </c>
      <c r="L6" t="n">
        <v>5</v>
      </c>
      <c r="M6" t="n">
        <v>10</v>
      </c>
      <c r="N6" t="n">
        <v>10.57</v>
      </c>
      <c r="O6" t="n">
        <v>10799.59</v>
      </c>
      <c r="P6" t="n">
        <v>90.59</v>
      </c>
      <c r="Q6" t="n">
        <v>432.98</v>
      </c>
      <c r="R6" t="n">
        <v>69.69</v>
      </c>
      <c r="S6" t="n">
        <v>52.22</v>
      </c>
      <c r="T6" t="n">
        <v>6791.89</v>
      </c>
      <c r="U6" t="n">
        <v>0.75</v>
      </c>
      <c r="V6" t="n">
        <v>0.84</v>
      </c>
      <c r="W6" t="n">
        <v>6.82</v>
      </c>
      <c r="X6" t="n">
        <v>0.41</v>
      </c>
      <c r="Y6" t="n">
        <v>4</v>
      </c>
      <c r="Z6" t="n">
        <v>10</v>
      </c>
      <c r="AA6" t="n">
        <v>65.00936450966341</v>
      </c>
      <c r="AB6" t="n">
        <v>88.94868053283619</v>
      </c>
      <c r="AC6" t="n">
        <v>80.45954330306091</v>
      </c>
      <c r="AD6" t="n">
        <v>65009.36450966341</v>
      </c>
      <c r="AE6" t="n">
        <v>88948.6805328362</v>
      </c>
      <c r="AF6" t="n">
        <v>1.319522277239514e-05</v>
      </c>
      <c r="AG6" t="n">
        <v>0.6541666666666667</v>
      </c>
      <c r="AH6" t="n">
        <v>80459.54330306091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6.3839</v>
      </c>
      <c r="E7" t="n">
        <v>15.66</v>
      </c>
      <c r="F7" t="n">
        <v>13.53</v>
      </c>
      <c r="G7" t="n">
        <v>57.99</v>
      </c>
      <c r="H7" t="n">
        <v>1.21</v>
      </c>
      <c r="I7" t="n">
        <v>14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90.79000000000001</v>
      </c>
      <c r="Q7" t="n">
        <v>433.26</v>
      </c>
      <c r="R7" t="n">
        <v>68.79000000000001</v>
      </c>
      <c r="S7" t="n">
        <v>52.22</v>
      </c>
      <c r="T7" t="n">
        <v>6342.73</v>
      </c>
      <c r="U7" t="n">
        <v>0.76</v>
      </c>
      <c r="V7" t="n">
        <v>0.84</v>
      </c>
      <c r="W7" t="n">
        <v>6.84</v>
      </c>
      <c r="X7" t="n">
        <v>0.39</v>
      </c>
      <c r="Y7" t="n">
        <v>4</v>
      </c>
      <c r="Z7" t="n">
        <v>10</v>
      </c>
      <c r="AA7" t="n">
        <v>64.93815327334325</v>
      </c>
      <c r="AB7" t="n">
        <v>88.85124617768498</v>
      </c>
      <c r="AC7" t="n">
        <v>80.37140794601535</v>
      </c>
      <c r="AD7" t="n">
        <v>64938.15327334325</v>
      </c>
      <c r="AE7" t="n">
        <v>88851.24617768498</v>
      </c>
      <c r="AF7" t="n">
        <v>1.322131788751013e-05</v>
      </c>
      <c r="AG7" t="n">
        <v>0.6525</v>
      </c>
      <c r="AH7" t="n">
        <v>80371.40794601536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4.7264</v>
      </c>
      <c r="E2" t="n">
        <v>21.16</v>
      </c>
      <c r="F2" t="n">
        <v>16.54</v>
      </c>
      <c r="G2" t="n">
        <v>8.56</v>
      </c>
      <c r="H2" t="n">
        <v>0.16</v>
      </c>
      <c r="I2" t="n">
        <v>116</v>
      </c>
      <c r="J2" t="n">
        <v>107.41</v>
      </c>
      <c r="K2" t="n">
        <v>41.65</v>
      </c>
      <c r="L2" t="n">
        <v>1</v>
      </c>
      <c r="M2" t="n">
        <v>114</v>
      </c>
      <c r="N2" t="n">
        <v>14.77</v>
      </c>
      <c r="O2" t="n">
        <v>13481.73</v>
      </c>
      <c r="P2" t="n">
        <v>159.16</v>
      </c>
      <c r="Q2" t="n">
        <v>434.4</v>
      </c>
      <c r="R2" t="n">
        <v>167.23</v>
      </c>
      <c r="S2" t="n">
        <v>52.22</v>
      </c>
      <c r="T2" t="n">
        <v>55053.13</v>
      </c>
      <c r="U2" t="n">
        <v>0.31</v>
      </c>
      <c r="V2" t="n">
        <v>0.6899999999999999</v>
      </c>
      <c r="W2" t="n">
        <v>6.98</v>
      </c>
      <c r="X2" t="n">
        <v>3.39</v>
      </c>
      <c r="Y2" t="n">
        <v>4</v>
      </c>
      <c r="Z2" t="n">
        <v>10</v>
      </c>
      <c r="AA2" t="n">
        <v>135.4642373894518</v>
      </c>
      <c r="AB2" t="n">
        <v>185.3481458565365</v>
      </c>
      <c r="AC2" t="n">
        <v>167.6587789537973</v>
      </c>
      <c r="AD2" t="n">
        <v>135464.2373894518</v>
      </c>
      <c r="AE2" t="n">
        <v>185348.1458565365</v>
      </c>
      <c r="AF2" t="n">
        <v>8.476892001219712e-06</v>
      </c>
      <c r="AG2" t="n">
        <v>0.8816666666666667</v>
      </c>
      <c r="AH2" t="n">
        <v>167658.7789537973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5.6308</v>
      </c>
      <c r="E3" t="n">
        <v>17.76</v>
      </c>
      <c r="F3" t="n">
        <v>14.59</v>
      </c>
      <c r="G3" t="n">
        <v>17.16</v>
      </c>
      <c r="H3" t="n">
        <v>0.32</v>
      </c>
      <c r="I3" t="n">
        <v>51</v>
      </c>
      <c r="J3" t="n">
        <v>108.68</v>
      </c>
      <c r="K3" t="n">
        <v>41.65</v>
      </c>
      <c r="L3" t="n">
        <v>2</v>
      </c>
      <c r="M3" t="n">
        <v>49</v>
      </c>
      <c r="N3" t="n">
        <v>15.03</v>
      </c>
      <c r="O3" t="n">
        <v>13638.32</v>
      </c>
      <c r="P3" t="n">
        <v>138.03</v>
      </c>
      <c r="Q3" t="n">
        <v>433.48</v>
      </c>
      <c r="R3" t="n">
        <v>103.81</v>
      </c>
      <c r="S3" t="n">
        <v>52.22</v>
      </c>
      <c r="T3" t="n">
        <v>23668.22</v>
      </c>
      <c r="U3" t="n">
        <v>0.5</v>
      </c>
      <c r="V3" t="n">
        <v>0.78</v>
      </c>
      <c r="W3" t="n">
        <v>6.88</v>
      </c>
      <c r="X3" t="n">
        <v>1.45</v>
      </c>
      <c r="Y3" t="n">
        <v>4</v>
      </c>
      <c r="Z3" t="n">
        <v>10</v>
      </c>
      <c r="AA3" t="n">
        <v>100.3811135092645</v>
      </c>
      <c r="AB3" t="n">
        <v>137.345868005498</v>
      </c>
      <c r="AC3" t="n">
        <v>124.2377711292265</v>
      </c>
      <c r="AD3" t="n">
        <v>100381.1135092645</v>
      </c>
      <c r="AE3" t="n">
        <v>137345.868005498</v>
      </c>
      <c r="AF3" t="n">
        <v>1.009895131187965e-05</v>
      </c>
      <c r="AG3" t="n">
        <v>0.7400000000000001</v>
      </c>
      <c r="AH3" t="n">
        <v>124237.7711292265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5.9406</v>
      </c>
      <c r="E4" t="n">
        <v>16.83</v>
      </c>
      <c r="F4" t="n">
        <v>14.06</v>
      </c>
      <c r="G4" t="n">
        <v>25.57</v>
      </c>
      <c r="H4" t="n">
        <v>0.48</v>
      </c>
      <c r="I4" t="n">
        <v>33</v>
      </c>
      <c r="J4" t="n">
        <v>109.96</v>
      </c>
      <c r="K4" t="n">
        <v>41.65</v>
      </c>
      <c r="L4" t="n">
        <v>3</v>
      </c>
      <c r="M4" t="n">
        <v>31</v>
      </c>
      <c r="N4" t="n">
        <v>15.31</v>
      </c>
      <c r="O4" t="n">
        <v>13795.21</v>
      </c>
      <c r="P4" t="n">
        <v>130.35</v>
      </c>
      <c r="Q4" t="n">
        <v>433.24</v>
      </c>
      <c r="R4" t="n">
        <v>86.61</v>
      </c>
      <c r="S4" t="n">
        <v>52.22</v>
      </c>
      <c r="T4" t="n">
        <v>15158.37</v>
      </c>
      <c r="U4" t="n">
        <v>0.6</v>
      </c>
      <c r="V4" t="n">
        <v>0.8100000000000001</v>
      </c>
      <c r="W4" t="n">
        <v>6.85</v>
      </c>
      <c r="X4" t="n">
        <v>0.92</v>
      </c>
      <c r="Y4" t="n">
        <v>4</v>
      </c>
      <c r="Z4" t="n">
        <v>10</v>
      </c>
      <c r="AA4" t="n">
        <v>90.93497808186051</v>
      </c>
      <c r="AB4" t="n">
        <v>124.4212487796469</v>
      </c>
      <c r="AC4" t="n">
        <v>112.5466594224696</v>
      </c>
      <c r="AD4" t="n">
        <v>90934.97808186051</v>
      </c>
      <c r="AE4" t="n">
        <v>124421.2487796469</v>
      </c>
      <c r="AF4" t="n">
        <v>1.065458374713224e-05</v>
      </c>
      <c r="AG4" t="n">
        <v>0.7012499999999999</v>
      </c>
      <c r="AH4" t="n">
        <v>112546.6594224696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6.1076</v>
      </c>
      <c r="E5" t="n">
        <v>16.37</v>
      </c>
      <c r="F5" t="n">
        <v>13.8</v>
      </c>
      <c r="G5" t="n">
        <v>34.51</v>
      </c>
      <c r="H5" t="n">
        <v>0.63</v>
      </c>
      <c r="I5" t="n">
        <v>24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125.12</v>
      </c>
      <c r="Q5" t="n">
        <v>433.13</v>
      </c>
      <c r="R5" t="n">
        <v>78.28</v>
      </c>
      <c r="S5" t="n">
        <v>52.22</v>
      </c>
      <c r="T5" t="n">
        <v>11040.41</v>
      </c>
      <c r="U5" t="n">
        <v>0.67</v>
      </c>
      <c r="V5" t="n">
        <v>0.83</v>
      </c>
      <c r="W5" t="n">
        <v>6.83</v>
      </c>
      <c r="X5" t="n">
        <v>0.66</v>
      </c>
      <c r="Y5" t="n">
        <v>4</v>
      </c>
      <c r="Z5" t="n">
        <v>10</v>
      </c>
      <c r="AA5" t="n">
        <v>85.86339516148551</v>
      </c>
      <c r="AB5" t="n">
        <v>117.4820852855458</v>
      </c>
      <c r="AC5" t="n">
        <v>106.2697599530662</v>
      </c>
      <c r="AD5" t="n">
        <v>85863.39516148552</v>
      </c>
      <c r="AE5" t="n">
        <v>117482.0852855459</v>
      </c>
      <c r="AF5" t="n">
        <v>1.09541015543859e-05</v>
      </c>
      <c r="AG5" t="n">
        <v>0.6820833333333334</v>
      </c>
      <c r="AH5" t="n">
        <v>106269.7599530662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6.2004</v>
      </c>
      <c r="E6" t="n">
        <v>16.13</v>
      </c>
      <c r="F6" t="n">
        <v>13.67</v>
      </c>
      <c r="G6" t="n">
        <v>43.17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121.03</v>
      </c>
      <c r="Q6" t="n">
        <v>433.13</v>
      </c>
      <c r="R6" t="n">
        <v>73.81999999999999</v>
      </c>
      <c r="S6" t="n">
        <v>52.22</v>
      </c>
      <c r="T6" t="n">
        <v>8832.59</v>
      </c>
      <c r="U6" t="n">
        <v>0.71</v>
      </c>
      <c r="V6" t="n">
        <v>0.83</v>
      </c>
      <c r="W6" t="n">
        <v>6.83</v>
      </c>
      <c r="X6" t="n">
        <v>0.53</v>
      </c>
      <c r="Y6" t="n">
        <v>4</v>
      </c>
      <c r="Z6" t="n">
        <v>10</v>
      </c>
      <c r="AA6" t="n">
        <v>82.73323143314778</v>
      </c>
      <c r="AB6" t="n">
        <v>113.1992571793588</v>
      </c>
      <c r="AC6" t="n">
        <v>102.3956789503452</v>
      </c>
      <c r="AD6" t="n">
        <v>82733.23143314778</v>
      </c>
      <c r="AE6" t="n">
        <v>113199.2571793588</v>
      </c>
      <c r="AF6" t="n">
        <v>1.112054019218913e-05</v>
      </c>
      <c r="AG6" t="n">
        <v>0.6720833333333333</v>
      </c>
      <c r="AH6" t="n">
        <v>102395.6789503452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6.2857</v>
      </c>
      <c r="E7" t="n">
        <v>15.91</v>
      </c>
      <c r="F7" t="n">
        <v>13.54</v>
      </c>
      <c r="G7" t="n">
        <v>54.16</v>
      </c>
      <c r="H7" t="n">
        <v>0.93</v>
      </c>
      <c r="I7" t="n">
        <v>15</v>
      </c>
      <c r="J7" t="n">
        <v>113.79</v>
      </c>
      <c r="K7" t="n">
        <v>41.65</v>
      </c>
      <c r="L7" t="n">
        <v>6</v>
      </c>
      <c r="M7" t="n">
        <v>13</v>
      </c>
      <c r="N7" t="n">
        <v>16.14</v>
      </c>
      <c r="O7" t="n">
        <v>14268.39</v>
      </c>
      <c r="P7" t="n">
        <v>116.75</v>
      </c>
      <c r="Q7" t="n">
        <v>433.11</v>
      </c>
      <c r="R7" t="n">
        <v>69.73</v>
      </c>
      <c r="S7" t="n">
        <v>52.22</v>
      </c>
      <c r="T7" t="n">
        <v>6810.46</v>
      </c>
      <c r="U7" t="n">
        <v>0.75</v>
      </c>
      <c r="V7" t="n">
        <v>0.84</v>
      </c>
      <c r="W7" t="n">
        <v>6.82</v>
      </c>
      <c r="X7" t="n">
        <v>0.4</v>
      </c>
      <c r="Y7" t="n">
        <v>4</v>
      </c>
      <c r="Z7" t="n">
        <v>10</v>
      </c>
      <c r="AA7" t="n">
        <v>79.71372175470187</v>
      </c>
      <c r="AB7" t="n">
        <v>109.0678308259457</v>
      </c>
      <c r="AC7" t="n">
        <v>98.65855012960724</v>
      </c>
      <c r="AD7" t="n">
        <v>79713.72175470187</v>
      </c>
      <c r="AE7" t="n">
        <v>109067.8308259457</v>
      </c>
      <c r="AF7" t="n">
        <v>1.127352743146301e-05</v>
      </c>
      <c r="AG7" t="n">
        <v>0.6629166666666667</v>
      </c>
      <c r="AH7" t="n">
        <v>98658.55012960723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6.3307</v>
      </c>
      <c r="E8" t="n">
        <v>15.8</v>
      </c>
      <c r="F8" t="n">
        <v>13.47</v>
      </c>
      <c r="G8" t="n">
        <v>62.17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11</v>
      </c>
      <c r="N8" t="n">
        <v>16.43</v>
      </c>
      <c r="O8" t="n">
        <v>14426.96</v>
      </c>
      <c r="P8" t="n">
        <v>113.6</v>
      </c>
      <c r="Q8" t="n">
        <v>433.13</v>
      </c>
      <c r="R8" t="n">
        <v>67.40000000000001</v>
      </c>
      <c r="S8" t="n">
        <v>52.22</v>
      </c>
      <c r="T8" t="n">
        <v>5656.34</v>
      </c>
      <c r="U8" t="n">
        <v>0.77</v>
      </c>
      <c r="V8" t="n">
        <v>0.85</v>
      </c>
      <c r="W8" t="n">
        <v>6.81</v>
      </c>
      <c r="X8" t="n">
        <v>0.33</v>
      </c>
      <c r="Y8" t="n">
        <v>4</v>
      </c>
      <c r="Z8" t="n">
        <v>10</v>
      </c>
      <c r="AA8" t="n">
        <v>77.8113186764824</v>
      </c>
      <c r="AB8" t="n">
        <v>106.4648790062267</v>
      </c>
      <c r="AC8" t="n">
        <v>96.30402037829556</v>
      </c>
      <c r="AD8" t="n">
        <v>77811.31867648241</v>
      </c>
      <c r="AE8" t="n">
        <v>106464.8790062267</v>
      </c>
      <c r="AF8" t="n">
        <v>1.135423582263914e-05</v>
      </c>
      <c r="AG8" t="n">
        <v>0.6583333333333333</v>
      </c>
      <c r="AH8" t="n">
        <v>96304.02037829557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6.3701</v>
      </c>
      <c r="E9" t="n">
        <v>15.7</v>
      </c>
      <c r="F9" t="n">
        <v>13.42</v>
      </c>
      <c r="G9" t="n">
        <v>73.19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109.41</v>
      </c>
      <c r="Q9" t="n">
        <v>433.01</v>
      </c>
      <c r="R9" t="n">
        <v>65.67</v>
      </c>
      <c r="S9" t="n">
        <v>52.22</v>
      </c>
      <c r="T9" t="n">
        <v>4801.85</v>
      </c>
      <c r="U9" t="n">
        <v>0.8</v>
      </c>
      <c r="V9" t="n">
        <v>0.85</v>
      </c>
      <c r="W9" t="n">
        <v>6.81</v>
      </c>
      <c r="X9" t="n">
        <v>0.28</v>
      </c>
      <c r="Y9" t="n">
        <v>4</v>
      </c>
      <c r="Z9" t="n">
        <v>10</v>
      </c>
      <c r="AA9" t="n">
        <v>75.64469817779339</v>
      </c>
      <c r="AB9" t="n">
        <v>103.5004132553715</v>
      </c>
      <c r="AC9" t="n">
        <v>93.62247907804721</v>
      </c>
      <c r="AD9" t="n">
        <v>75644.69817779338</v>
      </c>
      <c r="AE9" t="n">
        <v>103500.4132553715</v>
      </c>
      <c r="AF9" t="n">
        <v>1.142490050291336e-05</v>
      </c>
      <c r="AG9" t="n">
        <v>0.6541666666666667</v>
      </c>
      <c r="AH9" t="n">
        <v>93622.47907804721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6.3872</v>
      </c>
      <c r="E10" t="n">
        <v>15.66</v>
      </c>
      <c r="F10" t="n">
        <v>13.4</v>
      </c>
      <c r="G10" t="n">
        <v>80.39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107.48</v>
      </c>
      <c r="Q10" t="n">
        <v>433.19</v>
      </c>
      <c r="R10" t="n">
        <v>64.76000000000001</v>
      </c>
      <c r="S10" t="n">
        <v>52.22</v>
      </c>
      <c r="T10" t="n">
        <v>4349.9</v>
      </c>
      <c r="U10" t="n">
        <v>0.8100000000000001</v>
      </c>
      <c r="V10" t="n">
        <v>0.85</v>
      </c>
      <c r="W10" t="n">
        <v>6.82</v>
      </c>
      <c r="X10" t="n">
        <v>0.26</v>
      </c>
      <c r="Y10" t="n">
        <v>4</v>
      </c>
      <c r="Z10" t="n">
        <v>10</v>
      </c>
      <c r="AA10" t="n">
        <v>74.67503798692306</v>
      </c>
      <c r="AB10" t="n">
        <v>102.1736814038348</v>
      </c>
      <c r="AC10" t="n">
        <v>92.42236865234101</v>
      </c>
      <c r="AD10" t="n">
        <v>74675.03798692305</v>
      </c>
      <c r="AE10" t="n">
        <v>102173.6814038349</v>
      </c>
      <c r="AF10" t="n">
        <v>1.145556969156029e-05</v>
      </c>
      <c r="AG10" t="n">
        <v>0.6525</v>
      </c>
      <c r="AH10" t="n">
        <v>92422.368652341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6.382</v>
      </c>
      <c r="E11" t="n">
        <v>15.67</v>
      </c>
      <c r="F11" t="n">
        <v>13.41</v>
      </c>
      <c r="G11" t="n">
        <v>80.45999999999999</v>
      </c>
      <c r="H11" t="n">
        <v>1.48</v>
      </c>
      <c r="I11" t="n">
        <v>10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108.45</v>
      </c>
      <c r="Q11" t="n">
        <v>433.13</v>
      </c>
      <c r="R11" t="n">
        <v>65.08</v>
      </c>
      <c r="S11" t="n">
        <v>52.22</v>
      </c>
      <c r="T11" t="n">
        <v>4508.47</v>
      </c>
      <c r="U11" t="n">
        <v>0.8</v>
      </c>
      <c r="V11" t="n">
        <v>0.85</v>
      </c>
      <c r="W11" t="n">
        <v>6.82</v>
      </c>
      <c r="X11" t="n">
        <v>0.27</v>
      </c>
      <c r="Y11" t="n">
        <v>4</v>
      </c>
      <c r="Z11" t="n">
        <v>10</v>
      </c>
      <c r="AA11" t="n">
        <v>75.1215430934745</v>
      </c>
      <c r="AB11" t="n">
        <v>102.7846093890333</v>
      </c>
      <c r="AC11" t="n">
        <v>92.97499052807508</v>
      </c>
      <c r="AD11" t="n">
        <v>75121.54309347449</v>
      </c>
      <c r="AE11" t="n">
        <v>102784.6093890333</v>
      </c>
      <c r="AF11" t="n">
        <v>1.144624338857994e-05</v>
      </c>
      <c r="AG11" t="n">
        <v>0.6529166666666667</v>
      </c>
      <c r="AH11" t="n">
        <v>92974.99052807508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5.5684</v>
      </c>
      <c r="E2" t="n">
        <v>17.96</v>
      </c>
      <c r="F2" t="n">
        <v>15.18</v>
      </c>
      <c r="G2" t="n">
        <v>12.83</v>
      </c>
      <c r="H2" t="n">
        <v>0.28</v>
      </c>
      <c r="I2" t="n">
        <v>71</v>
      </c>
      <c r="J2" t="n">
        <v>61.76</v>
      </c>
      <c r="K2" t="n">
        <v>28.92</v>
      </c>
      <c r="L2" t="n">
        <v>1</v>
      </c>
      <c r="M2" t="n">
        <v>69</v>
      </c>
      <c r="N2" t="n">
        <v>6.84</v>
      </c>
      <c r="O2" t="n">
        <v>7851.41</v>
      </c>
      <c r="P2" t="n">
        <v>97.31</v>
      </c>
      <c r="Q2" t="n">
        <v>433.67</v>
      </c>
      <c r="R2" t="n">
        <v>122.49</v>
      </c>
      <c r="S2" t="n">
        <v>52.22</v>
      </c>
      <c r="T2" t="n">
        <v>32911.9</v>
      </c>
      <c r="U2" t="n">
        <v>0.43</v>
      </c>
      <c r="V2" t="n">
        <v>0.75</v>
      </c>
      <c r="W2" t="n">
        <v>6.92</v>
      </c>
      <c r="X2" t="n">
        <v>2.03</v>
      </c>
      <c r="Y2" t="n">
        <v>4</v>
      </c>
      <c r="Z2" t="n">
        <v>10</v>
      </c>
      <c r="AA2" t="n">
        <v>76.49874118672467</v>
      </c>
      <c r="AB2" t="n">
        <v>104.668952577909</v>
      </c>
      <c r="AC2" t="n">
        <v>94.6794946476974</v>
      </c>
      <c r="AD2" t="n">
        <v>76498.74118672467</v>
      </c>
      <c r="AE2" t="n">
        <v>104668.952577909</v>
      </c>
      <c r="AF2" t="n">
        <v>1.320877285040615e-05</v>
      </c>
      <c r="AG2" t="n">
        <v>0.7483333333333334</v>
      </c>
      <c r="AH2" t="n">
        <v>94679.4946476974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6.137</v>
      </c>
      <c r="E3" t="n">
        <v>16.29</v>
      </c>
      <c r="F3" t="n">
        <v>14.05</v>
      </c>
      <c r="G3" t="n">
        <v>26.35</v>
      </c>
      <c r="H3" t="n">
        <v>0.55</v>
      </c>
      <c r="I3" t="n">
        <v>32</v>
      </c>
      <c r="J3" t="n">
        <v>62.92</v>
      </c>
      <c r="K3" t="n">
        <v>28.92</v>
      </c>
      <c r="L3" t="n">
        <v>2</v>
      </c>
      <c r="M3" t="n">
        <v>30</v>
      </c>
      <c r="N3" t="n">
        <v>7</v>
      </c>
      <c r="O3" t="n">
        <v>7994.37</v>
      </c>
      <c r="P3" t="n">
        <v>84.97</v>
      </c>
      <c r="Q3" t="n">
        <v>433.25</v>
      </c>
      <c r="R3" t="n">
        <v>86.16</v>
      </c>
      <c r="S3" t="n">
        <v>52.22</v>
      </c>
      <c r="T3" t="n">
        <v>14938.19</v>
      </c>
      <c r="U3" t="n">
        <v>0.61</v>
      </c>
      <c r="V3" t="n">
        <v>0.8100000000000001</v>
      </c>
      <c r="W3" t="n">
        <v>6.85</v>
      </c>
      <c r="X3" t="n">
        <v>0.91</v>
      </c>
      <c r="Y3" t="n">
        <v>4</v>
      </c>
      <c r="Z3" t="n">
        <v>10</v>
      </c>
      <c r="AA3" t="n">
        <v>62.86761251190675</v>
      </c>
      <c r="AB3" t="n">
        <v>86.01824096207746</v>
      </c>
      <c r="AC3" t="n">
        <v>77.80878077203671</v>
      </c>
      <c r="AD3" t="n">
        <v>62867.61251190675</v>
      </c>
      <c r="AE3" t="n">
        <v>86018.24096207746</v>
      </c>
      <c r="AF3" t="n">
        <v>1.455754597064553e-05</v>
      </c>
      <c r="AG3" t="n">
        <v>0.67875</v>
      </c>
      <c r="AH3" t="n">
        <v>77808.78077203671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6.3413</v>
      </c>
      <c r="E4" t="n">
        <v>15.77</v>
      </c>
      <c r="F4" t="n">
        <v>13.7</v>
      </c>
      <c r="G4" t="n">
        <v>41.09</v>
      </c>
      <c r="H4" t="n">
        <v>0.8100000000000001</v>
      </c>
      <c r="I4" t="n">
        <v>20</v>
      </c>
      <c r="J4" t="n">
        <v>64.08</v>
      </c>
      <c r="K4" t="n">
        <v>28.92</v>
      </c>
      <c r="L4" t="n">
        <v>3</v>
      </c>
      <c r="M4" t="n">
        <v>13</v>
      </c>
      <c r="N4" t="n">
        <v>7.16</v>
      </c>
      <c r="O4" t="n">
        <v>8137.65</v>
      </c>
      <c r="P4" t="n">
        <v>77</v>
      </c>
      <c r="Q4" t="n">
        <v>433.24</v>
      </c>
      <c r="R4" t="n">
        <v>74.56</v>
      </c>
      <c r="S4" t="n">
        <v>52.22</v>
      </c>
      <c r="T4" t="n">
        <v>9200.620000000001</v>
      </c>
      <c r="U4" t="n">
        <v>0.7</v>
      </c>
      <c r="V4" t="n">
        <v>0.83</v>
      </c>
      <c r="W4" t="n">
        <v>6.83</v>
      </c>
      <c r="X4" t="n">
        <v>0.5600000000000001</v>
      </c>
      <c r="Y4" t="n">
        <v>4</v>
      </c>
      <c r="Z4" t="n">
        <v>10</v>
      </c>
      <c r="AA4" t="n">
        <v>57.30599221627313</v>
      </c>
      <c r="AB4" t="n">
        <v>78.40858671222465</v>
      </c>
      <c r="AC4" t="n">
        <v>70.92538124357063</v>
      </c>
      <c r="AD4" t="n">
        <v>57305.99221627312</v>
      </c>
      <c r="AE4" t="n">
        <v>78408.58671222464</v>
      </c>
      <c r="AF4" t="n">
        <v>1.50421649443791e-05</v>
      </c>
      <c r="AG4" t="n">
        <v>0.6570833333333334</v>
      </c>
      <c r="AH4" t="n">
        <v>70925.38124357062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6.3508</v>
      </c>
      <c r="E5" t="n">
        <v>15.75</v>
      </c>
      <c r="F5" t="n">
        <v>13.69</v>
      </c>
      <c r="G5" t="n">
        <v>43.22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77.06</v>
      </c>
      <c r="Q5" t="n">
        <v>433.4</v>
      </c>
      <c r="R5" t="n">
        <v>73.63</v>
      </c>
      <c r="S5" t="n">
        <v>52.22</v>
      </c>
      <c r="T5" t="n">
        <v>8737.48</v>
      </c>
      <c r="U5" t="n">
        <v>0.71</v>
      </c>
      <c r="V5" t="n">
        <v>0.83</v>
      </c>
      <c r="W5" t="n">
        <v>6.85</v>
      </c>
      <c r="X5" t="n">
        <v>0.55</v>
      </c>
      <c r="Y5" t="n">
        <v>4</v>
      </c>
      <c r="Z5" t="n">
        <v>10</v>
      </c>
      <c r="AA5" t="n">
        <v>57.23089510101731</v>
      </c>
      <c r="AB5" t="n">
        <v>78.30583552608078</v>
      </c>
      <c r="AC5" t="n">
        <v>70.83243648642011</v>
      </c>
      <c r="AD5" t="n">
        <v>57230.89510101731</v>
      </c>
      <c r="AE5" t="n">
        <v>78305.83552608079</v>
      </c>
      <c r="AF5" t="n">
        <v>1.506469984526245e-05</v>
      </c>
      <c r="AG5" t="n">
        <v>0.65625</v>
      </c>
      <c r="AH5" t="n">
        <v>70832.43648642011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3.7737</v>
      </c>
      <c r="E2" t="n">
        <v>26.5</v>
      </c>
      <c r="F2" t="n">
        <v>18.3</v>
      </c>
      <c r="G2" t="n">
        <v>6.38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236.36</v>
      </c>
      <c r="Q2" t="n">
        <v>435.06</v>
      </c>
      <c r="R2" t="n">
        <v>224.2</v>
      </c>
      <c r="S2" t="n">
        <v>52.22</v>
      </c>
      <c r="T2" t="n">
        <v>83260.2</v>
      </c>
      <c r="U2" t="n">
        <v>0.23</v>
      </c>
      <c r="V2" t="n">
        <v>0.62</v>
      </c>
      <c r="W2" t="n">
        <v>7.08</v>
      </c>
      <c r="X2" t="n">
        <v>5.13</v>
      </c>
      <c r="Y2" t="n">
        <v>4</v>
      </c>
      <c r="Z2" t="n">
        <v>10</v>
      </c>
      <c r="AA2" t="n">
        <v>239.9512331110442</v>
      </c>
      <c r="AB2" t="n">
        <v>328.3118630436665</v>
      </c>
      <c r="AC2" t="n">
        <v>296.9782396234705</v>
      </c>
      <c r="AD2" t="n">
        <v>239951.2331110442</v>
      </c>
      <c r="AE2" t="n">
        <v>328311.8630436665</v>
      </c>
      <c r="AF2" t="n">
        <v>5.464089764936207e-06</v>
      </c>
      <c r="AG2" t="n">
        <v>1.104166666666667</v>
      </c>
      <c r="AH2" t="n">
        <v>296978.2396234705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5.0182</v>
      </c>
      <c r="E3" t="n">
        <v>19.93</v>
      </c>
      <c r="F3" t="n">
        <v>15.15</v>
      </c>
      <c r="G3" t="n">
        <v>12.8</v>
      </c>
      <c r="H3" t="n">
        <v>0.21</v>
      </c>
      <c r="I3" t="n">
        <v>71</v>
      </c>
      <c r="J3" t="n">
        <v>169.33</v>
      </c>
      <c r="K3" t="n">
        <v>51.39</v>
      </c>
      <c r="L3" t="n">
        <v>2</v>
      </c>
      <c r="M3" t="n">
        <v>69</v>
      </c>
      <c r="N3" t="n">
        <v>30.94</v>
      </c>
      <c r="O3" t="n">
        <v>21118.46</v>
      </c>
      <c r="P3" t="n">
        <v>194.72</v>
      </c>
      <c r="Q3" t="n">
        <v>433.98</v>
      </c>
      <c r="R3" t="n">
        <v>121.9</v>
      </c>
      <c r="S3" t="n">
        <v>52.22</v>
      </c>
      <c r="T3" t="n">
        <v>32614.34</v>
      </c>
      <c r="U3" t="n">
        <v>0.43</v>
      </c>
      <c r="V3" t="n">
        <v>0.75</v>
      </c>
      <c r="W3" t="n">
        <v>6.9</v>
      </c>
      <c r="X3" t="n">
        <v>2</v>
      </c>
      <c r="Y3" t="n">
        <v>4</v>
      </c>
      <c r="Z3" t="n">
        <v>10</v>
      </c>
      <c r="AA3" t="n">
        <v>150.6391646696802</v>
      </c>
      <c r="AB3" t="n">
        <v>206.1111508318774</v>
      </c>
      <c r="AC3" t="n">
        <v>186.4401918753587</v>
      </c>
      <c r="AD3" t="n">
        <v>150639.1646696802</v>
      </c>
      <c r="AE3" t="n">
        <v>206111.1508318774</v>
      </c>
      <c r="AF3" t="n">
        <v>7.266050628932581e-06</v>
      </c>
      <c r="AG3" t="n">
        <v>0.8304166666666667</v>
      </c>
      <c r="AH3" t="n">
        <v>186440.1918753587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5.4614</v>
      </c>
      <c r="E4" t="n">
        <v>18.31</v>
      </c>
      <c r="F4" t="n">
        <v>14.41</v>
      </c>
      <c r="G4" t="n">
        <v>19.22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43</v>
      </c>
      <c r="N4" t="n">
        <v>31.4</v>
      </c>
      <c r="O4" t="n">
        <v>21297.94</v>
      </c>
      <c r="P4" t="n">
        <v>183.87</v>
      </c>
      <c r="Q4" t="n">
        <v>433.7</v>
      </c>
      <c r="R4" t="n">
        <v>98.11</v>
      </c>
      <c r="S4" t="n">
        <v>52.22</v>
      </c>
      <c r="T4" t="n">
        <v>20850.22</v>
      </c>
      <c r="U4" t="n">
        <v>0.53</v>
      </c>
      <c r="V4" t="n">
        <v>0.79</v>
      </c>
      <c r="W4" t="n">
        <v>6.86</v>
      </c>
      <c r="X4" t="n">
        <v>1.27</v>
      </c>
      <c r="Y4" t="n">
        <v>4</v>
      </c>
      <c r="Z4" t="n">
        <v>10</v>
      </c>
      <c r="AA4" t="n">
        <v>131.5529712926119</v>
      </c>
      <c r="AB4" t="n">
        <v>179.9965790299609</v>
      </c>
      <c r="AC4" t="n">
        <v>162.8179581541771</v>
      </c>
      <c r="AD4" t="n">
        <v>131552.9712926119</v>
      </c>
      <c r="AE4" t="n">
        <v>179996.5790299608</v>
      </c>
      <c r="AF4" t="n">
        <v>7.907777470976126e-06</v>
      </c>
      <c r="AG4" t="n">
        <v>0.7629166666666666</v>
      </c>
      <c r="AH4" t="n">
        <v>162817.9581541771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5.6933</v>
      </c>
      <c r="E5" t="n">
        <v>17.56</v>
      </c>
      <c r="F5" t="n">
        <v>14.07</v>
      </c>
      <c r="G5" t="n">
        <v>25.59</v>
      </c>
      <c r="H5" t="n">
        <v>0.41</v>
      </c>
      <c r="I5" t="n">
        <v>33</v>
      </c>
      <c r="J5" t="n">
        <v>172.25</v>
      </c>
      <c r="K5" t="n">
        <v>51.39</v>
      </c>
      <c r="L5" t="n">
        <v>4</v>
      </c>
      <c r="M5" t="n">
        <v>31</v>
      </c>
      <c r="N5" t="n">
        <v>31.86</v>
      </c>
      <c r="O5" t="n">
        <v>21478.05</v>
      </c>
      <c r="P5" t="n">
        <v>178.06</v>
      </c>
      <c r="Q5" t="n">
        <v>433.38</v>
      </c>
      <c r="R5" t="n">
        <v>86.73999999999999</v>
      </c>
      <c r="S5" t="n">
        <v>52.22</v>
      </c>
      <c r="T5" t="n">
        <v>15224.1</v>
      </c>
      <c r="U5" t="n">
        <v>0.6</v>
      </c>
      <c r="V5" t="n">
        <v>0.8100000000000001</v>
      </c>
      <c r="W5" t="n">
        <v>6.85</v>
      </c>
      <c r="X5" t="n">
        <v>0.93</v>
      </c>
      <c r="Y5" t="n">
        <v>4</v>
      </c>
      <c r="Z5" t="n">
        <v>10</v>
      </c>
      <c r="AA5" t="n">
        <v>122.8240141481422</v>
      </c>
      <c r="AB5" t="n">
        <v>168.0532347704928</v>
      </c>
      <c r="AC5" t="n">
        <v>152.0144699082399</v>
      </c>
      <c r="AD5" t="n">
        <v>122824.0141481422</v>
      </c>
      <c r="AE5" t="n">
        <v>168053.2347704928</v>
      </c>
      <c r="AF5" t="n">
        <v>8.243554670141059e-06</v>
      </c>
      <c r="AG5" t="n">
        <v>0.7316666666666666</v>
      </c>
      <c r="AH5" t="n">
        <v>152014.4699082399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5.8391</v>
      </c>
      <c r="E6" t="n">
        <v>17.13</v>
      </c>
      <c r="F6" t="n">
        <v>13.87</v>
      </c>
      <c r="G6" t="n">
        <v>32.01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173.95</v>
      </c>
      <c r="Q6" t="n">
        <v>433.27</v>
      </c>
      <c r="R6" t="n">
        <v>80.40000000000001</v>
      </c>
      <c r="S6" t="n">
        <v>52.22</v>
      </c>
      <c r="T6" t="n">
        <v>12088.46</v>
      </c>
      <c r="U6" t="n">
        <v>0.65</v>
      </c>
      <c r="V6" t="n">
        <v>0.82</v>
      </c>
      <c r="W6" t="n">
        <v>6.84</v>
      </c>
      <c r="X6" t="n">
        <v>0.73</v>
      </c>
      <c r="Y6" t="n">
        <v>4</v>
      </c>
      <c r="Z6" t="n">
        <v>10</v>
      </c>
      <c r="AA6" t="n">
        <v>117.5432824183574</v>
      </c>
      <c r="AB6" t="n">
        <v>160.827904648363</v>
      </c>
      <c r="AC6" t="n">
        <v>145.4787151521494</v>
      </c>
      <c r="AD6" t="n">
        <v>117543.2824183574</v>
      </c>
      <c r="AE6" t="n">
        <v>160827.904648363</v>
      </c>
      <c r="AF6" t="n">
        <v>8.454664267546177e-06</v>
      </c>
      <c r="AG6" t="n">
        <v>0.71375</v>
      </c>
      <c r="AH6" t="n">
        <v>145478.7151521494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5.9312</v>
      </c>
      <c r="E7" t="n">
        <v>16.86</v>
      </c>
      <c r="F7" t="n">
        <v>13.74</v>
      </c>
      <c r="G7" t="n">
        <v>37.48</v>
      </c>
      <c r="H7" t="n">
        <v>0.61</v>
      </c>
      <c r="I7" t="n">
        <v>22</v>
      </c>
      <c r="J7" t="n">
        <v>175.18</v>
      </c>
      <c r="K7" t="n">
        <v>51.39</v>
      </c>
      <c r="L7" t="n">
        <v>6</v>
      </c>
      <c r="M7" t="n">
        <v>20</v>
      </c>
      <c r="N7" t="n">
        <v>32.79</v>
      </c>
      <c r="O7" t="n">
        <v>21840.16</v>
      </c>
      <c r="P7" t="n">
        <v>170.89</v>
      </c>
      <c r="Q7" t="n">
        <v>433.19</v>
      </c>
      <c r="R7" t="n">
        <v>76.45999999999999</v>
      </c>
      <c r="S7" t="n">
        <v>52.22</v>
      </c>
      <c r="T7" t="n">
        <v>10138.14</v>
      </c>
      <c r="U7" t="n">
        <v>0.68</v>
      </c>
      <c r="V7" t="n">
        <v>0.83</v>
      </c>
      <c r="W7" t="n">
        <v>6.82</v>
      </c>
      <c r="X7" t="n">
        <v>0.6</v>
      </c>
      <c r="Y7" t="n">
        <v>4</v>
      </c>
      <c r="Z7" t="n">
        <v>10</v>
      </c>
      <c r="AA7" t="n">
        <v>114.1387182956015</v>
      </c>
      <c r="AB7" t="n">
        <v>156.1696298168422</v>
      </c>
      <c r="AC7" t="n">
        <v>141.2650195326177</v>
      </c>
      <c r="AD7" t="n">
        <v>114138.7182956015</v>
      </c>
      <c r="AE7" t="n">
        <v>156169.6298168421</v>
      </c>
      <c r="AF7" t="n">
        <v>8.588019507059288e-06</v>
      </c>
      <c r="AG7" t="n">
        <v>0.7025</v>
      </c>
      <c r="AH7" t="n">
        <v>141265.0195326176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5.9938</v>
      </c>
      <c r="E8" t="n">
        <v>16.68</v>
      </c>
      <c r="F8" t="n">
        <v>13.67</v>
      </c>
      <c r="G8" t="n">
        <v>43.16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168.29</v>
      </c>
      <c r="Q8" t="n">
        <v>433.13</v>
      </c>
      <c r="R8" t="n">
        <v>73.56999999999999</v>
      </c>
      <c r="S8" t="n">
        <v>52.22</v>
      </c>
      <c r="T8" t="n">
        <v>8712.27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111.7224406900799</v>
      </c>
      <c r="AB8" t="n">
        <v>152.8635721983246</v>
      </c>
      <c r="AC8" t="n">
        <v>138.2744874131293</v>
      </c>
      <c r="AD8" t="n">
        <v>111722.4406900799</v>
      </c>
      <c r="AE8" t="n">
        <v>152863.5721983246</v>
      </c>
      <c r="AF8" t="n">
        <v>8.678660527618687e-06</v>
      </c>
      <c r="AG8" t="n">
        <v>0.695</v>
      </c>
      <c r="AH8" t="n">
        <v>138274.4874131294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6.0672</v>
      </c>
      <c r="E9" t="n">
        <v>16.48</v>
      </c>
      <c r="F9" t="n">
        <v>13.57</v>
      </c>
      <c r="G9" t="n">
        <v>50.88</v>
      </c>
      <c r="H9" t="n">
        <v>0.8</v>
      </c>
      <c r="I9" t="n">
        <v>16</v>
      </c>
      <c r="J9" t="n">
        <v>178.14</v>
      </c>
      <c r="K9" t="n">
        <v>51.39</v>
      </c>
      <c r="L9" t="n">
        <v>8</v>
      </c>
      <c r="M9" t="n">
        <v>14</v>
      </c>
      <c r="N9" t="n">
        <v>33.75</v>
      </c>
      <c r="O9" t="n">
        <v>22204.83</v>
      </c>
      <c r="P9" t="n">
        <v>165.67</v>
      </c>
      <c r="Q9" t="n">
        <v>433.12</v>
      </c>
      <c r="R9" t="n">
        <v>70.48</v>
      </c>
      <c r="S9" t="n">
        <v>52.22</v>
      </c>
      <c r="T9" t="n">
        <v>7182.32</v>
      </c>
      <c r="U9" t="n">
        <v>0.74</v>
      </c>
      <c r="V9" t="n">
        <v>0.84</v>
      </c>
      <c r="W9" t="n">
        <v>6.82</v>
      </c>
      <c r="X9" t="n">
        <v>0.43</v>
      </c>
      <c r="Y9" t="n">
        <v>4</v>
      </c>
      <c r="Z9" t="n">
        <v>10</v>
      </c>
      <c r="AA9" t="n">
        <v>109.079465579938</v>
      </c>
      <c r="AB9" t="n">
        <v>149.2473370527976</v>
      </c>
      <c r="AC9" t="n">
        <v>135.0033806744724</v>
      </c>
      <c r="AD9" t="n">
        <v>109079.465579938</v>
      </c>
      <c r="AE9" t="n">
        <v>149247.3370527976</v>
      </c>
      <c r="AF9" t="n">
        <v>8.784939296134022e-06</v>
      </c>
      <c r="AG9" t="n">
        <v>0.6866666666666666</v>
      </c>
      <c r="AH9" t="n">
        <v>135003.3806744724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6.1141</v>
      </c>
      <c r="E10" t="n">
        <v>16.36</v>
      </c>
      <c r="F10" t="n">
        <v>13.51</v>
      </c>
      <c r="G10" t="n">
        <v>57.89</v>
      </c>
      <c r="H10" t="n">
        <v>0.89</v>
      </c>
      <c r="I10" t="n">
        <v>14</v>
      </c>
      <c r="J10" t="n">
        <v>179.63</v>
      </c>
      <c r="K10" t="n">
        <v>51.39</v>
      </c>
      <c r="L10" t="n">
        <v>9</v>
      </c>
      <c r="M10" t="n">
        <v>12</v>
      </c>
      <c r="N10" t="n">
        <v>34.24</v>
      </c>
      <c r="O10" t="n">
        <v>22388.15</v>
      </c>
      <c r="P10" t="n">
        <v>163.11</v>
      </c>
      <c r="Q10" t="n">
        <v>433.02</v>
      </c>
      <c r="R10" t="n">
        <v>68.75</v>
      </c>
      <c r="S10" t="n">
        <v>52.22</v>
      </c>
      <c r="T10" t="n">
        <v>6322.35</v>
      </c>
      <c r="U10" t="n">
        <v>0.76</v>
      </c>
      <c r="V10" t="n">
        <v>0.84</v>
      </c>
      <c r="W10" t="n">
        <v>6.81</v>
      </c>
      <c r="X10" t="n">
        <v>0.37</v>
      </c>
      <c r="Y10" t="n">
        <v>4</v>
      </c>
      <c r="Z10" t="n">
        <v>10</v>
      </c>
      <c r="AA10" t="n">
        <v>107.0856620018253</v>
      </c>
      <c r="AB10" t="n">
        <v>146.5193270368193</v>
      </c>
      <c r="AC10" t="n">
        <v>132.5357281056321</v>
      </c>
      <c r="AD10" t="n">
        <v>107085.6620018253</v>
      </c>
      <c r="AE10" t="n">
        <v>146519.3270368193</v>
      </c>
      <c r="AF10" t="n">
        <v>8.852847664572294e-06</v>
      </c>
      <c r="AG10" t="n">
        <v>0.6816666666666666</v>
      </c>
      <c r="AH10" t="n">
        <v>132535.7281056321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6.14</v>
      </c>
      <c r="E11" t="n">
        <v>16.29</v>
      </c>
      <c r="F11" t="n">
        <v>13.47</v>
      </c>
      <c r="G11" t="n">
        <v>62.19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161.7</v>
      </c>
      <c r="Q11" t="n">
        <v>433.04</v>
      </c>
      <c r="R11" t="n">
        <v>67.55</v>
      </c>
      <c r="S11" t="n">
        <v>52.22</v>
      </c>
      <c r="T11" t="n">
        <v>5728.58</v>
      </c>
      <c r="U11" t="n">
        <v>0.77</v>
      </c>
      <c r="V11" t="n">
        <v>0.85</v>
      </c>
      <c r="W11" t="n">
        <v>6.82</v>
      </c>
      <c r="X11" t="n">
        <v>0.34</v>
      </c>
      <c r="Y11" t="n">
        <v>4</v>
      </c>
      <c r="Z11" t="n">
        <v>10</v>
      </c>
      <c r="AA11" t="n">
        <v>105.9796413758692</v>
      </c>
      <c r="AB11" t="n">
        <v>145.0060208222006</v>
      </c>
      <c r="AC11" t="n">
        <v>131.1668497121974</v>
      </c>
      <c r="AD11" t="n">
        <v>105979.6413758692</v>
      </c>
      <c r="AE11" t="n">
        <v>145006.0208222005</v>
      </c>
      <c r="AF11" t="n">
        <v>8.890349300874027e-06</v>
      </c>
      <c r="AG11" t="n">
        <v>0.67875</v>
      </c>
      <c r="AH11" t="n">
        <v>131166.8497121974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6.1611</v>
      </c>
      <c r="E12" t="n">
        <v>16.23</v>
      </c>
      <c r="F12" t="n">
        <v>13.45</v>
      </c>
      <c r="G12" t="n">
        <v>67.26000000000001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159.71</v>
      </c>
      <c r="Q12" t="n">
        <v>433.08</v>
      </c>
      <c r="R12" t="n">
        <v>66.83</v>
      </c>
      <c r="S12" t="n">
        <v>52.22</v>
      </c>
      <c r="T12" t="n">
        <v>5375.42</v>
      </c>
      <c r="U12" t="n">
        <v>0.78</v>
      </c>
      <c r="V12" t="n">
        <v>0.85</v>
      </c>
      <c r="W12" t="n">
        <v>6.81</v>
      </c>
      <c r="X12" t="n">
        <v>0.31</v>
      </c>
      <c r="Y12" t="n">
        <v>4</v>
      </c>
      <c r="Z12" t="n">
        <v>10</v>
      </c>
      <c r="AA12" t="n">
        <v>104.7861396475306</v>
      </c>
      <c r="AB12" t="n">
        <v>143.3730191039083</v>
      </c>
      <c r="AC12" t="n">
        <v>129.6896993859662</v>
      </c>
      <c r="AD12" t="n">
        <v>104786.1396475306</v>
      </c>
      <c r="AE12" t="n">
        <v>143373.0191039084</v>
      </c>
      <c r="AF12" t="n">
        <v>8.920900826973121e-06</v>
      </c>
      <c r="AG12" t="n">
        <v>0.67625</v>
      </c>
      <c r="AH12" t="n">
        <v>129689.6993859662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6.1829</v>
      </c>
      <c r="E13" t="n">
        <v>16.17</v>
      </c>
      <c r="F13" t="n">
        <v>13.43</v>
      </c>
      <c r="G13" t="n">
        <v>73.25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9</v>
      </c>
      <c r="N13" t="n">
        <v>35.73</v>
      </c>
      <c r="O13" t="n">
        <v>22942.24</v>
      </c>
      <c r="P13" t="n">
        <v>157.69</v>
      </c>
      <c r="Q13" t="n">
        <v>433.02</v>
      </c>
      <c r="R13" t="n">
        <v>66.09999999999999</v>
      </c>
      <c r="S13" t="n">
        <v>52.22</v>
      </c>
      <c r="T13" t="n">
        <v>5016.89</v>
      </c>
      <c r="U13" t="n">
        <v>0.79</v>
      </c>
      <c r="V13" t="n">
        <v>0.85</v>
      </c>
      <c r="W13" t="n">
        <v>6.81</v>
      </c>
      <c r="X13" t="n">
        <v>0.29</v>
      </c>
      <c r="Y13" t="n">
        <v>4</v>
      </c>
      <c r="Z13" t="n">
        <v>10</v>
      </c>
      <c r="AA13" t="n">
        <v>103.578010418276</v>
      </c>
      <c r="AB13" t="n">
        <v>141.7200033935432</v>
      </c>
      <c r="AC13" t="n">
        <v>128.1944451749756</v>
      </c>
      <c r="AD13" t="n">
        <v>103578.010418276</v>
      </c>
      <c r="AE13" t="n">
        <v>141720.0033935432</v>
      </c>
      <c r="AF13" t="n">
        <v>8.952465910810102e-06</v>
      </c>
      <c r="AG13" t="n">
        <v>0.6737500000000001</v>
      </c>
      <c r="AH13" t="n">
        <v>128194.4451749756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6.21</v>
      </c>
      <c r="E14" t="n">
        <v>16.1</v>
      </c>
      <c r="F14" t="n">
        <v>13.39</v>
      </c>
      <c r="G14" t="n">
        <v>80.34999999999999</v>
      </c>
      <c r="H14" t="n">
        <v>1.24</v>
      </c>
      <c r="I14" t="n">
        <v>10</v>
      </c>
      <c r="J14" t="n">
        <v>185.63</v>
      </c>
      <c r="K14" t="n">
        <v>51.39</v>
      </c>
      <c r="L14" t="n">
        <v>13</v>
      </c>
      <c r="M14" t="n">
        <v>8</v>
      </c>
      <c r="N14" t="n">
        <v>36.24</v>
      </c>
      <c r="O14" t="n">
        <v>23128.27</v>
      </c>
      <c r="P14" t="n">
        <v>155.64</v>
      </c>
      <c r="Q14" t="n">
        <v>432.97</v>
      </c>
      <c r="R14" t="n">
        <v>64.83</v>
      </c>
      <c r="S14" t="n">
        <v>52.22</v>
      </c>
      <c r="T14" t="n">
        <v>4386.32</v>
      </c>
      <c r="U14" t="n">
        <v>0.8100000000000001</v>
      </c>
      <c r="V14" t="n">
        <v>0.85</v>
      </c>
      <c r="W14" t="n">
        <v>6.81</v>
      </c>
      <c r="X14" t="n">
        <v>0.25</v>
      </c>
      <c r="Y14" t="n">
        <v>4</v>
      </c>
      <c r="Z14" t="n">
        <v>10</v>
      </c>
      <c r="AA14" t="n">
        <v>102.2306313876611</v>
      </c>
      <c r="AB14" t="n">
        <v>139.8764599616891</v>
      </c>
      <c r="AC14" t="n">
        <v>126.5268469408277</v>
      </c>
      <c r="AD14" t="n">
        <v>102230.6313876611</v>
      </c>
      <c r="AE14" t="n">
        <v>139876.4599616891</v>
      </c>
      <c r="AF14" t="n">
        <v>8.991705074662493e-06</v>
      </c>
      <c r="AG14" t="n">
        <v>0.6708333333333334</v>
      </c>
      <c r="AH14" t="n">
        <v>126526.8469408277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6.2333</v>
      </c>
      <c r="E15" t="n">
        <v>16.04</v>
      </c>
      <c r="F15" t="n">
        <v>13.37</v>
      </c>
      <c r="G15" t="n">
        <v>89.09999999999999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153.17</v>
      </c>
      <c r="Q15" t="n">
        <v>433.05</v>
      </c>
      <c r="R15" t="n">
        <v>63.94</v>
      </c>
      <c r="S15" t="n">
        <v>52.22</v>
      </c>
      <c r="T15" t="n">
        <v>3942.5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100.8434305753083</v>
      </c>
      <c r="AB15" t="n">
        <v>137.9784306112484</v>
      </c>
      <c r="AC15" t="n">
        <v>124.8099628476915</v>
      </c>
      <c r="AD15" t="n">
        <v>100843.4305753083</v>
      </c>
      <c r="AE15" t="n">
        <v>137978.4306112484</v>
      </c>
      <c r="AF15" t="n">
        <v>9.025442067937797e-06</v>
      </c>
      <c r="AG15" t="n">
        <v>0.6683333333333333</v>
      </c>
      <c r="AH15" t="n">
        <v>124809.9628476915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6.2326</v>
      </c>
      <c r="E16" t="n">
        <v>16.04</v>
      </c>
      <c r="F16" t="n">
        <v>13.37</v>
      </c>
      <c r="G16" t="n">
        <v>89.11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151.79</v>
      </c>
      <c r="Q16" t="n">
        <v>433</v>
      </c>
      <c r="R16" t="n">
        <v>64.09</v>
      </c>
      <c r="S16" t="n">
        <v>52.22</v>
      </c>
      <c r="T16" t="n">
        <v>4019.69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100.3183865509335</v>
      </c>
      <c r="AB16" t="n">
        <v>137.2600422137915</v>
      </c>
      <c r="AC16" t="n">
        <v>124.1601364306232</v>
      </c>
      <c r="AD16" t="n">
        <v>100318.3865509335</v>
      </c>
      <c r="AE16" t="n">
        <v>137260.0422137915</v>
      </c>
      <c r="AF16" t="n">
        <v>9.024428510199912e-06</v>
      </c>
      <c r="AG16" t="n">
        <v>0.6683333333333333</v>
      </c>
      <c r="AH16" t="n">
        <v>124160.1364306232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6.2571</v>
      </c>
      <c r="E17" t="n">
        <v>15.98</v>
      </c>
      <c r="F17" t="n">
        <v>13.34</v>
      </c>
      <c r="G17" t="n">
        <v>100.04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149.96</v>
      </c>
      <c r="Q17" t="n">
        <v>432.97</v>
      </c>
      <c r="R17" t="n">
        <v>63</v>
      </c>
      <c r="S17" t="n">
        <v>52.22</v>
      </c>
      <c r="T17" t="n">
        <v>3481</v>
      </c>
      <c r="U17" t="n">
        <v>0.83</v>
      </c>
      <c r="V17" t="n">
        <v>0.85</v>
      </c>
      <c r="W17" t="n">
        <v>6.81</v>
      </c>
      <c r="X17" t="n">
        <v>0.2</v>
      </c>
      <c r="Y17" t="n">
        <v>4</v>
      </c>
      <c r="Z17" t="n">
        <v>10</v>
      </c>
      <c r="AA17" t="n">
        <v>99.14771687412798</v>
      </c>
      <c r="AB17" t="n">
        <v>135.6582803156859</v>
      </c>
      <c r="AC17" t="n">
        <v>122.7112444399854</v>
      </c>
      <c r="AD17" t="n">
        <v>99147.71687412797</v>
      </c>
      <c r="AE17" t="n">
        <v>135658.2803156859</v>
      </c>
      <c r="AF17" t="n">
        <v>9.059903031025876e-06</v>
      </c>
      <c r="AG17" t="n">
        <v>0.6658333333333334</v>
      </c>
      <c r="AH17" t="n">
        <v>122711.2444399854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6.2572</v>
      </c>
      <c r="E18" t="n">
        <v>15.98</v>
      </c>
      <c r="F18" t="n">
        <v>13.34</v>
      </c>
      <c r="G18" t="n">
        <v>100.04</v>
      </c>
      <c r="H18" t="n">
        <v>1.57</v>
      </c>
      <c r="I18" t="n">
        <v>8</v>
      </c>
      <c r="J18" t="n">
        <v>191.72</v>
      </c>
      <c r="K18" t="n">
        <v>51.39</v>
      </c>
      <c r="L18" t="n">
        <v>17</v>
      </c>
      <c r="M18" t="n">
        <v>6</v>
      </c>
      <c r="N18" t="n">
        <v>38.33</v>
      </c>
      <c r="O18" t="n">
        <v>23879.37</v>
      </c>
      <c r="P18" t="n">
        <v>147.39</v>
      </c>
      <c r="Q18" t="n">
        <v>433.07</v>
      </c>
      <c r="R18" t="n">
        <v>63.12</v>
      </c>
      <c r="S18" t="n">
        <v>52.22</v>
      </c>
      <c r="T18" t="n">
        <v>3537.98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98.15284794447827</v>
      </c>
      <c r="AB18" t="n">
        <v>134.2970567556203</v>
      </c>
      <c r="AC18" t="n">
        <v>121.4799341460027</v>
      </c>
      <c r="AD18" t="n">
        <v>98152.84794447827</v>
      </c>
      <c r="AE18" t="n">
        <v>134297.0567556203</v>
      </c>
      <c r="AF18" t="n">
        <v>9.06004782498843e-06</v>
      </c>
      <c r="AG18" t="n">
        <v>0.6658333333333334</v>
      </c>
      <c r="AH18" t="n">
        <v>121479.9341460027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6.2795</v>
      </c>
      <c r="E19" t="n">
        <v>15.92</v>
      </c>
      <c r="F19" t="n">
        <v>13.31</v>
      </c>
      <c r="G19" t="n">
        <v>114.13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146.16</v>
      </c>
      <c r="Q19" t="n">
        <v>433.04</v>
      </c>
      <c r="R19" t="n">
        <v>62.29</v>
      </c>
      <c r="S19" t="n">
        <v>52.22</v>
      </c>
      <c r="T19" t="n">
        <v>3130.42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97.25749405399576</v>
      </c>
      <c r="AB19" t="n">
        <v>133.0719940624369</v>
      </c>
      <c r="AC19" t="n">
        <v>120.37178971687</v>
      </c>
      <c r="AD19" t="n">
        <v>97257.49405399576</v>
      </c>
      <c r="AE19" t="n">
        <v>133071.9940624369</v>
      </c>
      <c r="AF19" t="n">
        <v>9.092336878638184e-06</v>
      </c>
      <c r="AG19" t="n">
        <v>0.6633333333333333</v>
      </c>
      <c r="AH19" t="n">
        <v>120371.78971687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6.282</v>
      </c>
      <c r="E20" t="n">
        <v>15.92</v>
      </c>
      <c r="F20" t="n">
        <v>13.31</v>
      </c>
      <c r="G20" t="n">
        <v>114.08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4</v>
      </c>
      <c r="N20" t="n">
        <v>39.41</v>
      </c>
      <c r="O20" t="n">
        <v>24259.23</v>
      </c>
      <c r="P20" t="n">
        <v>145.31</v>
      </c>
      <c r="Q20" t="n">
        <v>433.03</v>
      </c>
      <c r="R20" t="n">
        <v>62.08</v>
      </c>
      <c r="S20" t="n">
        <v>52.22</v>
      </c>
      <c r="T20" t="n">
        <v>3025.67</v>
      </c>
      <c r="U20" t="n">
        <v>0.84</v>
      </c>
      <c r="V20" t="n">
        <v>0.86</v>
      </c>
      <c r="W20" t="n">
        <v>6.81</v>
      </c>
      <c r="X20" t="n">
        <v>0.17</v>
      </c>
      <c r="Y20" t="n">
        <v>4</v>
      </c>
      <c r="Z20" t="n">
        <v>10</v>
      </c>
      <c r="AA20" t="n">
        <v>96.89449151139334</v>
      </c>
      <c r="AB20" t="n">
        <v>132.5753179691065</v>
      </c>
      <c r="AC20" t="n">
        <v>119.9225156927977</v>
      </c>
      <c r="AD20" t="n">
        <v>96894.49151139334</v>
      </c>
      <c r="AE20" t="n">
        <v>132575.3179691065</v>
      </c>
      <c r="AF20" t="n">
        <v>9.095956727702058e-06</v>
      </c>
      <c r="AG20" t="n">
        <v>0.6633333333333333</v>
      </c>
      <c r="AH20" t="n">
        <v>119922.5156927978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6.2861</v>
      </c>
      <c r="E21" t="n">
        <v>15.91</v>
      </c>
      <c r="F21" t="n">
        <v>13.3</v>
      </c>
      <c r="G21" t="n">
        <v>113.99</v>
      </c>
      <c r="H21" t="n">
        <v>1.81</v>
      </c>
      <c r="I21" t="n">
        <v>7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142.86</v>
      </c>
      <c r="Q21" t="n">
        <v>433.01</v>
      </c>
      <c r="R21" t="n">
        <v>61.73</v>
      </c>
      <c r="S21" t="n">
        <v>52.22</v>
      </c>
      <c r="T21" t="n">
        <v>2847.56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95.86432669157253</v>
      </c>
      <c r="AB21" t="n">
        <v>131.1658010149641</v>
      </c>
      <c r="AC21" t="n">
        <v>118.6475210584887</v>
      </c>
      <c r="AD21" t="n">
        <v>95864.32669157253</v>
      </c>
      <c r="AE21" t="n">
        <v>131165.8010149641</v>
      </c>
      <c r="AF21" t="n">
        <v>9.101893280166811e-06</v>
      </c>
      <c r="AG21" t="n">
        <v>0.6629166666666667</v>
      </c>
      <c r="AH21" t="n">
        <v>118647.5210584887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6.2822</v>
      </c>
      <c r="E22" t="n">
        <v>15.92</v>
      </c>
      <c r="F22" t="n">
        <v>13.31</v>
      </c>
      <c r="G22" t="n">
        <v>114.07</v>
      </c>
      <c r="H22" t="n">
        <v>1.88</v>
      </c>
      <c r="I22" t="n">
        <v>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143.4</v>
      </c>
      <c r="Q22" t="n">
        <v>433.09</v>
      </c>
      <c r="R22" t="n">
        <v>61.88</v>
      </c>
      <c r="S22" t="n">
        <v>52.22</v>
      </c>
      <c r="T22" t="n">
        <v>2924.55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96.15629342195784</v>
      </c>
      <c r="AB22" t="n">
        <v>131.5652827761402</v>
      </c>
      <c r="AC22" t="n">
        <v>119.0088768410545</v>
      </c>
      <c r="AD22" t="n">
        <v>96156.29342195785</v>
      </c>
      <c r="AE22" t="n">
        <v>131565.2827761402</v>
      </c>
      <c r="AF22" t="n">
        <v>9.096246315627168e-06</v>
      </c>
      <c r="AG22" t="n">
        <v>0.6633333333333333</v>
      </c>
      <c r="AH22" t="n">
        <v>119008.8768410545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5.7684</v>
      </c>
      <c r="E2" t="n">
        <v>17.34</v>
      </c>
      <c r="F2" t="n">
        <v>14.85</v>
      </c>
      <c r="G2" t="n">
        <v>14.85</v>
      </c>
      <c r="H2" t="n">
        <v>0.34</v>
      </c>
      <c r="I2" t="n">
        <v>60</v>
      </c>
      <c r="J2" t="n">
        <v>51.33</v>
      </c>
      <c r="K2" t="n">
        <v>24.83</v>
      </c>
      <c r="L2" t="n">
        <v>1</v>
      </c>
      <c r="M2" t="n">
        <v>58</v>
      </c>
      <c r="N2" t="n">
        <v>5.51</v>
      </c>
      <c r="O2" t="n">
        <v>6564.78</v>
      </c>
      <c r="P2" t="n">
        <v>81.61</v>
      </c>
      <c r="Q2" t="n">
        <v>433.87</v>
      </c>
      <c r="R2" t="n">
        <v>112.08</v>
      </c>
      <c r="S2" t="n">
        <v>52.22</v>
      </c>
      <c r="T2" t="n">
        <v>27760.97</v>
      </c>
      <c r="U2" t="n">
        <v>0.47</v>
      </c>
      <c r="V2" t="n">
        <v>0.77</v>
      </c>
      <c r="W2" t="n">
        <v>6.9</v>
      </c>
      <c r="X2" t="n">
        <v>1.71</v>
      </c>
      <c r="Y2" t="n">
        <v>4</v>
      </c>
      <c r="Z2" t="n">
        <v>10</v>
      </c>
      <c r="AA2" t="n">
        <v>64.56609109347042</v>
      </c>
      <c r="AB2" t="n">
        <v>88.34217428895832</v>
      </c>
      <c r="AC2" t="n">
        <v>79.91092116386173</v>
      </c>
      <c r="AD2" t="n">
        <v>64566.09109347042</v>
      </c>
      <c r="AE2" t="n">
        <v>88342.17428895833</v>
      </c>
      <c r="AF2" t="n">
        <v>1.497193090733006e-05</v>
      </c>
      <c r="AG2" t="n">
        <v>0.7225</v>
      </c>
      <c r="AH2" t="n">
        <v>79910.92116386173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6.2775</v>
      </c>
      <c r="E3" t="n">
        <v>15.93</v>
      </c>
      <c r="F3" t="n">
        <v>13.86</v>
      </c>
      <c r="G3" t="n">
        <v>31.99</v>
      </c>
      <c r="H3" t="n">
        <v>0.66</v>
      </c>
      <c r="I3" t="n">
        <v>26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69.16</v>
      </c>
      <c r="Q3" t="n">
        <v>433.16</v>
      </c>
      <c r="R3" t="n">
        <v>80.14</v>
      </c>
      <c r="S3" t="n">
        <v>52.22</v>
      </c>
      <c r="T3" t="n">
        <v>11959.02</v>
      </c>
      <c r="U3" t="n">
        <v>0.65</v>
      </c>
      <c r="V3" t="n">
        <v>0.82</v>
      </c>
      <c r="W3" t="n">
        <v>6.84</v>
      </c>
      <c r="X3" t="n">
        <v>0.72</v>
      </c>
      <c r="Y3" t="n">
        <v>4</v>
      </c>
      <c r="Z3" t="n">
        <v>10</v>
      </c>
      <c r="AA3" t="n">
        <v>53.22740568321263</v>
      </c>
      <c r="AB3" t="n">
        <v>72.82808468315538</v>
      </c>
      <c r="AC3" t="n">
        <v>65.87747449587015</v>
      </c>
      <c r="AD3" t="n">
        <v>53227.40568321263</v>
      </c>
      <c r="AE3" t="n">
        <v>72828.08468315538</v>
      </c>
      <c r="AF3" t="n">
        <v>1.629330425607872e-05</v>
      </c>
      <c r="AG3" t="n">
        <v>0.66375</v>
      </c>
      <c r="AH3" t="n">
        <v>65877.47449587015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6.3137</v>
      </c>
      <c r="E4" t="n">
        <v>15.84</v>
      </c>
      <c r="F4" t="n">
        <v>13.81</v>
      </c>
      <c r="G4" t="n">
        <v>36.03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68.48999999999999</v>
      </c>
      <c r="Q4" t="n">
        <v>433.44</v>
      </c>
      <c r="R4" t="n">
        <v>77.36</v>
      </c>
      <c r="S4" t="n">
        <v>52.22</v>
      </c>
      <c r="T4" t="n">
        <v>10584.01</v>
      </c>
      <c r="U4" t="n">
        <v>0.67</v>
      </c>
      <c r="V4" t="n">
        <v>0.83</v>
      </c>
      <c r="W4" t="n">
        <v>6.86</v>
      </c>
      <c r="X4" t="n">
        <v>0.67</v>
      </c>
      <c r="Y4" t="n">
        <v>4</v>
      </c>
      <c r="Z4" t="n">
        <v>10</v>
      </c>
      <c r="AA4" t="n">
        <v>52.6023580256061</v>
      </c>
      <c r="AB4" t="n">
        <v>71.97286690286207</v>
      </c>
      <c r="AC4" t="n">
        <v>65.10387750022207</v>
      </c>
      <c r="AD4" t="n">
        <v>52602.3580256061</v>
      </c>
      <c r="AE4" t="n">
        <v>71972.86690286206</v>
      </c>
      <c r="AF4" t="n">
        <v>1.638726166174499e-05</v>
      </c>
      <c r="AG4" t="n">
        <v>0.66</v>
      </c>
      <c r="AH4" t="n">
        <v>65103.87750022207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4.2947</v>
      </c>
      <c r="E2" t="n">
        <v>23.28</v>
      </c>
      <c r="F2" t="n">
        <v>17.29</v>
      </c>
      <c r="G2" t="n">
        <v>7.41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192.24</v>
      </c>
      <c r="Q2" t="n">
        <v>435.01</v>
      </c>
      <c r="R2" t="n">
        <v>191.19</v>
      </c>
      <c r="S2" t="n">
        <v>52.22</v>
      </c>
      <c r="T2" t="n">
        <v>66917.12</v>
      </c>
      <c r="U2" t="n">
        <v>0.27</v>
      </c>
      <c r="V2" t="n">
        <v>0.66</v>
      </c>
      <c r="W2" t="n">
        <v>7.03</v>
      </c>
      <c r="X2" t="n">
        <v>4.13</v>
      </c>
      <c r="Y2" t="n">
        <v>4</v>
      </c>
      <c r="Z2" t="n">
        <v>10</v>
      </c>
      <c r="AA2" t="n">
        <v>175.6693886330279</v>
      </c>
      <c r="AB2" t="n">
        <v>240.3586075140594</v>
      </c>
      <c r="AC2" t="n">
        <v>217.4191193584116</v>
      </c>
      <c r="AD2" t="n">
        <v>175669.388633028</v>
      </c>
      <c r="AE2" t="n">
        <v>240358.6075140594</v>
      </c>
      <c r="AF2" t="n">
        <v>6.929117172344909e-06</v>
      </c>
      <c r="AG2" t="n">
        <v>0.9700000000000001</v>
      </c>
      <c r="AH2" t="n">
        <v>217419.1193584116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5.3556</v>
      </c>
      <c r="E3" t="n">
        <v>18.67</v>
      </c>
      <c r="F3" t="n">
        <v>14.86</v>
      </c>
      <c r="G3" t="n">
        <v>14.86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163.53</v>
      </c>
      <c r="Q3" t="n">
        <v>433.84</v>
      </c>
      <c r="R3" t="n">
        <v>112.17</v>
      </c>
      <c r="S3" t="n">
        <v>52.22</v>
      </c>
      <c r="T3" t="n">
        <v>27804.23</v>
      </c>
      <c r="U3" t="n">
        <v>0.47</v>
      </c>
      <c r="V3" t="n">
        <v>0.77</v>
      </c>
      <c r="W3" t="n">
        <v>6.9</v>
      </c>
      <c r="X3" t="n">
        <v>1.71</v>
      </c>
      <c r="Y3" t="n">
        <v>4</v>
      </c>
      <c r="Z3" t="n">
        <v>10</v>
      </c>
      <c r="AA3" t="n">
        <v>121.6792535611235</v>
      </c>
      <c r="AB3" t="n">
        <v>166.4869228320619</v>
      </c>
      <c r="AC3" t="n">
        <v>150.5976445828797</v>
      </c>
      <c r="AD3" t="n">
        <v>121679.2535611235</v>
      </c>
      <c r="AE3" t="n">
        <v>166486.9228320619</v>
      </c>
      <c r="AF3" t="n">
        <v>8.640785137078352e-06</v>
      </c>
      <c r="AG3" t="n">
        <v>0.7779166666666667</v>
      </c>
      <c r="AH3" t="n">
        <v>150597.6445828797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5.7451</v>
      </c>
      <c r="E4" t="n">
        <v>17.41</v>
      </c>
      <c r="F4" t="n">
        <v>14.19</v>
      </c>
      <c r="G4" t="n">
        <v>22.41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154.15</v>
      </c>
      <c r="Q4" t="n">
        <v>433.41</v>
      </c>
      <c r="R4" t="n">
        <v>90.65000000000001</v>
      </c>
      <c r="S4" t="n">
        <v>52.22</v>
      </c>
      <c r="T4" t="n">
        <v>17157.08</v>
      </c>
      <c r="U4" t="n">
        <v>0.58</v>
      </c>
      <c r="V4" t="n">
        <v>0.8</v>
      </c>
      <c r="W4" t="n">
        <v>6.86</v>
      </c>
      <c r="X4" t="n">
        <v>1.05</v>
      </c>
      <c r="Y4" t="n">
        <v>4</v>
      </c>
      <c r="Z4" t="n">
        <v>10</v>
      </c>
      <c r="AA4" t="n">
        <v>107.9009097270492</v>
      </c>
      <c r="AB4" t="n">
        <v>147.6347849406613</v>
      </c>
      <c r="AC4" t="n">
        <v>133.5447282726868</v>
      </c>
      <c r="AD4" t="n">
        <v>107900.9097270492</v>
      </c>
      <c r="AE4" t="n">
        <v>147634.7849406613</v>
      </c>
      <c r="AF4" t="n">
        <v>9.26920880779536e-06</v>
      </c>
      <c r="AG4" t="n">
        <v>0.7254166666666667</v>
      </c>
      <c r="AH4" t="n">
        <v>133544.7282726868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5.9368</v>
      </c>
      <c r="E5" t="n">
        <v>16.84</v>
      </c>
      <c r="F5" t="n">
        <v>13.9</v>
      </c>
      <c r="G5" t="n">
        <v>29.79</v>
      </c>
      <c r="H5" t="n">
        <v>0.52</v>
      </c>
      <c r="I5" t="n">
        <v>28</v>
      </c>
      <c r="J5" t="n">
        <v>137.25</v>
      </c>
      <c r="K5" t="n">
        <v>46.47</v>
      </c>
      <c r="L5" t="n">
        <v>4</v>
      </c>
      <c r="M5" t="n">
        <v>26</v>
      </c>
      <c r="N5" t="n">
        <v>21.78</v>
      </c>
      <c r="O5" t="n">
        <v>17160.92</v>
      </c>
      <c r="P5" t="n">
        <v>148.96</v>
      </c>
      <c r="Q5" t="n">
        <v>433.28</v>
      </c>
      <c r="R5" t="n">
        <v>81.34</v>
      </c>
      <c r="S5" t="n">
        <v>52.22</v>
      </c>
      <c r="T5" t="n">
        <v>12550.79</v>
      </c>
      <c r="U5" t="n">
        <v>0.64</v>
      </c>
      <c r="V5" t="n">
        <v>0.82</v>
      </c>
      <c r="W5" t="n">
        <v>6.84</v>
      </c>
      <c r="X5" t="n">
        <v>0.76</v>
      </c>
      <c r="Y5" t="n">
        <v>4</v>
      </c>
      <c r="Z5" t="n">
        <v>10</v>
      </c>
      <c r="AA5" t="n">
        <v>101.6407234033697</v>
      </c>
      <c r="AB5" t="n">
        <v>139.0693218326785</v>
      </c>
      <c r="AC5" t="n">
        <v>125.7967409420241</v>
      </c>
      <c r="AD5" t="n">
        <v>101640.7234033697</v>
      </c>
      <c r="AE5" t="n">
        <v>139069.3218326785</v>
      </c>
      <c r="AF5" t="n">
        <v>9.57849973892874e-06</v>
      </c>
      <c r="AG5" t="n">
        <v>0.7016666666666667</v>
      </c>
      <c r="AH5" t="n">
        <v>125796.7409420241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6.054</v>
      </c>
      <c r="E6" t="n">
        <v>16.52</v>
      </c>
      <c r="F6" t="n">
        <v>13.74</v>
      </c>
      <c r="G6" t="n">
        <v>37.47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20</v>
      </c>
      <c r="N6" t="n">
        <v>22.13</v>
      </c>
      <c r="O6" t="n">
        <v>17327.69</v>
      </c>
      <c r="P6" t="n">
        <v>145.11</v>
      </c>
      <c r="Q6" t="n">
        <v>433.08</v>
      </c>
      <c r="R6" t="n">
        <v>76.05</v>
      </c>
      <c r="S6" t="n">
        <v>52.22</v>
      </c>
      <c r="T6" t="n">
        <v>9933.030000000001</v>
      </c>
      <c r="U6" t="n">
        <v>0.6899999999999999</v>
      </c>
      <c r="V6" t="n">
        <v>0.83</v>
      </c>
      <c r="W6" t="n">
        <v>6.83</v>
      </c>
      <c r="X6" t="n">
        <v>0.6</v>
      </c>
      <c r="Y6" t="n">
        <v>4</v>
      </c>
      <c r="Z6" t="n">
        <v>10</v>
      </c>
      <c r="AA6" t="n">
        <v>97.78302094300352</v>
      </c>
      <c r="AB6" t="n">
        <v>133.7910431365869</v>
      </c>
      <c r="AC6" t="n">
        <v>121.0222137565752</v>
      </c>
      <c r="AD6" t="n">
        <v>97783.02094300352</v>
      </c>
      <c r="AE6" t="n">
        <v>133791.043136587</v>
      </c>
      <c r="AF6" t="n">
        <v>9.767591534071317e-06</v>
      </c>
      <c r="AG6" t="n">
        <v>0.6883333333333334</v>
      </c>
      <c r="AH6" t="n">
        <v>121022.2137565752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6.1411</v>
      </c>
      <c r="E7" t="n">
        <v>16.28</v>
      </c>
      <c r="F7" t="n">
        <v>13.61</v>
      </c>
      <c r="G7" t="n">
        <v>45.38</v>
      </c>
      <c r="H7" t="n">
        <v>0.76</v>
      </c>
      <c r="I7" t="n">
        <v>18</v>
      </c>
      <c r="J7" t="n">
        <v>139.95</v>
      </c>
      <c r="K7" t="n">
        <v>46.47</v>
      </c>
      <c r="L7" t="n">
        <v>6</v>
      </c>
      <c r="M7" t="n">
        <v>16</v>
      </c>
      <c r="N7" t="n">
        <v>22.49</v>
      </c>
      <c r="O7" t="n">
        <v>17494.97</v>
      </c>
      <c r="P7" t="n">
        <v>141.58</v>
      </c>
      <c r="Q7" t="n">
        <v>433.07</v>
      </c>
      <c r="R7" t="n">
        <v>72.14</v>
      </c>
      <c r="S7" t="n">
        <v>52.22</v>
      </c>
      <c r="T7" t="n">
        <v>7998.7</v>
      </c>
      <c r="U7" t="n">
        <v>0.72</v>
      </c>
      <c r="V7" t="n">
        <v>0.84</v>
      </c>
      <c r="W7" t="n">
        <v>6.82</v>
      </c>
      <c r="X7" t="n">
        <v>0.47</v>
      </c>
      <c r="Y7" t="n">
        <v>4</v>
      </c>
      <c r="Z7" t="n">
        <v>10</v>
      </c>
      <c r="AA7" t="n">
        <v>94.7184344138324</v>
      </c>
      <c r="AB7" t="n">
        <v>129.5979406473614</v>
      </c>
      <c r="AC7" t="n">
        <v>117.2292950838637</v>
      </c>
      <c r="AD7" t="n">
        <v>94718.43441383239</v>
      </c>
      <c r="AE7" t="n">
        <v>129597.9406473614</v>
      </c>
      <c r="AF7" t="n">
        <v>9.908119651451166e-06</v>
      </c>
      <c r="AG7" t="n">
        <v>0.6783333333333333</v>
      </c>
      <c r="AH7" t="n">
        <v>117229.2950838637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6.1763</v>
      </c>
      <c r="E8" t="n">
        <v>16.19</v>
      </c>
      <c r="F8" t="n">
        <v>13.57</v>
      </c>
      <c r="G8" t="n">
        <v>50.91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138.99</v>
      </c>
      <c r="Q8" t="n">
        <v>433.1</v>
      </c>
      <c r="R8" t="n">
        <v>70.8</v>
      </c>
      <c r="S8" t="n">
        <v>52.22</v>
      </c>
      <c r="T8" t="n">
        <v>7341.98</v>
      </c>
      <c r="U8" t="n">
        <v>0.74</v>
      </c>
      <c r="V8" t="n">
        <v>0.84</v>
      </c>
      <c r="W8" t="n">
        <v>6.82</v>
      </c>
      <c r="X8" t="n">
        <v>0.44</v>
      </c>
      <c r="Y8" t="n">
        <v>4</v>
      </c>
      <c r="Z8" t="n">
        <v>10</v>
      </c>
      <c r="AA8" t="n">
        <v>93.079675237722</v>
      </c>
      <c r="AB8" t="n">
        <v>127.3557180456559</v>
      </c>
      <c r="AC8" t="n">
        <v>115.2010670602851</v>
      </c>
      <c r="AD8" t="n">
        <v>93079.675237722</v>
      </c>
      <c r="AE8" t="n">
        <v>127355.7180456559</v>
      </c>
      <c r="AF8" t="n">
        <v>9.964911726442793e-06</v>
      </c>
      <c r="AG8" t="n">
        <v>0.6745833333333334</v>
      </c>
      <c r="AH8" t="n">
        <v>115201.0670602851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6.2192</v>
      </c>
      <c r="E9" t="n">
        <v>16.08</v>
      </c>
      <c r="F9" t="n">
        <v>13.52</v>
      </c>
      <c r="G9" t="n">
        <v>57.93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135.9</v>
      </c>
      <c r="Q9" t="n">
        <v>433.17</v>
      </c>
      <c r="R9" t="n">
        <v>68.95999999999999</v>
      </c>
      <c r="S9" t="n">
        <v>52.22</v>
      </c>
      <c r="T9" t="n">
        <v>6430.03</v>
      </c>
      <c r="U9" t="n">
        <v>0.76</v>
      </c>
      <c r="V9" t="n">
        <v>0.84</v>
      </c>
      <c r="W9" t="n">
        <v>6.82</v>
      </c>
      <c r="X9" t="n">
        <v>0.38</v>
      </c>
      <c r="Y9" t="n">
        <v>4</v>
      </c>
      <c r="Z9" t="n">
        <v>10</v>
      </c>
      <c r="AA9" t="n">
        <v>91.12988455078479</v>
      </c>
      <c r="AB9" t="n">
        <v>124.6879284090956</v>
      </c>
      <c r="AC9" t="n">
        <v>112.7878875223709</v>
      </c>
      <c r="AD9" t="n">
        <v>91129.88455078479</v>
      </c>
      <c r="AE9" t="n">
        <v>124687.9284090956</v>
      </c>
      <c r="AF9" t="n">
        <v>1.003412706783884e-05</v>
      </c>
      <c r="AG9" t="n">
        <v>0.6699999999999999</v>
      </c>
      <c r="AH9" t="n">
        <v>112787.8875223709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6.2668</v>
      </c>
      <c r="E10" t="n">
        <v>15.96</v>
      </c>
      <c r="F10" t="n">
        <v>13.45</v>
      </c>
      <c r="G10" t="n">
        <v>67.25</v>
      </c>
      <c r="H10" t="n">
        <v>1.11</v>
      </c>
      <c r="I10" t="n">
        <v>12</v>
      </c>
      <c r="J10" t="n">
        <v>144.05</v>
      </c>
      <c r="K10" t="n">
        <v>46.47</v>
      </c>
      <c r="L10" t="n">
        <v>9</v>
      </c>
      <c r="M10" t="n">
        <v>10</v>
      </c>
      <c r="N10" t="n">
        <v>23.58</v>
      </c>
      <c r="O10" t="n">
        <v>17999.83</v>
      </c>
      <c r="P10" t="n">
        <v>133.28</v>
      </c>
      <c r="Q10" t="n">
        <v>433.05</v>
      </c>
      <c r="R10" t="n">
        <v>66.73999999999999</v>
      </c>
      <c r="S10" t="n">
        <v>52.22</v>
      </c>
      <c r="T10" t="n">
        <v>5328.22</v>
      </c>
      <c r="U10" t="n">
        <v>0.78</v>
      </c>
      <c r="V10" t="n">
        <v>0.85</v>
      </c>
      <c r="W10" t="n">
        <v>6.81</v>
      </c>
      <c r="X10" t="n">
        <v>0.31</v>
      </c>
      <c r="Y10" t="n">
        <v>4</v>
      </c>
      <c r="Z10" t="n">
        <v>10</v>
      </c>
      <c r="AA10" t="n">
        <v>89.27700146974681</v>
      </c>
      <c r="AB10" t="n">
        <v>122.1527320341883</v>
      </c>
      <c r="AC10" t="n">
        <v>110.4946467313136</v>
      </c>
      <c r="AD10" t="n">
        <v>89277.00146974681</v>
      </c>
      <c r="AE10" t="n">
        <v>122152.7320341883</v>
      </c>
      <c r="AF10" t="n">
        <v>1.011092544197524e-05</v>
      </c>
      <c r="AG10" t="n">
        <v>0.665</v>
      </c>
      <c r="AH10" t="n">
        <v>110494.6467313136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6.2921</v>
      </c>
      <c r="E11" t="n">
        <v>15.89</v>
      </c>
      <c r="F11" t="n">
        <v>13.41</v>
      </c>
      <c r="G11" t="n">
        <v>73.16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9</v>
      </c>
      <c r="N11" t="n">
        <v>23.95</v>
      </c>
      <c r="O11" t="n">
        <v>18169.15</v>
      </c>
      <c r="P11" t="n">
        <v>130.55</v>
      </c>
      <c r="Q11" t="n">
        <v>433</v>
      </c>
      <c r="R11" t="n">
        <v>65.70999999999999</v>
      </c>
      <c r="S11" t="n">
        <v>52.22</v>
      </c>
      <c r="T11" t="n">
        <v>4817.67</v>
      </c>
      <c r="U11" t="n">
        <v>0.79</v>
      </c>
      <c r="V11" t="n">
        <v>0.85</v>
      </c>
      <c r="W11" t="n">
        <v>6.81</v>
      </c>
      <c r="X11" t="n">
        <v>0.28</v>
      </c>
      <c r="Y11" t="n">
        <v>4</v>
      </c>
      <c r="Z11" t="n">
        <v>10</v>
      </c>
      <c r="AA11" t="n">
        <v>87.78042596099451</v>
      </c>
      <c r="AB11" t="n">
        <v>120.1050513988627</v>
      </c>
      <c r="AC11" t="n">
        <v>108.642393861885</v>
      </c>
      <c r="AD11" t="n">
        <v>87780.4259609945</v>
      </c>
      <c r="AE11" t="n">
        <v>120105.0513988627</v>
      </c>
      <c r="AF11" t="n">
        <v>1.015174474587548e-05</v>
      </c>
      <c r="AG11" t="n">
        <v>0.6620833333333334</v>
      </c>
      <c r="AH11" t="n">
        <v>108642.393861885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6.3124</v>
      </c>
      <c r="E12" t="n">
        <v>15.84</v>
      </c>
      <c r="F12" t="n">
        <v>13.39</v>
      </c>
      <c r="G12" t="n">
        <v>80.34</v>
      </c>
      <c r="H12" t="n">
        <v>1.33</v>
      </c>
      <c r="I12" t="n">
        <v>10</v>
      </c>
      <c r="J12" t="n">
        <v>146.8</v>
      </c>
      <c r="K12" t="n">
        <v>46.47</v>
      </c>
      <c r="L12" t="n">
        <v>11</v>
      </c>
      <c r="M12" t="n">
        <v>8</v>
      </c>
      <c r="N12" t="n">
        <v>24.33</v>
      </c>
      <c r="O12" t="n">
        <v>18338.99</v>
      </c>
      <c r="P12" t="n">
        <v>127.69</v>
      </c>
      <c r="Q12" t="n">
        <v>432.99</v>
      </c>
      <c r="R12" t="n">
        <v>64.86</v>
      </c>
      <c r="S12" t="n">
        <v>52.22</v>
      </c>
      <c r="T12" t="n">
        <v>4397.97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86.3612238575422</v>
      </c>
      <c r="AB12" t="n">
        <v>118.1632364701423</v>
      </c>
      <c r="AC12" t="n">
        <v>106.8859030246066</v>
      </c>
      <c r="AD12" t="n">
        <v>86361.22385754219</v>
      </c>
      <c r="AE12" t="n">
        <v>118163.2364701423</v>
      </c>
      <c r="AF12" t="n">
        <v>1.018449699366894e-05</v>
      </c>
      <c r="AG12" t="n">
        <v>0.66</v>
      </c>
      <c r="AH12" t="n">
        <v>106885.9030246066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6.3309</v>
      </c>
      <c r="E13" t="n">
        <v>15.8</v>
      </c>
      <c r="F13" t="n">
        <v>13.37</v>
      </c>
      <c r="G13" t="n">
        <v>89.14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125.46</v>
      </c>
      <c r="Q13" t="n">
        <v>433.03</v>
      </c>
      <c r="R13" t="n">
        <v>64.16</v>
      </c>
      <c r="S13" t="n">
        <v>52.22</v>
      </c>
      <c r="T13" t="n">
        <v>4053.36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85.21770438718109</v>
      </c>
      <c r="AB13" t="n">
        <v>116.5986226822765</v>
      </c>
      <c r="AC13" t="n">
        <v>105.470613780705</v>
      </c>
      <c r="AD13" t="n">
        <v>85217.70438718109</v>
      </c>
      <c r="AE13" t="n">
        <v>116598.6226822765</v>
      </c>
      <c r="AF13" t="n">
        <v>1.021434510126397e-05</v>
      </c>
      <c r="AG13" t="n">
        <v>0.6583333333333333</v>
      </c>
      <c r="AH13" t="n">
        <v>105470.613780705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6.358</v>
      </c>
      <c r="E14" t="n">
        <v>15.73</v>
      </c>
      <c r="F14" t="n">
        <v>13.33</v>
      </c>
      <c r="G14" t="n">
        <v>99.98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122.73</v>
      </c>
      <c r="Q14" t="n">
        <v>433.04</v>
      </c>
      <c r="R14" t="n">
        <v>62.87</v>
      </c>
      <c r="S14" t="n">
        <v>52.22</v>
      </c>
      <c r="T14" t="n">
        <v>3413.17</v>
      </c>
      <c r="U14" t="n">
        <v>0.83</v>
      </c>
      <c r="V14" t="n">
        <v>0.85</v>
      </c>
      <c r="W14" t="n">
        <v>6.81</v>
      </c>
      <c r="X14" t="n">
        <v>0.19</v>
      </c>
      <c r="Y14" t="n">
        <v>4</v>
      </c>
      <c r="Z14" t="n">
        <v>10</v>
      </c>
      <c r="AA14" t="n">
        <v>83.73020113380873</v>
      </c>
      <c r="AB14" t="n">
        <v>114.5633551070014</v>
      </c>
      <c r="AC14" t="n">
        <v>103.6295892862975</v>
      </c>
      <c r="AD14" t="n">
        <v>83730.20113380873</v>
      </c>
      <c r="AE14" t="n">
        <v>114563.3551070014</v>
      </c>
      <c r="AF14" t="n">
        <v>1.025806854536264e-05</v>
      </c>
      <c r="AG14" t="n">
        <v>0.6554166666666666</v>
      </c>
      <c r="AH14" t="n">
        <v>103629.5892862975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6.3521</v>
      </c>
      <c r="E15" t="n">
        <v>15.74</v>
      </c>
      <c r="F15" t="n">
        <v>13.34</v>
      </c>
      <c r="G15" t="n">
        <v>100.09</v>
      </c>
      <c r="H15" t="n">
        <v>1.64</v>
      </c>
      <c r="I15" t="n">
        <v>8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123.25</v>
      </c>
      <c r="Q15" t="n">
        <v>433.05</v>
      </c>
      <c r="R15" t="n">
        <v>63.02</v>
      </c>
      <c r="S15" t="n">
        <v>52.22</v>
      </c>
      <c r="T15" t="n">
        <v>3488.41</v>
      </c>
      <c r="U15" t="n">
        <v>0.83</v>
      </c>
      <c r="V15" t="n">
        <v>0.85</v>
      </c>
      <c r="W15" t="n">
        <v>6.82</v>
      </c>
      <c r="X15" t="n">
        <v>0.21</v>
      </c>
      <c r="Y15" t="n">
        <v>4</v>
      </c>
      <c r="Z15" t="n">
        <v>10</v>
      </c>
      <c r="AA15" t="n">
        <v>84.02549086237977</v>
      </c>
      <c r="AB15" t="n">
        <v>114.9673835408955</v>
      </c>
      <c r="AC15" t="n">
        <v>103.9950578135183</v>
      </c>
      <c r="AD15" t="n">
        <v>84025.49086237977</v>
      </c>
      <c r="AE15" t="n">
        <v>114967.3835408955</v>
      </c>
      <c r="AF15" t="n">
        <v>1.024854941915666e-05</v>
      </c>
      <c r="AG15" t="n">
        <v>0.6558333333333334</v>
      </c>
      <c r="AH15" t="n">
        <v>103995.0578135183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4.0247</v>
      </c>
      <c r="E2" t="n">
        <v>24.85</v>
      </c>
      <c r="F2" t="n">
        <v>17.8</v>
      </c>
      <c r="G2" t="n">
        <v>6.85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214.29</v>
      </c>
      <c r="Q2" t="n">
        <v>435.07</v>
      </c>
      <c r="R2" t="n">
        <v>207.9</v>
      </c>
      <c r="S2" t="n">
        <v>52.22</v>
      </c>
      <c r="T2" t="n">
        <v>75190.63</v>
      </c>
      <c r="U2" t="n">
        <v>0.25</v>
      </c>
      <c r="V2" t="n">
        <v>0.64</v>
      </c>
      <c r="W2" t="n">
        <v>7.06</v>
      </c>
      <c r="X2" t="n">
        <v>4.64</v>
      </c>
      <c r="Y2" t="n">
        <v>4</v>
      </c>
      <c r="Z2" t="n">
        <v>10</v>
      </c>
      <c r="AA2" t="n">
        <v>206.3305327791665</v>
      </c>
      <c r="AB2" t="n">
        <v>282.3105376089979</v>
      </c>
      <c r="AC2" t="n">
        <v>255.3672161250061</v>
      </c>
      <c r="AD2" t="n">
        <v>206330.5327791665</v>
      </c>
      <c r="AE2" t="n">
        <v>282310.5376089979</v>
      </c>
      <c r="AF2" t="n">
        <v>6.12928914497362e-06</v>
      </c>
      <c r="AG2" t="n">
        <v>1.035416666666667</v>
      </c>
      <c r="AH2" t="n">
        <v>255367.2161250061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5.1698</v>
      </c>
      <c r="E3" t="n">
        <v>19.34</v>
      </c>
      <c r="F3" t="n">
        <v>15.05</v>
      </c>
      <c r="G3" t="n">
        <v>13.68</v>
      </c>
      <c r="H3" t="n">
        <v>0.23</v>
      </c>
      <c r="I3" t="n">
        <v>66</v>
      </c>
      <c r="J3" t="n">
        <v>151.83</v>
      </c>
      <c r="K3" t="n">
        <v>49.1</v>
      </c>
      <c r="L3" t="n">
        <v>2</v>
      </c>
      <c r="M3" t="n">
        <v>64</v>
      </c>
      <c r="N3" t="n">
        <v>25.73</v>
      </c>
      <c r="O3" t="n">
        <v>18959.54</v>
      </c>
      <c r="P3" t="n">
        <v>179.88</v>
      </c>
      <c r="Q3" t="n">
        <v>433.54</v>
      </c>
      <c r="R3" t="n">
        <v>118.8</v>
      </c>
      <c r="S3" t="n">
        <v>52.22</v>
      </c>
      <c r="T3" t="n">
        <v>31088.87</v>
      </c>
      <c r="U3" t="n">
        <v>0.44</v>
      </c>
      <c r="V3" t="n">
        <v>0.76</v>
      </c>
      <c r="W3" t="n">
        <v>6.9</v>
      </c>
      <c r="X3" t="n">
        <v>1.9</v>
      </c>
      <c r="Y3" t="n">
        <v>4</v>
      </c>
      <c r="Z3" t="n">
        <v>10</v>
      </c>
      <c r="AA3" t="n">
        <v>136.689416686438</v>
      </c>
      <c r="AB3" t="n">
        <v>187.0244902217681</v>
      </c>
      <c r="AC3" t="n">
        <v>169.1751353655758</v>
      </c>
      <c r="AD3" t="n">
        <v>136689.416686438</v>
      </c>
      <c r="AE3" t="n">
        <v>187024.4902217681</v>
      </c>
      <c r="AF3" t="n">
        <v>7.873182851314289e-06</v>
      </c>
      <c r="AG3" t="n">
        <v>0.8058333333333333</v>
      </c>
      <c r="AH3" t="n">
        <v>169175.1353655758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5.5901</v>
      </c>
      <c r="E4" t="n">
        <v>17.89</v>
      </c>
      <c r="F4" t="n">
        <v>14.33</v>
      </c>
      <c r="G4" t="n">
        <v>20.47</v>
      </c>
      <c r="H4" t="n">
        <v>0.35</v>
      </c>
      <c r="I4" t="n">
        <v>42</v>
      </c>
      <c r="J4" t="n">
        <v>153.23</v>
      </c>
      <c r="K4" t="n">
        <v>49.1</v>
      </c>
      <c r="L4" t="n">
        <v>3</v>
      </c>
      <c r="M4" t="n">
        <v>40</v>
      </c>
      <c r="N4" t="n">
        <v>26.13</v>
      </c>
      <c r="O4" t="n">
        <v>19131.85</v>
      </c>
      <c r="P4" t="n">
        <v>169.62</v>
      </c>
      <c r="Q4" t="n">
        <v>433.39</v>
      </c>
      <c r="R4" t="n">
        <v>94.89</v>
      </c>
      <c r="S4" t="n">
        <v>52.22</v>
      </c>
      <c r="T4" t="n">
        <v>19257.1</v>
      </c>
      <c r="U4" t="n">
        <v>0.55</v>
      </c>
      <c r="V4" t="n">
        <v>0.8</v>
      </c>
      <c r="W4" t="n">
        <v>6.87</v>
      </c>
      <c r="X4" t="n">
        <v>1.18</v>
      </c>
      <c r="Y4" t="n">
        <v>4</v>
      </c>
      <c r="Z4" t="n">
        <v>10</v>
      </c>
      <c r="AA4" t="n">
        <v>120.1189678086143</v>
      </c>
      <c r="AB4" t="n">
        <v>164.3520710305306</v>
      </c>
      <c r="AC4" t="n">
        <v>148.6665400410025</v>
      </c>
      <c r="AD4" t="n">
        <v>120118.9678086143</v>
      </c>
      <c r="AE4" t="n">
        <v>164352.0710305306</v>
      </c>
      <c r="AF4" t="n">
        <v>8.513265398493558e-06</v>
      </c>
      <c r="AG4" t="n">
        <v>0.7454166666666667</v>
      </c>
      <c r="AH4" t="n">
        <v>148666.5400410026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5.8108</v>
      </c>
      <c r="E5" t="n">
        <v>17.21</v>
      </c>
      <c r="F5" t="n">
        <v>13.99</v>
      </c>
      <c r="G5" t="n">
        <v>27.07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163.8</v>
      </c>
      <c r="Q5" t="n">
        <v>433.17</v>
      </c>
      <c r="R5" t="n">
        <v>84.15000000000001</v>
      </c>
      <c r="S5" t="n">
        <v>52.22</v>
      </c>
      <c r="T5" t="n">
        <v>13939.75</v>
      </c>
      <c r="U5" t="n">
        <v>0.62</v>
      </c>
      <c r="V5" t="n">
        <v>0.8100000000000001</v>
      </c>
      <c r="W5" t="n">
        <v>6.84</v>
      </c>
      <c r="X5" t="n">
        <v>0.85</v>
      </c>
      <c r="Y5" t="n">
        <v>4</v>
      </c>
      <c r="Z5" t="n">
        <v>10</v>
      </c>
      <c r="AA5" t="n">
        <v>112.295115332167</v>
      </c>
      <c r="AB5" t="n">
        <v>153.6471309082499</v>
      </c>
      <c r="AC5" t="n">
        <v>138.9832643795112</v>
      </c>
      <c r="AD5" t="n">
        <v>112295.115332167</v>
      </c>
      <c r="AE5" t="n">
        <v>153647.1309082499</v>
      </c>
      <c r="AF5" t="n">
        <v>8.849373459788979e-06</v>
      </c>
      <c r="AG5" t="n">
        <v>0.7170833333333334</v>
      </c>
      <c r="AH5" t="n">
        <v>138983.2643795112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5.9559</v>
      </c>
      <c r="E6" t="n">
        <v>16.79</v>
      </c>
      <c r="F6" t="n">
        <v>13.78</v>
      </c>
      <c r="G6" t="n">
        <v>34.45</v>
      </c>
      <c r="H6" t="n">
        <v>0.57</v>
      </c>
      <c r="I6" t="n">
        <v>24</v>
      </c>
      <c r="J6" t="n">
        <v>156.03</v>
      </c>
      <c r="K6" t="n">
        <v>49.1</v>
      </c>
      <c r="L6" t="n">
        <v>5</v>
      </c>
      <c r="M6" t="n">
        <v>22</v>
      </c>
      <c r="N6" t="n">
        <v>26.94</v>
      </c>
      <c r="O6" t="n">
        <v>19478.15</v>
      </c>
      <c r="P6" t="n">
        <v>159.57</v>
      </c>
      <c r="Q6" t="n">
        <v>433.23</v>
      </c>
      <c r="R6" t="n">
        <v>77.56999999999999</v>
      </c>
      <c r="S6" t="n">
        <v>52.22</v>
      </c>
      <c r="T6" t="n">
        <v>10687.14</v>
      </c>
      <c r="U6" t="n">
        <v>0.67</v>
      </c>
      <c r="V6" t="n">
        <v>0.83</v>
      </c>
      <c r="W6" t="n">
        <v>6.83</v>
      </c>
      <c r="X6" t="n">
        <v>0.64</v>
      </c>
      <c r="Y6" t="n">
        <v>4</v>
      </c>
      <c r="Z6" t="n">
        <v>10</v>
      </c>
      <c r="AA6" t="n">
        <v>107.3373206981219</v>
      </c>
      <c r="AB6" t="n">
        <v>146.8636575674901</v>
      </c>
      <c r="AC6" t="n">
        <v>132.8471962137267</v>
      </c>
      <c r="AD6" t="n">
        <v>107337.3206981219</v>
      </c>
      <c r="AE6" t="n">
        <v>146863.6575674901</v>
      </c>
      <c r="AF6" t="n">
        <v>9.070348900178491e-06</v>
      </c>
      <c r="AG6" t="n">
        <v>0.6995833333333333</v>
      </c>
      <c r="AH6" t="n">
        <v>132847.1962137267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6.0341</v>
      </c>
      <c r="E7" t="n">
        <v>16.57</v>
      </c>
      <c r="F7" t="n">
        <v>13.69</v>
      </c>
      <c r="G7" t="n">
        <v>41.05</v>
      </c>
      <c r="H7" t="n">
        <v>0.67</v>
      </c>
      <c r="I7" t="n">
        <v>20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156.7</v>
      </c>
      <c r="Q7" t="n">
        <v>433.24</v>
      </c>
      <c r="R7" t="n">
        <v>74.55</v>
      </c>
      <c r="S7" t="n">
        <v>52.22</v>
      </c>
      <c r="T7" t="n">
        <v>9192.84</v>
      </c>
      <c r="U7" t="n">
        <v>0.7</v>
      </c>
      <c r="V7" t="n">
        <v>0.83</v>
      </c>
      <c r="W7" t="n">
        <v>6.82</v>
      </c>
      <c r="X7" t="n">
        <v>0.55</v>
      </c>
      <c r="Y7" t="n">
        <v>4</v>
      </c>
      <c r="Z7" t="n">
        <v>10</v>
      </c>
      <c r="AA7" t="n">
        <v>104.5845888949914</v>
      </c>
      <c r="AB7" t="n">
        <v>143.0972484724927</v>
      </c>
      <c r="AC7" t="n">
        <v>129.4402479165662</v>
      </c>
      <c r="AD7" t="n">
        <v>104584.5888949913</v>
      </c>
      <c r="AE7" t="n">
        <v>143097.2484724926</v>
      </c>
      <c r="AF7" t="n">
        <v>9.189441108575871e-06</v>
      </c>
      <c r="AG7" t="n">
        <v>0.6904166666666667</v>
      </c>
      <c r="AH7" t="n">
        <v>129440.2479165662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6.1041</v>
      </c>
      <c r="E8" t="n">
        <v>16.38</v>
      </c>
      <c r="F8" t="n">
        <v>13.59</v>
      </c>
      <c r="G8" t="n">
        <v>47.95</v>
      </c>
      <c r="H8" t="n">
        <v>0.78</v>
      </c>
      <c r="I8" t="n">
        <v>17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153.67</v>
      </c>
      <c r="Q8" t="n">
        <v>433.06</v>
      </c>
      <c r="R8" t="n">
        <v>71.23</v>
      </c>
      <c r="S8" t="n">
        <v>52.22</v>
      </c>
      <c r="T8" t="n">
        <v>7548.47</v>
      </c>
      <c r="U8" t="n">
        <v>0.73</v>
      </c>
      <c r="V8" t="n">
        <v>0.84</v>
      </c>
      <c r="W8" t="n">
        <v>6.82</v>
      </c>
      <c r="X8" t="n">
        <v>0.45</v>
      </c>
      <c r="Y8" t="n">
        <v>4</v>
      </c>
      <c r="Z8" t="n">
        <v>10</v>
      </c>
      <c r="AA8" t="n">
        <v>101.9506710176667</v>
      </c>
      <c r="AB8" t="n">
        <v>139.4934058324832</v>
      </c>
      <c r="AC8" t="n">
        <v>126.1803509600932</v>
      </c>
      <c r="AD8" t="n">
        <v>101950.6710176668</v>
      </c>
      <c r="AE8" t="n">
        <v>139493.4058324832</v>
      </c>
      <c r="AF8" t="n">
        <v>9.296045387192454e-06</v>
      </c>
      <c r="AG8" t="n">
        <v>0.6825</v>
      </c>
      <c r="AH8" t="n">
        <v>126180.3509600932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6.1452</v>
      </c>
      <c r="E9" t="n">
        <v>16.27</v>
      </c>
      <c r="F9" t="n">
        <v>13.54</v>
      </c>
      <c r="G9" t="n">
        <v>54.15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151.4</v>
      </c>
      <c r="Q9" t="n">
        <v>433.15</v>
      </c>
      <c r="R9" t="n">
        <v>69.56</v>
      </c>
      <c r="S9" t="n">
        <v>52.22</v>
      </c>
      <c r="T9" t="n">
        <v>6724.97</v>
      </c>
      <c r="U9" t="n">
        <v>0.75</v>
      </c>
      <c r="V9" t="n">
        <v>0.84</v>
      </c>
      <c r="W9" t="n">
        <v>6.82</v>
      </c>
      <c r="X9" t="n">
        <v>0.4</v>
      </c>
      <c r="Y9" t="n">
        <v>4</v>
      </c>
      <c r="Z9" t="n">
        <v>10</v>
      </c>
      <c r="AA9" t="n">
        <v>100.2600481120635</v>
      </c>
      <c r="AB9" t="n">
        <v>137.1802209880194</v>
      </c>
      <c r="AC9" t="n">
        <v>124.087933230609</v>
      </c>
      <c r="AD9" t="n">
        <v>100260.0481120635</v>
      </c>
      <c r="AE9" t="n">
        <v>137180.2209880194</v>
      </c>
      <c r="AF9" t="n">
        <v>9.358637327923046e-06</v>
      </c>
      <c r="AG9" t="n">
        <v>0.6779166666666666</v>
      </c>
      <c r="AH9" t="n">
        <v>124087.933230609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6.1861</v>
      </c>
      <c r="E10" t="n">
        <v>16.17</v>
      </c>
      <c r="F10" t="n">
        <v>13.49</v>
      </c>
      <c r="G10" t="n">
        <v>62.27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11</v>
      </c>
      <c r="N10" t="n">
        <v>28.61</v>
      </c>
      <c r="O10" t="n">
        <v>20177.64</v>
      </c>
      <c r="P10" t="n">
        <v>149.02</v>
      </c>
      <c r="Q10" t="n">
        <v>433</v>
      </c>
      <c r="R10" t="n">
        <v>68.18000000000001</v>
      </c>
      <c r="S10" t="n">
        <v>52.22</v>
      </c>
      <c r="T10" t="n">
        <v>6042.74</v>
      </c>
      <c r="U10" t="n">
        <v>0.77</v>
      </c>
      <c r="V10" t="n">
        <v>0.84</v>
      </c>
      <c r="W10" t="n">
        <v>6.81</v>
      </c>
      <c r="X10" t="n">
        <v>0.35</v>
      </c>
      <c r="Y10" t="n">
        <v>4</v>
      </c>
      <c r="Z10" t="n">
        <v>10</v>
      </c>
      <c r="AA10" t="n">
        <v>98.55522333460944</v>
      </c>
      <c r="AB10" t="n">
        <v>134.8476045159468</v>
      </c>
      <c r="AC10" t="n">
        <v>121.9779384007825</v>
      </c>
      <c r="AD10" t="n">
        <v>98555.22333460944</v>
      </c>
      <c r="AE10" t="n">
        <v>134847.6045159468</v>
      </c>
      <c r="AF10" t="n">
        <v>9.420924685000448e-06</v>
      </c>
      <c r="AG10" t="n">
        <v>0.6737500000000001</v>
      </c>
      <c r="AH10" t="n">
        <v>121977.9384007825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6.2162</v>
      </c>
      <c r="E11" t="n">
        <v>16.09</v>
      </c>
      <c r="F11" t="n">
        <v>13.44</v>
      </c>
      <c r="G11" t="n">
        <v>67.22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10</v>
      </c>
      <c r="N11" t="n">
        <v>29.04</v>
      </c>
      <c r="O11" t="n">
        <v>20353.94</v>
      </c>
      <c r="P11" t="n">
        <v>146.59</v>
      </c>
      <c r="Q11" t="n">
        <v>433.04</v>
      </c>
      <c r="R11" t="n">
        <v>66.51000000000001</v>
      </c>
      <c r="S11" t="n">
        <v>52.22</v>
      </c>
      <c r="T11" t="n">
        <v>5214.46</v>
      </c>
      <c r="U11" t="n">
        <v>0.79</v>
      </c>
      <c r="V11" t="n">
        <v>0.85</v>
      </c>
      <c r="W11" t="n">
        <v>6.81</v>
      </c>
      <c r="X11" t="n">
        <v>0.31</v>
      </c>
      <c r="Y11" t="n">
        <v>4</v>
      </c>
      <c r="Z11" t="n">
        <v>10</v>
      </c>
      <c r="AA11" t="n">
        <v>97.01610719211297</v>
      </c>
      <c r="AB11" t="n">
        <v>132.7417179087722</v>
      </c>
      <c r="AC11" t="n">
        <v>120.0730346557656</v>
      </c>
      <c r="AD11" t="n">
        <v>97016.10719211296</v>
      </c>
      <c r="AE11" t="n">
        <v>132741.7179087722</v>
      </c>
      <c r="AF11" t="n">
        <v>9.466764524805577e-06</v>
      </c>
      <c r="AG11" t="n">
        <v>0.6704166666666667</v>
      </c>
      <c r="AH11" t="n">
        <v>120073.0346557656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6.2331</v>
      </c>
      <c r="E12" t="n">
        <v>16.04</v>
      </c>
      <c r="F12" t="n">
        <v>13.43</v>
      </c>
      <c r="G12" t="n">
        <v>73.26000000000001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144.55</v>
      </c>
      <c r="Q12" t="n">
        <v>433.15</v>
      </c>
      <c r="R12" t="n">
        <v>66.11</v>
      </c>
      <c r="S12" t="n">
        <v>52.22</v>
      </c>
      <c r="T12" t="n">
        <v>5022.34</v>
      </c>
      <c r="U12" t="n">
        <v>0.79</v>
      </c>
      <c r="V12" t="n">
        <v>0.85</v>
      </c>
      <c r="W12" t="n">
        <v>6.81</v>
      </c>
      <c r="X12" t="n">
        <v>0.29</v>
      </c>
      <c r="Y12" t="n">
        <v>4</v>
      </c>
      <c r="Z12" t="n">
        <v>10</v>
      </c>
      <c r="AA12" t="n">
        <v>95.93772980877488</v>
      </c>
      <c r="AB12" t="n">
        <v>131.2662343982373</v>
      </c>
      <c r="AC12" t="n">
        <v>118.7383692206215</v>
      </c>
      <c r="AD12" t="n">
        <v>95937.72980877488</v>
      </c>
      <c r="AE12" t="n">
        <v>131266.2343982373</v>
      </c>
      <c r="AF12" t="n">
        <v>9.492501843500153e-06</v>
      </c>
      <c r="AG12" t="n">
        <v>0.6683333333333333</v>
      </c>
      <c r="AH12" t="n">
        <v>118738.3692206215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6.2595</v>
      </c>
      <c r="E13" t="n">
        <v>15.98</v>
      </c>
      <c r="F13" t="n">
        <v>13.39</v>
      </c>
      <c r="G13" t="n">
        <v>80.36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8</v>
      </c>
      <c r="N13" t="n">
        <v>29.91</v>
      </c>
      <c r="O13" t="n">
        <v>20708.3</v>
      </c>
      <c r="P13" t="n">
        <v>142.28</v>
      </c>
      <c r="Q13" t="n">
        <v>432.98</v>
      </c>
      <c r="R13" t="n">
        <v>64.89</v>
      </c>
      <c r="S13" t="n">
        <v>52.22</v>
      </c>
      <c r="T13" t="n">
        <v>4412.92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94.56747968521941</v>
      </c>
      <c r="AB13" t="n">
        <v>129.3913977280206</v>
      </c>
      <c r="AC13" t="n">
        <v>117.0424643308599</v>
      </c>
      <c r="AD13" t="n">
        <v>94567.47968521941</v>
      </c>
      <c r="AE13" t="n">
        <v>129391.3977280206</v>
      </c>
      <c r="AF13" t="n">
        <v>9.532706885721263e-06</v>
      </c>
      <c r="AG13" t="n">
        <v>0.6658333333333334</v>
      </c>
      <c r="AH13" t="n">
        <v>117042.4643308599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6.2865</v>
      </c>
      <c r="E14" t="n">
        <v>15.91</v>
      </c>
      <c r="F14" t="n">
        <v>13.36</v>
      </c>
      <c r="G14" t="n">
        <v>89.04000000000001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139.81</v>
      </c>
      <c r="Q14" t="n">
        <v>433.03</v>
      </c>
      <c r="R14" t="n">
        <v>63.76</v>
      </c>
      <c r="S14" t="n">
        <v>52.22</v>
      </c>
      <c r="T14" t="n">
        <v>3854.16</v>
      </c>
      <c r="U14" t="n">
        <v>0.82</v>
      </c>
      <c r="V14" t="n">
        <v>0.85</v>
      </c>
      <c r="W14" t="n">
        <v>6.81</v>
      </c>
      <c r="X14" t="n">
        <v>0.22</v>
      </c>
      <c r="Y14" t="n">
        <v>4</v>
      </c>
      <c r="Z14" t="n">
        <v>10</v>
      </c>
      <c r="AA14" t="n">
        <v>93.14333876258459</v>
      </c>
      <c r="AB14" t="n">
        <v>127.4428252890093</v>
      </c>
      <c r="AC14" t="n">
        <v>115.2798609105887</v>
      </c>
      <c r="AD14" t="n">
        <v>93143.33876258459</v>
      </c>
      <c r="AE14" t="n">
        <v>127442.8252890093</v>
      </c>
      <c r="AF14" t="n">
        <v>9.573825678901945e-06</v>
      </c>
      <c r="AG14" t="n">
        <v>0.6629166666666667</v>
      </c>
      <c r="AH14" t="n">
        <v>115279.8609105887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6.3076</v>
      </c>
      <c r="E15" t="n">
        <v>15.85</v>
      </c>
      <c r="F15" t="n">
        <v>13.33</v>
      </c>
      <c r="G15" t="n">
        <v>100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136.44</v>
      </c>
      <c r="Q15" t="n">
        <v>433.06</v>
      </c>
      <c r="R15" t="n">
        <v>62.9</v>
      </c>
      <c r="S15" t="n">
        <v>52.22</v>
      </c>
      <c r="T15" t="n">
        <v>3430.9</v>
      </c>
      <c r="U15" t="n">
        <v>0.83</v>
      </c>
      <c r="V15" t="n">
        <v>0.85</v>
      </c>
      <c r="W15" t="n">
        <v>6.81</v>
      </c>
      <c r="X15" t="n">
        <v>0.2</v>
      </c>
      <c r="Y15" t="n">
        <v>4</v>
      </c>
      <c r="Z15" t="n">
        <v>10</v>
      </c>
      <c r="AA15" t="n">
        <v>91.46891926162537</v>
      </c>
      <c r="AB15" t="n">
        <v>125.1518106576232</v>
      </c>
      <c r="AC15" t="n">
        <v>113.2074975001621</v>
      </c>
      <c r="AD15" t="n">
        <v>91468.91926162537</v>
      </c>
      <c r="AE15" t="n">
        <v>125151.8106576232</v>
      </c>
      <c r="AF15" t="n">
        <v>9.605959254313513e-06</v>
      </c>
      <c r="AG15" t="n">
        <v>0.6604166666666667</v>
      </c>
      <c r="AH15" t="n">
        <v>113207.4975001621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6.3046</v>
      </c>
      <c r="E16" t="n">
        <v>15.86</v>
      </c>
      <c r="F16" t="n">
        <v>13.34</v>
      </c>
      <c r="G16" t="n">
        <v>100.05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135.33</v>
      </c>
      <c r="Q16" t="n">
        <v>433.05</v>
      </c>
      <c r="R16" t="n">
        <v>63.18</v>
      </c>
      <c r="S16" t="n">
        <v>52.22</v>
      </c>
      <c r="T16" t="n">
        <v>3571.59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91.11092602895648</v>
      </c>
      <c r="AB16" t="n">
        <v>124.6619885231391</v>
      </c>
      <c r="AC16" t="n">
        <v>112.7644233027233</v>
      </c>
      <c r="AD16" t="n">
        <v>91110.92602895648</v>
      </c>
      <c r="AE16" t="n">
        <v>124661.9885231391</v>
      </c>
      <c r="AF16" t="n">
        <v>9.60139049951566e-06</v>
      </c>
      <c r="AG16" t="n">
        <v>0.6608333333333333</v>
      </c>
      <c r="AH16" t="n">
        <v>112764.4233027233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6.3236</v>
      </c>
      <c r="E17" t="n">
        <v>15.81</v>
      </c>
      <c r="F17" t="n">
        <v>13.32</v>
      </c>
      <c r="G17" t="n">
        <v>114.2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132.22</v>
      </c>
      <c r="Q17" t="n">
        <v>433.07</v>
      </c>
      <c r="R17" t="n">
        <v>62.67</v>
      </c>
      <c r="S17" t="n">
        <v>52.22</v>
      </c>
      <c r="T17" t="n">
        <v>3318.71</v>
      </c>
      <c r="U17" t="n">
        <v>0.83</v>
      </c>
      <c r="V17" t="n">
        <v>0.86</v>
      </c>
      <c r="W17" t="n">
        <v>6.81</v>
      </c>
      <c r="X17" t="n">
        <v>0.19</v>
      </c>
      <c r="Y17" t="n">
        <v>4</v>
      </c>
      <c r="Z17" t="n">
        <v>10</v>
      </c>
      <c r="AA17" t="n">
        <v>89.60240116667943</v>
      </c>
      <c r="AB17" t="n">
        <v>122.5979582551527</v>
      </c>
      <c r="AC17" t="n">
        <v>110.8973811866282</v>
      </c>
      <c r="AD17" t="n">
        <v>89602.40116667942</v>
      </c>
      <c r="AE17" t="n">
        <v>122597.9582551527</v>
      </c>
      <c r="AF17" t="n">
        <v>9.630325946568732e-06</v>
      </c>
      <c r="AG17" t="n">
        <v>0.6587500000000001</v>
      </c>
      <c r="AH17" t="n">
        <v>110897.3811866282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6.3229</v>
      </c>
      <c r="E18" t="n">
        <v>15.82</v>
      </c>
      <c r="F18" t="n">
        <v>13.33</v>
      </c>
      <c r="G18" t="n">
        <v>114.22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133.19</v>
      </c>
      <c r="Q18" t="n">
        <v>433.06</v>
      </c>
      <c r="R18" t="n">
        <v>62.43</v>
      </c>
      <c r="S18" t="n">
        <v>52.22</v>
      </c>
      <c r="T18" t="n">
        <v>3197.56</v>
      </c>
      <c r="U18" t="n">
        <v>0.84</v>
      </c>
      <c r="V18" t="n">
        <v>0.86</v>
      </c>
      <c r="W18" t="n">
        <v>6.82</v>
      </c>
      <c r="X18" t="n">
        <v>0.19</v>
      </c>
      <c r="Y18" t="n">
        <v>4</v>
      </c>
      <c r="Z18" t="n">
        <v>10</v>
      </c>
      <c r="AA18" t="n">
        <v>90.01030806984346</v>
      </c>
      <c r="AB18" t="n">
        <v>123.156074475644</v>
      </c>
      <c r="AC18" t="n">
        <v>111.402231578357</v>
      </c>
      <c r="AD18" t="n">
        <v>90010.30806984346</v>
      </c>
      <c r="AE18" t="n">
        <v>123156.074475644</v>
      </c>
      <c r="AF18" t="n">
        <v>9.629259903782566e-06</v>
      </c>
      <c r="AG18" t="n">
        <v>0.6591666666666667</v>
      </c>
      <c r="AH18" t="n">
        <v>111402.231578357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3.5408</v>
      </c>
      <c r="E2" t="n">
        <v>28.24</v>
      </c>
      <c r="F2" t="n">
        <v>18.78</v>
      </c>
      <c r="G2" t="n">
        <v>5.99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258.62</v>
      </c>
      <c r="Q2" t="n">
        <v>435.78</v>
      </c>
      <c r="R2" t="n">
        <v>239.63</v>
      </c>
      <c r="S2" t="n">
        <v>52.22</v>
      </c>
      <c r="T2" t="n">
        <v>90896.07000000001</v>
      </c>
      <c r="U2" t="n">
        <v>0.22</v>
      </c>
      <c r="V2" t="n">
        <v>0.61</v>
      </c>
      <c r="W2" t="n">
        <v>7.11</v>
      </c>
      <c r="X2" t="n">
        <v>5.61</v>
      </c>
      <c r="Y2" t="n">
        <v>4</v>
      </c>
      <c r="Z2" t="n">
        <v>10</v>
      </c>
      <c r="AA2" t="n">
        <v>276.9166608100785</v>
      </c>
      <c r="AB2" t="n">
        <v>378.8895920212139</v>
      </c>
      <c r="AC2" t="n">
        <v>342.7289011335907</v>
      </c>
      <c r="AD2" t="n">
        <v>276916.6608100785</v>
      </c>
      <c r="AE2" t="n">
        <v>378889.5920212139</v>
      </c>
      <c r="AF2" t="n">
        <v>4.901932059189505e-06</v>
      </c>
      <c r="AG2" t="n">
        <v>1.176666666666667</v>
      </c>
      <c r="AH2" t="n">
        <v>342728.9011335907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4.827</v>
      </c>
      <c r="E3" t="n">
        <v>20.72</v>
      </c>
      <c r="F3" t="n">
        <v>15.38</v>
      </c>
      <c r="G3" t="n">
        <v>11.99</v>
      </c>
      <c r="H3" t="n">
        <v>0.19</v>
      </c>
      <c r="I3" t="n">
        <v>77</v>
      </c>
      <c r="J3" t="n">
        <v>187.21</v>
      </c>
      <c r="K3" t="n">
        <v>53.44</v>
      </c>
      <c r="L3" t="n">
        <v>2</v>
      </c>
      <c r="M3" t="n">
        <v>75</v>
      </c>
      <c r="N3" t="n">
        <v>36.77</v>
      </c>
      <c r="O3" t="n">
        <v>23322.88</v>
      </c>
      <c r="P3" t="n">
        <v>211.18</v>
      </c>
      <c r="Q3" t="n">
        <v>433.94</v>
      </c>
      <c r="R3" t="n">
        <v>129.29</v>
      </c>
      <c r="S3" t="n">
        <v>52.22</v>
      </c>
      <c r="T3" t="n">
        <v>36281.22</v>
      </c>
      <c r="U3" t="n">
        <v>0.4</v>
      </c>
      <c r="V3" t="n">
        <v>0.74</v>
      </c>
      <c r="W3" t="n">
        <v>6.92</v>
      </c>
      <c r="X3" t="n">
        <v>2.23</v>
      </c>
      <c r="Y3" t="n">
        <v>4</v>
      </c>
      <c r="Z3" t="n">
        <v>10</v>
      </c>
      <c r="AA3" t="n">
        <v>167.9232469091611</v>
      </c>
      <c r="AB3" t="n">
        <v>229.7599946718157</v>
      </c>
      <c r="AC3" t="n">
        <v>207.8320232505817</v>
      </c>
      <c r="AD3" t="n">
        <v>167923.2469091611</v>
      </c>
      <c r="AE3" t="n">
        <v>229759.9946718157</v>
      </c>
      <c r="AF3" t="n">
        <v>6.68256497111041e-06</v>
      </c>
      <c r="AG3" t="n">
        <v>0.8633333333333333</v>
      </c>
      <c r="AH3" t="n">
        <v>207832.0232505817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5.3133</v>
      </c>
      <c r="E4" t="n">
        <v>18.82</v>
      </c>
      <c r="F4" t="n">
        <v>14.53</v>
      </c>
      <c r="G4" t="n">
        <v>17.79</v>
      </c>
      <c r="H4" t="n">
        <v>0.28</v>
      </c>
      <c r="I4" t="n">
        <v>49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198.25</v>
      </c>
      <c r="Q4" t="n">
        <v>433.61</v>
      </c>
      <c r="R4" t="n">
        <v>101.75</v>
      </c>
      <c r="S4" t="n">
        <v>52.22</v>
      </c>
      <c r="T4" t="n">
        <v>22649.51</v>
      </c>
      <c r="U4" t="n">
        <v>0.51</v>
      </c>
      <c r="V4" t="n">
        <v>0.78</v>
      </c>
      <c r="W4" t="n">
        <v>6.87</v>
      </c>
      <c r="X4" t="n">
        <v>1.38</v>
      </c>
      <c r="Y4" t="n">
        <v>4</v>
      </c>
      <c r="Z4" t="n">
        <v>10</v>
      </c>
      <c r="AA4" t="n">
        <v>144.1192580664895</v>
      </c>
      <c r="AB4" t="n">
        <v>197.1903269794175</v>
      </c>
      <c r="AC4" t="n">
        <v>178.3707589309199</v>
      </c>
      <c r="AD4" t="n">
        <v>144119.2580664895</v>
      </c>
      <c r="AE4" t="n">
        <v>197190.3269794175</v>
      </c>
      <c r="AF4" t="n">
        <v>7.355805357572186e-06</v>
      </c>
      <c r="AG4" t="n">
        <v>0.7841666666666667</v>
      </c>
      <c r="AH4" t="n">
        <v>178370.7589309199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5.5679</v>
      </c>
      <c r="E5" t="n">
        <v>17.96</v>
      </c>
      <c r="F5" t="n">
        <v>14.15</v>
      </c>
      <c r="G5" t="n">
        <v>23.59</v>
      </c>
      <c r="H5" t="n">
        <v>0.37</v>
      </c>
      <c r="I5" t="n">
        <v>36</v>
      </c>
      <c r="J5" t="n">
        <v>190.25</v>
      </c>
      <c r="K5" t="n">
        <v>53.44</v>
      </c>
      <c r="L5" t="n">
        <v>4</v>
      </c>
      <c r="M5" t="n">
        <v>34</v>
      </c>
      <c r="N5" t="n">
        <v>37.82</v>
      </c>
      <c r="O5" t="n">
        <v>23698.48</v>
      </c>
      <c r="P5" t="n">
        <v>191.92</v>
      </c>
      <c r="Q5" t="n">
        <v>433.46</v>
      </c>
      <c r="R5" t="n">
        <v>89.56999999999999</v>
      </c>
      <c r="S5" t="n">
        <v>52.22</v>
      </c>
      <c r="T5" t="n">
        <v>16623.58</v>
      </c>
      <c r="U5" t="n">
        <v>0.58</v>
      </c>
      <c r="V5" t="n">
        <v>0.8100000000000001</v>
      </c>
      <c r="W5" t="n">
        <v>6.85</v>
      </c>
      <c r="X5" t="n">
        <v>1.01</v>
      </c>
      <c r="Y5" t="n">
        <v>4</v>
      </c>
      <c r="Z5" t="n">
        <v>10</v>
      </c>
      <c r="AA5" t="n">
        <v>133.7000807768164</v>
      </c>
      <c r="AB5" t="n">
        <v>182.9343489500332</v>
      </c>
      <c r="AC5" t="n">
        <v>165.4753514362647</v>
      </c>
      <c r="AD5" t="n">
        <v>133700.0807768164</v>
      </c>
      <c r="AE5" t="n">
        <v>182934.3489500332</v>
      </c>
      <c r="AF5" t="n">
        <v>7.708277087765828e-06</v>
      </c>
      <c r="AG5" t="n">
        <v>0.7483333333333334</v>
      </c>
      <c r="AH5" t="n">
        <v>165475.3514362647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5.7364</v>
      </c>
      <c r="E6" t="n">
        <v>17.43</v>
      </c>
      <c r="F6" t="n">
        <v>13.92</v>
      </c>
      <c r="G6" t="n">
        <v>29.83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26</v>
      </c>
      <c r="N6" t="n">
        <v>38.35</v>
      </c>
      <c r="O6" t="n">
        <v>23887.36</v>
      </c>
      <c r="P6" t="n">
        <v>187.52</v>
      </c>
      <c r="Q6" t="n">
        <v>433.1</v>
      </c>
      <c r="R6" t="n">
        <v>81.97</v>
      </c>
      <c r="S6" t="n">
        <v>52.22</v>
      </c>
      <c r="T6" t="n">
        <v>12864.81</v>
      </c>
      <c r="U6" t="n">
        <v>0.64</v>
      </c>
      <c r="V6" t="n">
        <v>0.82</v>
      </c>
      <c r="W6" t="n">
        <v>6.84</v>
      </c>
      <c r="X6" t="n">
        <v>0.78</v>
      </c>
      <c r="Y6" t="n">
        <v>4</v>
      </c>
      <c r="Z6" t="n">
        <v>10</v>
      </c>
      <c r="AA6" t="n">
        <v>127.2850469619966</v>
      </c>
      <c r="AB6" t="n">
        <v>174.157016673283</v>
      </c>
      <c r="AC6" t="n">
        <v>157.5357154329415</v>
      </c>
      <c r="AD6" t="n">
        <v>127285.0469619966</v>
      </c>
      <c r="AE6" t="n">
        <v>174157.016673283</v>
      </c>
      <c r="AF6" t="n">
        <v>7.941550797654393e-06</v>
      </c>
      <c r="AG6" t="n">
        <v>0.72625</v>
      </c>
      <c r="AH6" t="n">
        <v>157535.7154329415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5.8507</v>
      </c>
      <c r="E7" t="n">
        <v>17.09</v>
      </c>
      <c r="F7" t="n">
        <v>13.77</v>
      </c>
      <c r="G7" t="n">
        <v>35.91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184.08</v>
      </c>
      <c r="Q7" t="n">
        <v>433.11</v>
      </c>
      <c r="R7" t="n">
        <v>77.16</v>
      </c>
      <c r="S7" t="n">
        <v>52.22</v>
      </c>
      <c r="T7" t="n">
        <v>10483.04</v>
      </c>
      <c r="U7" t="n">
        <v>0.68</v>
      </c>
      <c r="V7" t="n">
        <v>0.83</v>
      </c>
      <c r="W7" t="n">
        <v>6.83</v>
      </c>
      <c r="X7" t="n">
        <v>0.63</v>
      </c>
      <c r="Y7" t="n">
        <v>4</v>
      </c>
      <c r="Z7" t="n">
        <v>10</v>
      </c>
      <c r="AA7" t="n">
        <v>122.9734708098536</v>
      </c>
      <c r="AB7" t="n">
        <v>168.2577279686088</v>
      </c>
      <c r="AC7" t="n">
        <v>152.1994465625358</v>
      </c>
      <c r="AD7" t="n">
        <v>122973.4708098536</v>
      </c>
      <c r="AE7" t="n">
        <v>168257.7279686088</v>
      </c>
      <c r="AF7" t="n">
        <v>8.099789284540227e-06</v>
      </c>
      <c r="AG7" t="n">
        <v>0.7120833333333333</v>
      </c>
      <c r="AH7" t="n">
        <v>152199.4465625358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5.9177</v>
      </c>
      <c r="E8" t="n">
        <v>16.9</v>
      </c>
      <c r="F8" t="n">
        <v>13.69</v>
      </c>
      <c r="G8" t="n">
        <v>41.06</v>
      </c>
      <c r="H8" t="n">
        <v>0.64</v>
      </c>
      <c r="I8" t="n">
        <v>20</v>
      </c>
      <c r="J8" t="n">
        <v>194.86</v>
      </c>
      <c r="K8" t="n">
        <v>53.44</v>
      </c>
      <c r="L8" t="n">
        <v>7</v>
      </c>
      <c r="M8" t="n">
        <v>18</v>
      </c>
      <c r="N8" t="n">
        <v>39.43</v>
      </c>
      <c r="O8" t="n">
        <v>24267.28</v>
      </c>
      <c r="P8" t="n">
        <v>181.81</v>
      </c>
      <c r="Q8" t="n">
        <v>433.27</v>
      </c>
      <c r="R8" t="n">
        <v>74.39</v>
      </c>
      <c r="S8" t="n">
        <v>52.22</v>
      </c>
      <c r="T8" t="n">
        <v>9113.16</v>
      </c>
      <c r="U8" t="n">
        <v>0.7</v>
      </c>
      <c r="V8" t="n">
        <v>0.83</v>
      </c>
      <c r="W8" t="n">
        <v>6.83</v>
      </c>
      <c r="X8" t="n">
        <v>0.55</v>
      </c>
      <c r="Y8" t="n">
        <v>4</v>
      </c>
      <c r="Z8" t="n">
        <v>10</v>
      </c>
      <c r="AA8" t="n">
        <v>120.4433629664242</v>
      </c>
      <c r="AB8" t="n">
        <v>164.7959227967501</v>
      </c>
      <c r="AC8" t="n">
        <v>149.0680312176042</v>
      </c>
      <c r="AD8" t="n">
        <v>120443.3629664242</v>
      </c>
      <c r="AE8" t="n">
        <v>164795.9227967501</v>
      </c>
      <c r="AF8" t="n">
        <v>8.192545003012239e-06</v>
      </c>
      <c r="AG8" t="n">
        <v>0.7041666666666666</v>
      </c>
      <c r="AH8" t="n">
        <v>149068.0312176041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5.994</v>
      </c>
      <c r="E9" t="n">
        <v>16.68</v>
      </c>
      <c r="F9" t="n">
        <v>13.58</v>
      </c>
      <c r="G9" t="n">
        <v>47.94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15</v>
      </c>
      <c r="N9" t="n">
        <v>39.98</v>
      </c>
      <c r="O9" t="n">
        <v>24458.36</v>
      </c>
      <c r="P9" t="n">
        <v>178.81</v>
      </c>
      <c r="Q9" t="n">
        <v>433.06</v>
      </c>
      <c r="R9" t="n">
        <v>71.09</v>
      </c>
      <c r="S9" t="n">
        <v>52.22</v>
      </c>
      <c r="T9" t="n">
        <v>7478.43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117.4078463899295</v>
      </c>
      <c r="AB9" t="n">
        <v>160.6425950992522</v>
      </c>
      <c r="AC9" t="n">
        <v>145.3110912863221</v>
      </c>
      <c r="AD9" t="n">
        <v>117407.8463899295</v>
      </c>
      <c r="AE9" t="n">
        <v>160642.5950992522</v>
      </c>
      <c r="AF9" t="n">
        <v>8.298175768973646e-06</v>
      </c>
      <c r="AG9" t="n">
        <v>0.695</v>
      </c>
      <c r="AH9" t="n">
        <v>145311.0912863221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6.0075</v>
      </c>
      <c r="E10" t="n">
        <v>16.65</v>
      </c>
      <c r="F10" t="n">
        <v>13.58</v>
      </c>
      <c r="G10" t="n">
        <v>50.93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177.66</v>
      </c>
      <c r="Q10" t="n">
        <v>433.03</v>
      </c>
      <c r="R10" t="n">
        <v>70.94</v>
      </c>
      <c r="S10" t="n">
        <v>52.22</v>
      </c>
      <c r="T10" t="n">
        <v>7409.07</v>
      </c>
      <c r="U10" t="n">
        <v>0.74</v>
      </c>
      <c r="V10" t="n">
        <v>0.84</v>
      </c>
      <c r="W10" t="n">
        <v>6.82</v>
      </c>
      <c r="X10" t="n">
        <v>0.44</v>
      </c>
      <c r="Y10" t="n">
        <v>4</v>
      </c>
      <c r="Z10" t="n">
        <v>10</v>
      </c>
      <c r="AA10" t="n">
        <v>116.6864359858564</v>
      </c>
      <c r="AB10" t="n">
        <v>159.6555295580191</v>
      </c>
      <c r="AC10" t="n">
        <v>144.4182298949888</v>
      </c>
      <c r="AD10" t="n">
        <v>116686.4359858564</v>
      </c>
      <c r="AE10" t="n">
        <v>159655.5295580191</v>
      </c>
      <c r="AF10" t="n">
        <v>8.316865354038904e-06</v>
      </c>
      <c r="AG10" t="n">
        <v>0.69375</v>
      </c>
      <c r="AH10" t="n">
        <v>144418.2298949888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6.0622</v>
      </c>
      <c r="E11" t="n">
        <v>16.5</v>
      </c>
      <c r="F11" t="n">
        <v>13.51</v>
      </c>
      <c r="G11" t="n">
        <v>57.88</v>
      </c>
      <c r="H11" t="n">
        <v>0.89</v>
      </c>
      <c r="I11" t="n">
        <v>14</v>
      </c>
      <c r="J11" t="n">
        <v>199.53</v>
      </c>
      <c r="K11" t="n">
        <v>53.44</v>
      </c>
      <c r="L11" t="n">
        <v>10</v>
      </c>
      <c r="M11" t="n">
        <v>12</v>
      </c>
      <c r="N11" t="n">
        <v>41.1</v>
      </c>
      <c r="O11" t="n">
        <v>24842.77</v>
      </c>
      <c r="P11" t="n">
        <v>175.5</v>
      </c>
      <c r="Q11" t="n">
        <v>433.06</v>
      </c>
      <c r="R11" t="n">
        <v>68.69</v>
      </c>
      <c r="S11" t="n">
        <v>52.22</v>
      </c>
      <c r="T11" t="n">
        <v>6295.33</v>
      </c>
      <c r="U11" t="n">
        <v>0.76</v>
      </c>
      <c r="V11" t="n">
        <v>0.84</v>
      </c>
      <c r="W11" t="n">
        <v>6.81</v>
      </c>
      <c r="X11" t="n">
        <v>0.37</v>
      </c>
      <c r="Y11" t="n">
        <v>4</v>
      </c>
      <c r="Z11" t="n">
        <v>10</v>
      </c>
      <c r="AA11" t="n">
        <v>114.5905876986693</v>
      </c>
      <c r="AB11" t="n">
        <v>156.7878974691903</v>
      </c>
      <c r="AC11" t="n">
        <v>141.82428058797</v>
      </c>
      <c r="AD11" t="n">
        <v>114590.5876986693</v>
      </c>
      <c r="AE11" t="n">
        <v>156787.8974691903</v>
      </c>
      <c r="AF11" t="n">
        <v>8.392592783895902e-06</v>
      </c>
      <c r="AG11" t="n">
        <v>0.6875</v>
      </c>
      <c r="AH11" t="n">
        <v>141824.28058797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6.0888</v>
      </c>
      <c r="E12" t="n">
        <v>16.42</v>
      </c>
      <c r="F12" t="n">
        <v>13.47</v>
      </c>
      <c r="G12" t="n">
        <v>62.17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173.79</v>
      </c>
      <c r="Q12" t="n">
        <v>432.97</v>
      </c>
      <c r="R12" t="n">
        <v>67.41</v>
      </c>
      <c r="S12" t="n">
        <v>52.22</v>
      </c>
      <c r="T12" t="n">
        <v>5659.5</v>
      </c>
      <c r="U12" t="n">
        <v>0.77</v>
      </c>
      <c r="V12" t="n">
        <v>0.85</v>
      </c>
      <c r="W12" t="n">
        <v>6.82</v>
      </c>
      <c r="X12" t="n">
        <v>0.33</v>
      </c>
      <c r="Y12" t="n">
        <v>4</v>
      </c>
      <c r="Z12" t="n">
        <v>10</v>
      </c>
      <c r="AA12" t="n">
        <v>113.3035696507184</v>
      </c>
      <c r="AB12" t="n">
        <v>155.0269425967559</v>
      </c>
      <c r="AC12" t="n">
        <v>140.2313887770445</v>
      </c>
      <c r="AD12" t="n">
        <v>113303.5696507184</v>
      </c>
      <c r="AE12" t="n">
        <v>155026.9425967559</v>
      </c>
      <c r="AF12" t="n">
        <v>8.429418188543e-06</v>
      </c>
      <c r="AG12" t="n">
        <v>0.6841666666666667</v>
      </c>
      <c r="AH12" t="n">
        <v>140231.3887770445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6.1093</v>
      </c>
      <c r="E13" t="n">
        <v>16.37</v>
      </c>
      <c r="F13" t="n">
        <v>13.45</v>
      </c>
      <c r="G13" t="n">
        <v>67.27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172.08</v>
      </c>
      <c r="Q13" t="n">
        <v>433.07</v>
      </c>
      <c r="R13" t="n">
        <v>67.01000000000001</v>
      </c>
      <c r="S13" t="n">
        <v>52.22</v>
      </c>
      <c r="T13" t="n">
        <v>5464.16</v>
      </c>
      <c r="U13" t="n">
        <v>0.78</v>
      </c>
      <c r="V13" t="n">
        <v>0.85</v>
      </c>
      <c r="W13" t="n">
        <v>6.81</v>
      </c>
      <c r="X13" t="n">
        <v>0.32</v>
      </c>
      <c r="Y13" t="n">
        <v>4</v>
      </c>
      <c r="Z13" t="n">
        <v>10</v>
      </c>
      <c r="AA13" t="n">
        <v>112.1979031767642</v>
      </c>
      <c r="AB13" t="n">
        <v>153.5141209485302</v>
      </c>
      <c r="AC13" t="n">
        <v>138.8629487036665</v>
      </c>
      <c r="AD13" t="n">
        <v>112197.9031767642</v>
      </c>
      <c r="AE13" t="n">
        <v>153514.1209485302</v>
      </c>
      <c r="AF13" t="n">
        <v>8.45779866956802e-06</v>
      </c>
      <c r="AG13" t="n">
        <v>0.6820833333333334</v>
      </c>
      <c r="AH13" t="n">
        <v>138862.9487036665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6.1329</v>
      </c>
      <c r="E14" t="n">
        <v>16.31</v>
      </c>
      <c r="F14" t="n">
        <v>13.43</v>
      </c>
      <c r="G14" t="n">
        <v>73.23999999999999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170.55</v>
      </c>
      <c r="Q14" t="n">
        <v>433.07</v>
      </c>
      <c r="R14" t="n">
        <v>66.06</v>
      </c>
      <c r="S14" t="n">
        <v>52.22</v>
      </c>
      <c r="T14" t="n">
        <v>4994.08</v>
      </c>
      <c r="U14" t="n">
        <v>0.79</v>
      </c>
      <c r="V14" t="n">
        <v>0.85</v>
      </c>
      <c r="W14" t="n">
        <v>6.81</v>
      </c>
      <c r="X14" t="n">
        <v>0.29</v>
      </c>
      <c r="Y14" t="n">
        <v>4</v>
      </c>
      <c r="Z14" t="n">
        <v>10</v>
      </c>
      <c r="AA14" t="n">
        <v>111.1141646561263</v>
      </c>
      <c r="AB14" t="n">
        <v>152.031302093425</v>
      </c>
      <c r="AC14" t="n">
        <v>137.5216479989427</v>
      </c>
      <c r="AD14" t="n">
        <v>111114.1646561263</v>
      </c>
      <c r="AE14" t="n">
        <v>152031.302093425</v>
      </c>
      <c r="AF14" t="n">
        <v>8.490470833089505e-06</v>
      </c>
      <c r="AG14" t="n">
        <v>0.6795833333333333</v>
      </c>
      <c r="AH14" t="n">
        <v>137521.6479989427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6.157</v>
      </c>
      <c r="E15" t="n">
        <v>16.24</v>
      </c>
      <c r="F15" t="n">
        <v>13.4</v>
      </c>
      <c r="G15" t="n">
        <v>80.41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8</v>
      </c>
      <c r="N15" t="n">
        <v>43.4</v>
      </c>
      <c r="O15" t="n">
        <v>25621.03</v>
      </c>
      <c r="P15" t="n">
        <v>169</v>
      </c>
      <c r="Q15" t="n">
        <v>432.95</v>
      </c>
      <c r="R15" t="n">
        <v>65.04000000000001</v>
      </c>
      <c r="S15" t="n">
        <v>52.22</v>
      </c>
      <c r="T15" t="n">
        <v>4490.48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109.9914892124263</v>
      </c>
      <c r="AB15" t="n">
        <v>150.4952080224105</v>
      </c>
      <c r="AC15" t="n">
        <v>136.1321565901437</v>
      </c>
      <c r="AD15" t="n">
        <v>109991.4892124263</v>
      </c>
      <c r="AE15" t="n">
        <v>150495.2080224105</v>
      </c>
      <c r="AF15" t="n">
        <v>8.523835203465258e-06</v>
      </c>
      <c r="AG15" t="n">
        <v>0.6766666666666666</v>
      </c>
      <c r="AH15" t="n">
        <v>136132.1565901437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6.1837</v>
      </c>
      <c r="E16" t="n">
        <v>16.17</v>
      </c>
      <c r="F16" t="n">
        <v>13.37</v>
      </c>
      <c r="G16" t="n">
        <v>89.12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166.31</v>
      </c>
      <c r="Q16" t="n">
        <v>432.98</v>
      </c>
      <c r="R16" t="n">
        <v>64.06</v>
      </c>
      <c r="S16" t="n">
        <v>52.22</v>
      </c>
      <c r="T16" t="n">
        <v>4007.23</v>
      </c>
      <c r="U16" t="n">
        <v>0.82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108.3888663008678</v>
      </c>
      <c r="AB16" t="n">
        <v>148.3024286520843</v>
      </c>
      <c r="AC16" t="n">
        <v>134.1486530053356</v>
      </c>
      <c r="AD16" t="n">
        <v>108388.8663008678</v>
      </c>
      <c r="AE16" t="n">
        <v>148302.4286520843</v>
      </c>
      <c r="AF16" t="n">
        <v>8.560799049483207e-06</v>
      </c>
      <c r="AG16" t="n">
        <v>0.6737500000000001</v>
      </c>
      <c r="AH16" t="n">
        <v>134148.6530053356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6.1837</v>
      </c>
      <c r="E17" t="n">
        <v>16.17</v>
      </c>
      <c r="F17" t="n">
        <v>13.37</v>
      </c>
      <c r="G17" t="n">
        <v>89.12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165.94</v>
      </c>
      <c r="Q17" t="n">
        <v>432.96</v>
      </c>
      <c r="R17" t="n">
        <v>64.08</v>
      </c>
      <c r="S17" t="n">
        <v>52.22</v>
      </c>
      <c r="T17" t="n">
        <v>4013.44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108.2441471435294</v>
      </c>
      <c r="AB17" t="n">
        <v>148.1044175164555</v>
      </c>
      <c r="AC17" t="n">
        <v>133.9695397745807</v>
      </c>
      <c r="AD17" t="n">
        <v>108244.1471435294</v>
      </c>
      <c r="AE17" t="n">
        <v>148104.4175164555</v>
      </c>
      <c r="AF17" t="n">
        <v>8.560799049483207e-06</v>
      </c>
      <c r="AG17" t="n">
        <v>0.6737500000000001</v>
      </c>
      <c r="AH17" t="n">
        <v>133969.5397745807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6.21</v>
      </c>
      <c r="E18" t="n">
        <v>16.1</v>
      </c>
      <c r="F18" t="n">
        <v>13.34</v>
      </c>
      <c r="G18" t="n">
        <v>100.03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163.39</v>
      </c>
      <c r="Q18" t="n">
        <v>432.99</v>
      </c>
      <c r="R18" t="n">
        <v>63.06</v>
      </c>
      <c r="S18" t="n">
        <v>52.22</v>
      </c>
      <c r="T18" t="n">
        <v>3512.3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106.716594361403</v>
      </c>
      <c r="AB18" t="n">
        <v>146.0143524090786</v>
      </c>
      <c r="AC18" t="n">
        <v>132.0789475476264</v>
      </c>
      <c r="AD18" t="n">
        <v>106716.594361403</v>
      </c>
      <c r="AE18" t="n">
        <v>146014.3524090786</v>
      </c>
      <c r="AF18" t="n">
        <v>8.597209130017742e-06</v>
      </c>
      <c r="AG18" t="n">
        <v>0.6708333333333334</v>
      </c>
      <c r="AH18" t="n">
        <v>132078.9475476264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6.2099</v>
      </c>
      <c r="E19" t="n">
        <v>16.1</v>
      </c>
      <c r="F19" t="n">
        <v>13.34</v>
      </c>
      <c r="G19" t="n">
        <v>100.03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162.58</v>
      </c>
      <c r="Q19" t="n">
        <v>432.94</v>
      </c>
      <c r="R19" t="n">
        <v>63.02</v>
      </c>
      <c r="S19" t="n">
        <v>52.22</v>
      </c>
      <c r="T19" t="n">
        <v>3488.5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106.4027102800533</v>
      </c>
      <c r="AB19" t="n">
        <v>145.5848823613877</v>
      </c>
      <c r="AC19" t="n">
        <v>131.690465518522</v>
      </c>
      <c r="AD19" t="n">
        <v>106402.7102800533</v>
      </c>
      <c r="AE19" t="n">
        <v>145584.8823613877</v>
      </c>
      <c r="AF19" t="n">
        <v>8.597070688646891e-06</v>
      </c>
      <c r="AG19" t="n">
        <v>0.6708333333333334</v>
      </c>
      <c r="AH19" t="n">
        <v>131690.465518522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13.32</v>
      </c>
      <c r="G20" t="n">
        <v>114.17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159.29</v>
      </c>
      <c r="Q20" t="n">
        <v>432.94</v>
      </c>
      <c r="R20" t="n">
        <v>62.66</v>
      </c>
      <c r="S20" t="n">
        <v>52.22</v>
      </c>
      <c r="T20" t="n">
        <v>3313.94</v>
      </c>
      <c r="U20" t="n">
        <v>0.83</v>
      </c>
      <c r="V20" t="n">
        <v>0.86</v>
      </c>
      <c r="W20" t="n">
        <v>6.8</v>
      </c>
      <c r="X20" t="n">
        <v>0.18</v>
      </c>
      <c r="Y20" t="n">
        <v>4</v>
      </c>
      <c r="Z20" t="n">
        <v>10</v>
      </c>
      <c r="AA20" t="n">
        <v>104.7192685166853</v>
      </c>
      <c r="AB20" t="n">
        <v>143.2815230725398</v>
      </c>
      <c r="AC20" t="n">
        <v>129.606935607416</v>
      </c>
      <c r="AD20" t="n">
        <v>104719.2685166853</v>
      </c>
      <c r="AE20" t="n">
        <v>143281.5230725398</v>
      </c>
      <c r="AF20" t="n">
        <v>8.626143376526175e-06</v>
      </c>
      <c r="AG20" t="n">
        <v>0.6687500000000001</v>
      </c>
      <c r="AH20" t="n">
        <v>129606.935607416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6.2353</v>
      </c>
      <c r="E21" t="n">
        <v>16.04</v>
      </c>
      <c r="F21" t="n">
        <v>13.31</v>
      </c>
      <c r="G21" t="n">
        <v>114.07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159.67</v>
      </c>
      <c r="Q21" t="n">
        <v>432.94</v>
      </c>
      <c r="R21" t="n">
        <v>62.22</v>
      </c>
      <c r="S21" t="n">
        <v>52.22</v>
      </c>
      <c r="T21" t="n">
        <v>3093.59</v>
      </c>
      <c r="U21" t="n">
        <v>0.84</v>
      </c>
      <c r="V21" t="n">
        <v>0.86</v>
      </c>
      <c r="W21" t="n">
        <v>6.8</v>
      </c>
      <c r="X21" t="n">
        <v>0.17</v>
      </c>
      <c r="Y21" t="n">
        <v>4</v>
      </c>
      <c r="Z21" t="n">
        <v>10</v>
      </c>
      <c r="AA21" t="n">
        <v>104.7675399071173</v>
      </c>
      <c r="AB21" t="n">
        <v>143.3475701185124</v>
      </c>
      <c r="AC21" t="n">
        <v>129.6666792160185</v>
      </c>
      <c r="AD21" t="n">
        <v>104767.5399071173</v>
      </c>
      <c r="AE21" t="n">
        <v>143347.5701185123</v>
      </c>
      <c r="AF21" t="n">
        <v>8.632234796843741e-06</v>
      </c>
      <c r="AG21" t="n">
        <v>0.6683333333333333</v>
      </c>
      <c r="AH21" t="n">
        <v>129666.6792160185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6.2387</v>
      </c>
      <c r="E22" t="n">
        <v>16.03</v>
      </c>
      <c r="F22" t="n">
        <v>13.3</v>
      </c>
      <c r="G22" t="n">
        <v>114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158.03</v>
      </c>
      <c r="Q22" t="n">
        <v>433.05</v>
      </c>
      <c r="R22" t="n">
        <v>61.67</v>
      </c>
      <c r="S22" t="n">
        <v>52.22</v>
      </c>
      <c r="T22" t="n">
        <v>2821.69</v>
      </c>
      <c r="U22" t="n">
        <v>0.85</v>
      </c>
      <c r="V22" t="n">
        <v>0.86</v>
      </c>
      <c r="W22" t="n">
        <v>6.81</v>
      </c>
      <c r="X22" t="n">
        <v>0.16</v>
      </c>
      <c r="Y22" t="n">
        <v>4</v>
      </c>
      <c r="Z22" t="n">
        <v>10</v>
      </c>
      <c r="AA22" t="n">
        <v>104.0482092310543</v>
      </c>
      <c r="AB22" t="n">
        <v>142.3633501528936</v>
      </c>
      <c r="AC22" t="n">
        <v>128.7763918225568</v>
      </c>
      <c r="AD22" t="n">
        <v>104048.2092310543</v>
      </c>
      <c r="AE22" t="n">
        <v>142363.3501528936</v>
      </c>
      <c r="AF22" t="n">
        <v>8.636941803452767e-06</v>
      </c>
      <c r="AG22" t="n">
        <v>0.6679166666666667</v>
      </c>
      <c r="AH22" t="n">
        <v>128776.3918225568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6.2365</v>
      </c>
      <c r="E23" t="n">
        <v>16.03</v>
      </c>
      <c r="F23" t="n">
        <v>13.31</v>
      </c>
      <c r="G23" t="n">
        <v>114.05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5</v>
      </c>
      <c r="N23" t="n">
        <v>48.34</v>
      </c>
      <c r="O23" t="n">
        <v>27216.79</v>
      </c>
      <c r="P23" t="n">
        <v>155.11</v>
      </c>
      <c r="Q23" t="n">
        <v>433.01</v>
      </c>
      <c r="R23" t="n">
        <v>62.05</v>
      </c>
      <c r="S23" t="n">
        <v>52.22</v>
      </c>
      <c r="T23" t="n">
        <v>3009.23</v>
      </c>
      <c r="U23" t="n">
        <v>0.84</v>
      </c>
      <c r="V23" t="n">
        <v>0.86</v>
      </c>
      <c r="W23" t="n">
        <v>6.81</v>
      </c>
      <c r="X23" t="n">
        <v>0.17</v>
      </c>
      <c r="Y23" t="n">
        <v>4</v>
      </c>
      <c r="Z23" t="n">
        <v>10</v>
      </c>
      <c r="AA23" t="n">
        <v>102.9763389345586</v>
      </c>
      <c r="AB23" t="n">
        <v>140.8967699256489</v>
      </c>
      <c r="AC23" t="n">
        <v>127.4497799538416</v>
      </c>
      <c r="AD23" t="n">
        <v>102976.3389345586</v>
      </c>
      <c r="AE23" t="n">
        <v>140896.7699256489</v>
      </c>
      <c r="AF23" t="n">
        <v>8.633896093293987e-06</v>
      </c>
      <c r="AG23" t="n">
        <v>0.6679166666666667</v>
      </c>
      <c r="AH23" t="n">
        <v>127449.7799538416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6.2614</v>
      </c>
      <c r="E24" t="n">
        <v>15.97</v>
      </c>
      <c r="F24" t="n">
        <v>13.28</v>
      </c>
      <c r="G24" t="n">
        <v>132.79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154.86</v>
      </c>
      <c r="Q24" t="n">
        <v>432.99</v>
      </c>
      <c r="R24" t="n">
        <v>61.2</v>
      </c>
      <c r="S24" t="n">
        <v>52.22</v>
      </c>
      <c r="T24" t="n">
        <v>2589.95</v>
      </c>
      <c r="U24" t="n">
        <v>0.85</v>
      </c>
      <c r="V24" t="n">
        <v>0.86</v>
      </c>
      <c r="W24" t="n">
        <v>6.8</v>
      </c>
      <c r="X24" t="n">
        <v>0.14</v>
      </c>
      <c r="Y24" t="n">
        <v>4</v>
      </c>
      <c r="Z24" t="n">
        <v>10</v>
      </c>
      <c r="AA24" t="n">
        <v>102.3967937762588</v>
      </c>
      <c r="AB24" t="n">
        <v>140.1038106723356</v>
      </c>
      <c r="AC24" t="n">
        <v>126.7324996187389</v>
      </c>
      <c r="AD24" t="n">
        <v>102396.7937762588</v>
      </c>
      <c r="AE24" t="n">
        <v>140103.8106723356</v>
      </c>
      <c r="AF24" t="n">
        <v>8.668367994636569e-06</v>
      </c>
      <c r="AG24" t="n">
        <v>0.6654166666666667</v>
      </c>
      <c r="AH24" t="n">
        <v>126732.4996187389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6.2586</v>
      </c>
      <c r="E25" t="n">
        <v>15.98</v>
      </c>
      <c r="F25" t="n">
        <v>13.29</v>
      </c>
      <c r="G25" t="n">
        <v>132.86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154.9</v>
      </c>
      <c r="Q25" t="n">
        <v>433.06</v>
      </c>
      <c r="R25" t="n">
        <v>61.28</v>
      </c>
      <c r="S25" t="n">
        <v>52.22</v>
      </c>
      <c r="T25" t="n">
        <v>2630.8</v>
      </c>
      <c r="U25" t="n">
        <v>0.85</v>
      </c>
      <c r="V25" t="n">
        <v>0.86</v>
      </c>
      <c r="W25" t="n">
        <v>6.81</v>
      </c>
      <c r="X25" t="n">
        <v>0.15</v>
      </c>
      <c r="Y25" t="n">
        <v>4</v>
      </c>
      <c r="Z25" t="n">
        <v>10</v>
      </c>
      <c r="AA25" t="n">
        <v>102.4851568235327</v>
      </c>
      <c r="AB25" t="n">
        <v>140.2247128919182</v>
      </c>
      <c r="AC25" t="n">
        <v>126.8418631001719</v>
      </c>
      <c r="AD25" t="n">
        <v>102485.1568235327</v>
      </c>
      <c r="AE25" t="n">
        <v>140224.7128919182</v>
      </c>
      <c r="AF25" t="n">
        <v>8.664491636252666e-06</v>
      </c>
      <c r="AG25" t="n">
        <v>0.6658333333333334</v>
      </c>
      <c r="AH25" t="n">
        <v>126841.8631001719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6.2601</v>
      </c>
      <c r="E26" t="n">
        <v>15.97</v>
      </c>
      <c r="F26" t="n">
        <v>13.28</v>
      </c>
      <c r="G26" t="n">
        <v>132.82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155.7</v>
      </c>
      <c r="Q26" t="n">
        <v>433.04</v>
      </c>
      <c r="R26" t="n">
        <v>61.13</v>
      </c>
      <c r="S26" t="n">
        <v>52.22</v>
      </c>
      <c r="T26" t="n">
        <v>2553.04</v>
      </c>
      <c r="U26" t="n">
        <v>0.85</v>
      </c>
      <c r="V26" t="n">
        <v>0.86</v>
      </c>
      <c r="W26" t="n">
        <v>6.81</v>
      </c>
      <c r="X26" t="n">
        <v>0.15</v>
      </c>
      <c r="Y26" t="n">
        <v>4</v>
      </c>
      <c r="Z26" t="n">
        <v>10</v>
      </c>
      <c r="AA26" t="n">
        <v>102.741042122307</v>
      </c>
      <c r="AB26" t="n">
        <v>140.5748264465637</v>
      </c>
      <c r="AC26" t="n">
        <v>127.1585623085496</v>
      </c>
      <c r="AD26" t="n">
        <v>102741.042122307</v>
      </c>
      <c r="AE26" t="n">
        <v>140574.8264465637</v>
      </c>
      <c r="AF26" t="n">
        <v>8.666568256815472e-06</v>
      </c>
      <c r="AG26" t="n">
        <v>0.6654166666666667</v>
      </c>
      <c r="AH26" t="n">
        <v>127158.5623085496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4.5767</v>
      </c>
      <c r="E2" t="n">
        <v>21.85</v>
      </c>
      <c r="F2" t="n">
        <v>16.8</v>
      </c>
      <c r="G2" t="n">
        <v>8.130000000000001</v>
      </c>
      <c r="H2" t="n">
        <v>0.15</v>
      </c>
      <c r="I2" t="n">
        <v>124</v>
      </c>
      <c r="J2" t="n">
        <v>116.05</v>
      </c>
      <c r="K2" t="n">
        <v>43.4</v>
      </c>
      <c r="L2" t="n">
        <v>1</v>
      </c>
      <c r="M2" t="n">
        <v>122</v>
      </c>
      <c r="N2" t="n">
        <v>16.65</v>
      </c>
      <c r="O2" t="n">
        <v>14546.17</v>
      </c>
      <c r="P2" t="n">
        <v>170.38</v>
      </c>
      <c r="Q2" t="n">
        <v>434.59</v>
      </c>
      <c r="R2" t="n">
        <v>175.1</v>
      </c>
      <c r="S2" t="n">
        <v>52.22</v>
      </c>
      <c r="T2" t="n">
        <v>58949.7</v>
      </c>
      <c r="U2" t="n">
        <v>0.3</v>
      </c>
      <c r="V2" t="n">
        <v>0.68</v>
      </c>
      <c r="W2" t="n">
        <v>7.01</v>
      </c>
      <c r="X2" t="n">
        <v>3.64</v>
      </c>
      <c r="Y2" t="n">
        <v>4</v>
      </c>
      <c r="Z2" t="n">
        <v>10</v>
      </c>
      <c r="AA2" t="n">
        <v>148.3843699603554</v>
      </c>
      <c r="AB2" t="n">
        <v>203.0260412360587</v>
      </c>
      <c r="AC2" t="n">
        <v>183.6495208093856</v>
      </c>
      <c r="AD2" t="n">
        <v>148384.3699603554</v>
      </c>
      <c r="AE2" t="n">
        <v>203026.0412360587</v>
      </c>
      <c r="AF2" t="n">
        <v>7.898818543048522e-06</v>
      </c>
      <c r="AG2" t="n">
        <v>0.9104166666666668</v>
      </c>
      <c r="AH2" t="n">
        <v>183649.5208093856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5.5328</v>
      </c>
      <c r="E3" t="n">
        <v>18.07</v>
      </c>
      <c r="F3" t="n">
        <v>14.7</v>
      </c>
      <c r="G3" t="n">
        <v>16.33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146.99</v>
      </c>
      <c r="Q3" t="n">
        <v>433.61</v>
      </c>
      <c r="R3" t="n">
        <v>107.04</v>
      </c>
      <c r="S3" t="n">
        <v>52.22</v>
      </c>
      <c r="T3" t="n">
        <v>25271.38</v>
      </c>
      <c r="U3" t="n">
        <v>0.49</v>
      </c>
      <c r="V3" t="n">
        <v>0.78</v>
      </c>
      <c r="W3" t="n">
        <v>6.89</v>
      </c>
      <c r="X3" t="n">
        <v>1.55</v>
      </c>
      <c r="Y3" t="n">
        <v>4</v>
      </c>
      <c r="Z3" t="n">
        <v>10</v>
      </c>
      <c r="AA3" t="n">
        <v>107.6663071571218</v>
      </c>
      <c r="AB3" t="n">
        <v>147.3137913545519</v>
      </c>
      <c r="AC3" t="n">
        <v>133.2543698639182</v>
      </c>
      <c r="AD3" t="n">
        <v>107666.3071571218</v>
      </c>
      <c r="AE3" t="n">
        <v>147313.7913545519</v>
      </c>
      <c r="AF3" t="n">
        <v>9.548928973928563e-06</v>
      </c>
      <c r="AG3" t="n">
        <v>0.7529166666666667</v>
      </c>
      <c r="AH3" t="n">
        <v>133254.3698639182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14.13</v>
      </c>
      <c r="G4" t="n">
        <v>24.23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33</v>
      </c>
      <c r="N4" t="n">
        <v>17.23</v>
      </c>
      <c r="O4" t="n">
        <v>14865.24</v>
      </c>
      <c r="P4" t="n">
        <v>138.88</v>
      </c>
      <c r="Q4" t="n">
        <v>433.35</v>
      </c>
      <c r="R4" t="n">
        <v>88.78</v>
      </c>
      <c r="S4" t="n">
        <v>52.22</v>
      </c>
      <c r="T4" t="n">
        <v>16235.17</v>
      </c>
      <c r="U4" t="n">
        <v>0.59</v>
      </c>
      <c r="V4" t="n">
        <v>0.8100000000000001</v>
      </c>
      <c r="W4" t="n">
        <v>6.85</v>
      </c>
      <c r="X4" t="n">
        <v>0.99</v>
      </c>
      <c r="Y4" t="n">
        <v>4</v>
      </c>
      <c r="Z4" t="n">
        <v>10</v>
      </c>
      <c r="AA4" t="n">
        <v>97.01005074266804</v>
      </c>
      <c r="AB4" t="n">
        <v>132.73343120745</v>
      </c>
      <c r="AC4" t="n">
        <v>120.0655388255871</v>
      </c>
      <c r="AD4" t="n">
        <v>97010.05074266804</v>
      </c>
      <c r="AE4" t="n">
        <v>132733.43120745</v>
      </c>
      <c r="AF4" t="n">
        <v>1.01207118269257e-05</v>
      </c>
      <c r="AG4" t="n">
        <v>0.7104166666666667</v>
      </c>
      <c r="AH4" t="n">
        <v>120065.5388255871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6.0515</v>
      </c>
      <c r="E5" t="n">
        <v>16.52</v>
      </c>
      <c r="F5" t="n">
        <v>13.84</v>
      </c>
      <c r="G5" t="n">
        <v>33.22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133.54</v>
      </c>
      <c r="Q5" t="n">
        <v>433.31</v>
      </c>
      <c r="R5" t="n">
        <v>79.56999999999999</v>
      </c>
      <c r="S5" t="n">
        <v>52.22</v>
      </c>
      <c r="T5" t="n">
        <v>11679.35</v>
      </c>
      <c r="U5" t="n">
        <v>0.66</v>
      </c>
      <c r="V5" t="n">
        <v>0.82</v>
      </c>
      <c r="W5" t="n">
        <v>6.83</v>
      </c>
      <c r="X5" t="n">
        <v>0.7</v>
      </c>
      <c r="Y5" t="n">
        <v>4</v>
      </c>
      <c r="Z5" t="n">
        <v>10</v>
      </c>
      <c r="AA5" t="n">
        <v>91.26830477256992</v>
      </c>
      <c r="AB5" t="n">
        <v>124.8773210632111</v>
      </c>
      <c r="AC5" t="n">
        <v>112.9592048073919</v>
      </c>
      <c r="AD5" t="n">
        <v>91268.30477256991</v>
      </c>
      <c r="AE5" t="n">
        <v>124877.3210632111</v>
      </c>
      <c r="AF5" t="n">
        <v>1.044414106523437e-05</v>
      </c>
      <c r="AG5" t="n">
        <v>0.6883333333333334</v>
      </c>
      <c r="AH5" t="n">
        <v>112959.2048073919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6.1555</v>
      </c>
      <c r="E6" t="n">
        <v>16.25</v>
      </c>
      <c r="F6" t="n">
        <v>13.68</v>
      </c>
      <c r="G6" t="n">
        <v>41.05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129.4</v>
      </c>
      <c r="Q6" t="n">
        <v>433.11</v>
      </c>
      <c r="R6" t="n">
        <v>74.28</v>
      </c>
      <c r="S6" t="n">
        <v>52.22</v>
      </c>
      <c r="T6" t="n">
        <v>9061.91</v>
      </c>
      <c r="U6" t="n">
        <v>0.7</v>
      </c>
      <c r="V6" t="n">
        <v>0.83</v>
      </c>
      <c r="W6" t="n">
        <v>6.83</v>
      </c>
      <c r="X6" t="n">
        <v>0.54</v>
      </c>
      <c r="Y6" t="n">
        <v>4</v>
      </c>
      <c r="Z6" t="n">
        <v>10</v>
      </c>
      <c r="AA6" t="n">
        <v>87.77644934805326</v>
      </c>
      <c r="AB6" t="n">
        <v>120.0996104216008</v>
      </c>
      <c r="AC6" t="n">
        <v>108.6374721638564</v>
      </c>
      <c r="AD6" t="n">
        <v>87776.44934805327</v>
      </c>
      <c r="AE6" t="n">
        <v>120099.6104216008</v>
      </c>
      <c r="AF6" t="n">
        <v>1.062363221136084e-05</v>
      </c>
      <c r="AG6" t="n">
        <v>0.6770833333333334</v>
      </c>
      <c r="AH6" t="n">
        <v>108637.4721638564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6.2337</v>
      </c>
      <c r="E7" t="n">
        <v>16.04</v>
      </c>
      <c r="F7" t="n">
        <v>13.58</v>
      </c>
      <c r="G7" t="n">
        <v>50.91</v>
      </c>
      <c r="H7" t="n">
        <v>0.86</v>
      </c>
      <c r="I7" t="n">
        <v>16</v>
      </c>
      <c r="J7" t="n">
        <v>122.54</v>
      </c>
      <c r="K7" t="n">
        <v>43.4</v>
      </c>
      <c r="L7" t="n">
        <v>6</v>
      </c>
      <c r="M7" t="n">
        <v>14</v>
      </c>
      <c r="N7" t="n">
        <v>18.14</v>
      </c>
      <c r="O7" t="n">
        <v>15347.16</v>
      </c>
      <c r="P7" t="n">
        <v>125.73</v>
      </c>
      <c r="Q7" t="n">
        <v>433.04</v>
      </c>
      <c r="R7" t="n">
        <v>70.81999999999999</v>
      </c>
      <c r="S7" t="n">
        <v>52.22</v>
      </c>
      <c r="T7" t="n">
        <v>7352.31</v>
      </c>
      <c r="U7" t="n">
        <v>0.74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85.04960622207655</v>
      </c>
      <c r="AB7" t="n">
        <v>116.3686233568129</v>
      </c>
      <c r="AC7" t="n">
        <v>105.2625652680575</v>
      </c>
      <c r="AD7" t="n">
        <v>85049.60622207655</v>
      </c>
      <c r="AE7" t="n">
        <v>116368.6233568129</v>
      </c>
      <c r="AF7" t="n">
        <v>1.075859574623671e-05</v>
      </c>
      <c r="AG7" t="n">
        <v>0.6683333333333333</v>
      </c>
      <c r="AH7" t="n">
        <v>105262.5652680575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6.274</v>
      </c>
      <c r="E8" t="n">
        <v>15.94</v>
      </c>
      <c r="F8" t="n">
        <v>13.52</v>
      </c>
      <c r="G8" t="n">
        <v>57.94</v>
      </c>
      <c r="H8" t="n">
        <v>1</v>
      </c>
      <c r="I8" t="n">
        <v>14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122.51</v>
      </c>
      <c r="Q8" t="n">
        <v>433.03</v>
      </c>
      <c r="R8" t="n">
        <v>69.03</v>
      </c>
      <c r="S8" t="n">
        <v>52.22</v>
      </c>
      <c r="T8" t="n">
        <v>6462.83</v>
      </c>
      <c r="U8" t="n">
        <v>0.76</v>
      </c>
      <c r="V8" t="n">
        <v>0.84</v>
      </c>
      <c r="W8" t="n">
        <v>6.82</v>
      </c>
      <c r="X8" t="n">
        <v>0.38</v>
      </c>
      <c r="Y8" t="n">
        <v>4</v>
      </c>
      <c r="Z8" t="n">
        <v>10</v>
      </c>
      <c r="AA8" t="n">
        <v>83.14319498952753</v>
      </c>
      <c r="AB8" t="n">
        <v>113.7601874035129</v>
      </c>
      <c r="AC8" t="n">
        <v>102.9030747811767</v>
      </c>
      <c r="AD8" t="n">
        <v>83143.19498952753</v>
      </c>
      <c r="AE8" t="n">
        <v>113760.1874035129</v>
      </c>
      <c r="AF8" t="n">
        <v>1.082814856536072e-05</v>
      </c>
      <c r="AG8" t="n">
        <v>0.6641666666666667</v>
      </c>
      <c r="AH8" t="n">
        <v>102903.0747811767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6.3217</v>
      </c>
      <c r="E9" t="n">
        <v>15.82</v>
      </c>
      <c r="F9" t="n">
        <v>13.45</v>
      </c>
      <c r="G9" t="n">
        <v>67.23999999999999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10</v>
      </c>
      <c r="N9" t="n">
        <v>18.76</v>
      </c>
      <c r="O9" t="n">
        <v>15670.68</v>
      </c>
      <c r="P9" t="n">
        <v>119.02</v>
      </c>
      <c r="Q9" t="n">
        <v>433.03</v>
      </c>
      <c r="R9" t="n">
        <v>66.65000000000001</v>
      </c>
      <c r="S9" t="n">
        <v>52.22</v>
      </c>
      <c r="T9" t="n">
        <v>5282.68</v>
      </c>
      <c r="U9" t="n">
        <v>0.78</v>
      </c>
      <c r="V9" t="n">
        <v>0.85</v>
      </c>
      <c r="W9" t="n">
        <v>6.81</v>
      </c>
      <c r="X9" t="n">
        <v>0.31</v>
      </c>
      <c r="Y9" t="n">
        <v>4</v>
      </c>
      <c r="Z9" t="n">
        <v>10</v>
      </c>
      <c r="AA9" t="n">
        <v>81.04189420650759</v>
      </c>
      <c r="AB9" t="n">
        <v>110.8850949693385</v>
      </c>
      <c r="AC9" t="n">
        <v>100.3023771337015</v>
      </c>
      <c r="AD9" t="n">
        <v>81041.8942065076</v>
      </c>
      <c r="AE9" t="n">
        <v>110885.0949693385</v>
      </c>
      <c r="AF9" t="n">
        <v>1.091047286988219e-05</v>
      </c>
      <c r="AG9" t="n">
        <v>0.6591666666666667</v>
      </c>
      <c r="AH9" t="n">
        <v>100302.3771337015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6.3472</v>
      </c>
      <c r="E10" t="n">
        <v>15.76</v>
      </c>
      <c r="F10" t="n">
        <v>13.41</v>
      </c>
      <c r="G10" t="n">
        <v>73.13</v>
      </c>
      <c r="H10" t="n">
        <v>1.26</v>
      </c>
      <c r="I10" t="n">
        <v>11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115.57</v>
      </c>
      <c r="Q10" t="n">
        <v>433.04</v>
      </c>
      <c r="R10" t="n">
        <v>65.43000000000001</v>
      </c>
      <c r="S10" t="n">
        <v>52.22</v>
      </c>
      <c r="T10" t="n">
        <v>4681.87</v>
      </c>
      <c r="U10" t="n">
        <v>0.8</v>
      </c>
      <c r="V10" t="n">
        <v>0.85</v>
      </c>
      <c r="W10" t="n">
        <v>6.81</v>
      </c>
      <c r="X10" t="n">
        <v>0.27</v>
      </c>
      <c r="Y10" t="n">
        <v>4</v>
      </c>
      <c r="Z10" t="n">
        <v>10</v>
      </c>
      <c r="AA10" t="n">
        <v>79.323760732913</v>
      </c>
      <c r="AB10" t="n">
        <v>108.5342689520683</v>
      </c>
      <c r="AC10" t="n">
        <v>98.17591065211379</v>
      </c>
      <c r="AD10" t="n">
        <v>79323.760732913</v>
      </c>
      <c r="AE10" t="n">
        <v>108534.2689520683</v>
      </c>
      <c r="AF10" t="n">
        <v>1.095448271821128e-05</v>
      </c>
      <c r="AG10" t="n">
        <v>0.6566666666666666</v>
      </c>
      <c r="AH10" t="n">
        <v>98175.91065211379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6.3622</v>
      </c>
      <c r="E11" t="n">
        <v>15.72</v>
      </c>
      <c r="F11" t="n">
        <v>13.39</v>
      </c>
      <c r="G11" t="n">
        <v>80.37</v>
      </c>
      <c r="H11" t="n">
        <v>1.38</v>
      </c>
      <c r="I11" t="n">
        <v>10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112.02</v>
      </c>
      <c r="Q11" t="n">
        <v>432.97</v>
      </c>
      <c r="R11" t="n">
        <v>65.02</v>
      </c>
      <c r="S11" t="n">
        <v>52.22</v>
      </c>
      <c r="T11" t="n">
        <v>4478.12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77.74688686631218</v>
      </c>
      <c r="AB11" t="n">
        <v>106.376720561021</v>
      </c>
      <c r="AC11" t="n">
        <v>96.22427565136911</v>
      </c>
      <c r="AD11" t="n">
        <v>77746.88686631218</v>
      </c>
      <c r="AE11" t="n">
        <v>106376.720561021</v>
      </c>
      <c r="AF11" t="n">
        <v>1.098037086428722e-05</v>
      </c>
      <c r="AG11" t="n">
        <v>0.655</v>
      </c>
      <c r="AH11" t="n">
        <v>96224.27565136911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6.3814</v>
      </c>
      <c r="E12" t="n">
        <v>15.67</v>
      </c>
      <c r="F12" t="n">
        <v>13.37</v>
      </c>
      <c r="G12" t="n">
        <v>89.14</v>
      </c>
      <c r="H12" t="n">
        <v>1.5</v>
      </c>
      <c r="I12" t="n">
        <v>9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112.33</v>
      </c>
      <c r="Q12" t="n">
        <v>433.02</v>
      </c>
      <c r="R12" t="n">
        <v>63.98</v>
      </c>
      <c r="S12" t="n">
        <v>52.22</v>
      </c>
      <c r="T12" t="n">
        <v>3963.06</v>
      </c>
      <c r="U12" t="n">
        <v>0.82</v>
      </c>
      <c r="V12" t="n">
        <v>0.85</v>
      </c>
      <c r="W12" t="n">
        <v>6.82</v>
      </c>
      <c r="X12" t="n">
        <v>0.23</v>
      </c>
      <c r="Y12" t="n">
        <v>4</v>
      </c>
      <c r="Z12" t="n">
        <v>10</v>
      </c>
      <c r="AA12" t="n">
        <v>77.59105082001336</v>
      </c>
      <c r="AB12" t="n">
        <v>106.1634988074739</v>
      </c>
      <c r="AC12" t="n">
        <v>96.03140348272187</v>
      </c>
      <c r="AD12" t="n">
        <v>77591.05082001336</v>
      </c>
      <c r="AE12" t="n">
        <v>106163.4988074739</v>
      </c>
      <c r="AF12" t="n">
        <v>1.101350769126441e-05</v>
      </c>
      <c r="AG12" t="n">
        <v>0.6529166666666667</v>
      </c>
      <c r="AH12" t="n">
        <v>96031.40348272187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5.0388</v>
      </c>
      <c r="E2" t="n">
        <v>19.85</v>
      </c>
      <c r="F2" t="n">
        <v>16.04</v>
      </c>
      <c r="G2" t="n">
        <v>9.720000000000001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136.27</v>
      </c>
      <c r="Q2" t="n">
        <v>434.13</v>
      </c>
      <c r="R2" t="n">
        <v>150.51</v>
      </c>
      <c r="S2" t="n">
        <v>52.22</v>
      </c>
      <c r="T2" t="n">
        <v>46779.4</v>
      </c>
      <c r="U2" t="n">
        <v>0.35</v>
      </c>
      <c r="V2" t="n">
        <v>0.71</v>
      </c>
      <c r="W2" t="n">
        <v>6.96</v>
      </c>
      <c r="X2" t="n">
        <v>2.88</v>
      </c>
      <c r="Y2" t="n">
        <v>4</v>
      </c>
      <c r="Z2" t="n">
        <v>10</v>
      </c>
      <c r="AA2" t="n">
        <v>111.3133107043325</v>
      </c>
      <c r="AB2" t="n">
        <v>152.3037825022842</v>
      </c>
      <c r="AC2" t="n">
        <v>137.7681232600091</v>
      </c>
      <c r="AD2" t="n">
        <v>111313.3107043325</v>
      </c>
      <c r="AE2" t="n">
        <v>152303.7825022842</v>
      </c>
      <c r="AF2" t="n">
        <v>9.888346957298982e-06</v>
      </c>
      <c r="AG2" t="n">
        <v>0.8270833333333334</v>
      </c>
      <c r="AH2" t="n">
        <v>137768.1232600091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5.8269</v>
      </c>
      <c r="E3" t="n">
        <v>17.16</v>
      </c>
      <c r="F3" t="n">
        <v>14.39</v>
      </c>
      <c r="G3" t="n">
        <v>19.62</v>
      </c>
      <c r="H3" t="n">
        <v>0.39</v>
      </c>
      <c r="I3" t="n">
        <v>44</v>
      </c>
      <c r="J3" t="n">
        <v>91.09999999999999</v>
      </c>
      <c r="K3" t="n">
        <v>37.55</v>
      </c>
      <c r="L3" t="n">
        <v>2</v>
      </c>
      <c r="M3" t="n">
        <v>42</v>
      </c>
      <c r="N3" t="n">
        <v>11.54</v>
      </c>
      <c r="O3" t="n">
        <v>11468.97</v>
      </c>
      <c r="P3" t="n">
        <v>119.18</v>
      </c>
      <c r="Q3" t="n">
        <v>433.4</v>
      </c>
      <c r="R3" t="n">
        <v>97.51000000000001</v>
      </c>
      <c r="S3" t="n">
        <v>52.22</v>
      </c>
      <c r="T3" t="n">
        <v>20556.76</v>
      </c>
      <c r="U3" t="n">
        <v>0.54</v>
      </c>
      <c r="V3" t="n">
        <v>0.79</v>
      </c>
      <c r="W3" t="n">
        <v>6.86</v>
      </c>
      <c r="X3" t="n">
        <v>1.25</v>
      </c>
      <c r="Y3" t="n">
        <v>4</v>
      </c>
      <c r="Z3" t="n">
        <v>10</v>
      </c>
      <c r="AA3" t="n">
        <v>86.00351368609448</v>
      </c>
      <c r="AB3" t="n">
        <v>117.6738016325088</v>
      </c>
      <c r="AC3" t="n">
        <v>106.4431791609506</v>
      </c>
      <c r="AD3" t="n">
        <v>86003.51368609448</v>
      </c>
      <c r="AE3" t="n">
        <v>117673.8016325088</v>
      </c>
      <c r="AF3" t="n">
        <v>1.143494659154669e-05</v>
      </c>
      <c r="AG3" t="n">
        <v>0.715</v>
      </c>
      <c r="AH3" t="n">
        <v>106443.1791609506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6.1079</v>
      </c>
      <c r="E4" t="n">
        <v>16.37</v>
      </c>
      <c r="F4" t="n">
        <v>13.9</v>
      </c>
      <c r="G4" t="n">
        <v>29.79</v>
      </c>
      <c r="H4" t="n">
        <v>0.57</v>
      </c>
      <c r="I4" t="n">
        <v>28</v>
      </c>
      <c r="J4" t="n">
        <v>92.31999999999999</v>
      </c>
      <c r="K4" t="n">
        <v>37.55</v>
      </c>
      <c r="L4" t="n">
        <v>3</v>
      </c>
      <c r="M4" t="n">
        <v>26</v>
      </c>
      <c r="N4" t="n">
        <v>11.77</v>
      </c>
      <c r="O4" t="n">
        <v>11620.34</v>
      </c>
      <c r="P4" t="n">
        <v>111.7</v>
      </c>
      <c r="Q4" t="n">
        <v>433.19</v>
      </c>
      <c r="R4" t="n">
        <v>81.34999999999999</v>
      </c>
      <c r="S4" t="n">
        <v>52.22</v>
      </c>
      <c r="T4" t="n">
        <v>12553.69</v>
      </c>
      <c r="U4" t="n">
        <v>0.64</v>
      </c>
      <c r="V4" t="n">
        <v>0.82</v>
      </c>
      <c r="W4" t="n">
        <v>6.84</v>
      </c>
      <c r="X4" t="n">
        <v>0.76</v>
      </c>
      <c r="Y4" t="n">
        <v>4</v>
      </c>
      <c r="Z4" t="n">
        <v>10</v>
      </c>
      <c r="AA4" t="n">
        <v>78.19802849172962</v>
      </c>
      <c r="AB4" t="n">
        <v>106.9939924358806</v>
      </c>
      <c r="AC4" t="n">
        <v>96.78263596483889</v>
      </c>
      <c r="AD4" t="n">
        <v>78198.02849172962</v>
      </c>
      <c r="AE4" t="n">
        <v>106993.9924358806</v>
      </c>
      <c r="AF4" t="n">
        <v>1.198639247052601e-05</v>
      </c>
      <c r="AG4" t="n">
        <v>0.6820833333333334</v>
      </c>
      <c r="AH4" t="n">
        <v>96782.63596483889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6.2497</v>
      </c>
      <c r="E5" t="n">
        <v>16</v>
      </c>
      <c r="F5" t="n">
        <v>13.68</v>
      </c>
      <c r="G5" t="n">
        <v>41.05</v>
      </c>
      <c r="H5" t="n">
        <v>0.75</v>
      </c>
      <c r="I5" t="n">
        <v>20</v>
      </c>
      <c r="J5" t="n">
        <v>93.55</v>
      </c>
      <c r="K5" t="n">
        <v>37.55</v>
      </c>
      <c r="L5" t="n">
        <v>4</v>
      </c>
      <c r="M5" t="n">
        <v>18</v>
      </c>
      <c r="N5" t="n">
        <v>12</v>
      </c>
      <c r="O5" t="n">
        <v>11772.07</v>
      </c>
      <c r="P5" t="n">
        <v>106.14</v>
      </c>
      <c r="Q5" t="n">
        <v>433.17</v>
      </c>
      <c r="R5" t="n">
        <v>74.31999999999999</v>
      </c>
      <c r="S5" t="n">
        <v>52.22</v>
      </c>
      <c r="T5" t="n">
        <v>9082.07</v>
      </c>
      <c r="U5" t="n">
        <v>0.7</v>
      </c>
      <c r="V5" t="n">
        <v>0.83</v>
      </c>
      <c r="W5" t="n">
        <v>6.83</v>
      </c>
      <c r="X5" t="n">
        <v>0.54</v>
      </c>
      <c r="Y5" t="n">
        <v>4</v>
      </c>
      <c r="Z5" t="n">
        <v>10</v>
      </c>
      <c r="AA5" t="n">
        <v>73.88624667781185</v>
      </c>
      <c r="AB5" t="n">
        <v>101.0944223356929</v>
      </c>
      <c r="AC5" t="n">
        <v>91.44611255491255</v>
      </c>
      <c r="AD5" t="n">
        <v>73886.24667781185</v>
      </c>
      <c r="AE5" t="n">
        <v>101094.4223356929</v>
      </c>
      <c r="AF5" t="n">
        <v>1.226466658312127e-05</v>
      </c>
      <c r="AG5" t="n">
        <v>0.6666666666666666</v>
      </c>
      <c r="AH5" t="n">
        <v>91446.11255491254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6.3221</v>
      </c>
      <c r="E6" t="n">
        <v>15.82</v>
      </c>
      <c r="F6" t="n">
        <v>13.58</v>
      </c>
      <c r="G6" t="n">
        <v>50.91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14</v>
      </c>
      <c r="N6" t="n">
        <v>12.23</v>
      </c>
      <c r="O6" t="n">
        <v>11924.18</v>
      </c>
      <c r="P6" t="n">
        <v>101.93</v>
      </c>
      <c r="Q6" t="n">
        <v>433</v>
      </c>
      <c r="R6" t="n">
        <v>70.77</v>
      </c>
      <c r="S6" t="n">
        <v>52.22</v>
      </c>
      <c r="T6" t="n">
        <v>7324.17</v>
      </c>
      <c r="U6" t="n">
        <v>0.74</v>
      </c>
      <c r="V6" t="n">
        <v>0.84</v>
      </c>
      <c r="W6" t="n">
        <v>6.82</v>
      </c>
      <c r="X6" t="n">
        <v>0.44</v>
      </c>
      <c r="Y6" t="n">
        <v>4</v>
      </c>
      <c r="Z6" t="n">
        <v>10</v>
      </c>
      <c r="AA6" t="n">
        <v>71.25848212013848</v>
      </c>
      <c r="AB6" t="n">
        <v>97.49899893909554</v>
      </c>
      <c r="AC6" t="n">
        <v>88.19383132107686</v>
      </c>
      <c r="AD6" t="n">
        <v>71258.48212013848</v>
      </c>
      <c r="AE6" t="n">
        <v>97498.99893909555</v>
      </c>
      <c r="AF6" t="n">
        <v>1.240674730069459e-05</v>
      </c>
      <c r="AG6" t="n">
        <v>0.6591666666666667</v>
      </c>
      <c r="AH6" t="n">
        <v>88193.83132107685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6.3842</v>
      </c>
      <c r="E7" t="n">
        <v>15.66</v>
      </c>
      <c r="F7" t="n">
        <v>13.48</v>
      </c>
      <c r="G7" t="n">
        <v>62.21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9</v>
      </c>
      <c r="N7" t="n">
        <v>12.47</v>
      </c>
      <c r="O7" t="n">
        <v>12076.67</v>
      </c>
      <c r="P7" t="n">
        <v>97.45</v>
      </c>
      <c r="Q7" t="n">
        <v>433.08</v>
      </c>
      <c r="R7" t="n">
        <v>67.52</v>
      </c>
      <c r="S7" t="n">
        <v>52.22</v>
      </c>
      <c r="T7" t="n">
        <v>5716.32</v>
      </c>
      <c r="U7" t="n">
        <v>0.77</v>
      </c>
      <c r="V7" t="n">
        <v>0.85</v>
      </c>
      <c r="W7" t="n">
        <v>6.82</v>
      </c>
      <c r="X7" t="n">
        <v>0.34</v>
      </c>
      <c r="Y7" t="n">
        <v>4</v>
      </c>
      <c r="Z7" t="n">
        <v>10</v>
      </c>
      <c r="AA7" t="n">
        <v>68.69341450997139</v>
      </c>
      <c r="AB7" t="n">
        <v>93.98936027207036</v>
      </c>
      <c r="AC7" t="n">
        <v>85.01914764262264</v>
      </c>
      <c r="AD7" t="n">
        <v>68693.41450997139</v>
      </c>
      <c r="AE7" t="n">
        <v>93989.36027207036</v>
      </c>
      <c r="AF7" t="n">
        <v>1.252861487750817e-05</v>
      </c>
      <c r="AG7" t="n">
        <v>0.6525</v>
      </c>
      <c r="AH7" t="n">
        <v>85019.14764262264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6.3955</v>
      </c>
      <c r="E8" t="n">
        <v>15.64</v>
      </c>
      <c r="F8" t="n">
        <v>13.47</v>
      </c>
      <c r="G8" t="n">
        <v>67.34999999999999</v>
      </c>
      <c r="H8" t="n">
        <v>1.27</v>
      </c>
      <c r="I8" t="n">
        <v>12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96.5</v>
      </c>
      <c r="Q8" t="n">
        <v>433.18</v>
      </c>
      <c r="R8" t="n">
        <v>66.97</v>
      </c>
      <c r="S8" t="n">
        <v>52.22</v>
      </c>
      <c r="T8" t="n">
        <v>5447.1</v>
      </c>
      <c r="U8" t="n">
        <v>0.78</v>
      </c>
      <c r="V8" t="n">
        <v>0.85</v>
      </c>
      <c r="W8" t="n">
        <v>6.83</v>
      </c>
      <c r="X8" t="n">
        <v>0.33</v>
      </c>
      <c r="Y8" t="n">
        <v>4</v>
      </c>
      <c r="Z8" t="n">
        <v>10</v>
      </c>
      <c r="AA8" t="n">
        <v>68.19939595287151</v>
      </c>
      <c r="AB8" t="n">
        <v>93.31342228768609</v>
      </c>
      <c r="AC8" t="n">
        <v>84.40772023078287</v>
      </c>
      <c r="AD8" t="n">
        <v>68199.39595287151</v>
      </c>
      <c r="AE8" t="n">
        <v>93313.42228768609</v>
      </c>
      <c r="AF8" t="n">
        <v>1.255079045911837e-05</v>
      </c>
      <c r="AG8" t="n">
        <v>0.6516666666666667</v>
      </c>
      <c r="AH8" t="n">
        <v>84407.72023078287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5.0388</v>
      </c>
      <c r="E29" t="n">
        <v>19.85</v>
      </c>
      <c r="F29" t="n">
        <v>16.04</v>
      </c>
      <c r="G29" t="n">
        <v>9.720000000000001</v>
      </c>
      <c r="H29" t="n">
        <v>0.2</v>
      </c>
      <c r="I29" t="n">
        <v>99</v>
      </c>
      <c r="J29" t="n">
        <v>89.87</v>
      </c>
      <c r="K29" t="n">
        <v>37.55</v>
      </c>
      <c r="L29" t="n">
        <v>1</v>
      </c>
      <c r="M29" t="n">
        <v>97</v>
      </c>
      <c r="N29" t="n">
        <v>11.32</v>
      </c>
      <c r="O29" t="n">
        <v>11317.98</v>
      </c>
      <c r="P29" t="n">
        <v>136.27</v>
      </c>
      <c r="Q29" t="n">
        <v>434.13</v>
      </c>
      <c r="R29" t="n">
        <v>150.51</v>
      </c>
      <c r="S29" t="n">
        <v>52.22</v>
      </c>
      <c r="T29" t="n">
        <v>46779.4</v>
      </c>
      <c r="U29" t="n">
        <v>0.35</v>
      </c>
      <c r="V29" t="n">
        <v>0.71</v>
      </c>
      <c r="W29" t="n">
        <v>6.96</v>
      </c>
      <c r="X29" t="n">
        <v>2.88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5.8269</v>
      </c>
      <c r="E30" t="n">
        <v>17.16</v>
      </c>
      <c r="F30" t="n">
        <v>14.39</v>
      </c>
      <c r="G30" t="n">
        <v>19.62</v>
      </c>
      <c r="H30" t="n">
        <v>0.39</v>
      </c>
      <c r="I30" t="n">
        <v>44</v>
      </c>
      <c r="J30" t="n">
        <v>91.09999999999999</v>
      </c>
      <c r="K30" t="n">
        <v>37.55</v>
      </c>
      <c r="L30" t="n">
        <v>2</v>
      </c>
      <c r="M30" t="n">
        <v>42</v>
      </c>
      <c r="N30" t="n">
        <v>11.54</v>
      </c>
      <c r="O30" t="n">
        <v>11468.97</v>
      </c>
      <c r="P30" t="n">
        <v>119.18</v>
      </c>
      <c r="Q30" t="n">
        <v>433.4</v>
      </c>
      <c r="R30" t="n">
        <v>97.51000000000001</v>
      </c>
      <c r="S30" t="n">
        <v>52.22</v>
      </c>
      <c r="T30" t="n">
        <v>20556.76</v>
      </c>
      <c r="U30" t="n">
        <v>0.54</v>
      </c>
      <c r="V30" t="n">
        <v>0.79</v>
      </c>
      <c r="W30" t="n">
        <v>6.86</v>
      </c>
      <c r="X30" t="n">
        <v>1.25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6.1079</v>
      </c>
      <c r="E31" t="n">
        <v>16.37</v>
      </c>
      <c r="F31" t="n">
        <v>13.9</v>
      </c>
      <c r="G31" t="n">
        <v>29.79</v>
      </c>
      <c r="H31" t="n">
        <v>0.57</v>
      </c>
      <c r="I31" t="n">
        <v>28</v>
      </c>
      <c r="J31" t="n">
        <v>92.31999999999999</v>
      </c>
      <c r="K31" t="n">
        <v>37.55</v>
      </c>
      <c r="L31" t="n">
        <v>3</v>
      </c>
      <c r="M31" t="n">
        <v>26</v>
      </c>
      <c r="N31" t="n">
        <v>11.77</v>
      </c>
      <c r="O31" t="n">
        <v>11620.34</v>
      </c>
      <c r="P31" t="n">
        <v>111.7</v>
      </c>
      <c r="Q31" t="n">
        <v>433.19</v>
      </c>
      <c r="R31" t="n">
        <v>81.34999999999999</v>
      </c>
      <c r="S31" t="n">
        <v>52.22</v>
      </c>
      <c r="T31" t="n">
        <v>12553.69</v>
      </c>
      <c r="U31" t="n">
        <v>0.64</v>
      </c>
      <c r="V31" t="n">
        <v>0.82</v>
      </c>
      <c r="W31" t="n">
        <v>6.84</v>
      </c>
      <c r="X31" t="n">
        <v>0.76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6.2497</v>
      </c>
      <c r="E32" t="n">
        <v>16</v>
      </c>
      <c r="F32" t="n">
        <v>13.68</v>
      </c>
      <c r="G32" t="n">
        <v>41.05</v>
      </c>
      <c r="H32" t="n">
        <v>0.75</v>
      </c>
      <c r="I32" t="n">
        <v>20</v>
      </c>
      <c r="J32" t="n">
        <v>93.55</v>
      </c>
      <c r="K32" t="n">
        <v>37.55</v>
      </c>
      <c r="L32" t="n">
        <v>4</v>
      </c>
      <c r="M32" t="n">
        <v>18</v>
      </c>
      <c r="N32" t="n">
        <v>12</v>
      </c>
      <c r="O32" t="n">
        <v>11772.07</v>
      </c>
      <c r="P32" t="n">
        <v>106.14</v>
      </c>
      <c r="Q32" t="n">
        <v>433.17</v>
      </c>
      <c r="R32" t="n">
        <v>74.31999999999999</v>
      </c>
      <c r="S32" t="n">
        <v>52.22</v>
      </c>
      <c r="T32" t="n">
        <v>9082.07</v>
      </c>
      <c r="U32" t="n">
        <v>0.7</v>
      </c>
      <c r="V32" t="n">
        <v>0.83</v>
      </c>
      <c r="W32" t="n">
        <v>6.83</v>
      </c>
      <c r="X32" t="n">
        <v>0.54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6.3221</v>
      </c>
      <c r="E33" t="n">
        <v>15.82</v>
      </c>
      <c r="F33" t="n">
        <v>13.58</v>
      </c>
      <c r="G33" t="n">
        <v>50.91</v>
      </c>
      <c r="H33" t="n">
        <v>0.93</v>
      </c>
      <c r="I33" t="n">
        <v>16</v>
      </c>
      <c r="J33" t="n">
        <v>94.79000000000001</v>
      </c>
      <c r="K33" t="n">
        <v>37.55</v>
      </c>
      <c r="L33" t="n">
        <v>5</v>
      </c>
      <c r="M33" t="n">
        <v>14</v>
      </c>
      <c r="N33" t="n">
        <v>12.23</v>
      </c>
      <c r="O33" t="n">
        <v>11924.18</v>
      </c>
      <c r="P33" t="n">
        <v>101.93</v>
      </c>
      <c r="Q33" t="n">
        <v>433</v>
      </c>
      <c r="R33" t="n">
        <v>70.77</v>
      </c>
      <c r="S33" t="n">
        <v>52.22</v>
      </c>
      <c r="T33" t="n">
        <v>7324.17</v>
      </c>
      <c r="U33" t="n">
        <v>0.74</v>
      </c>
      <c r="V33" t="n">
        <v>0.84</v>
      </c>
      <c r="W33" t="n">
        <v>6.82</v>
      </c>
      <c r="X33" t="n">
        <v>0.44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6.3842</v>
      </c>
      <c r="E34" t="n">
        <v>15.66</v>
      </c>
      <c r="F34" t="n">
        <v>13.48</v>
      </c>
      <c r="G34" t="n">
        <v>62.21</v>
      </c>
      <c r="H34" t="n">
        <v>1.1</v>
      </c>
      <c r="I34" t="n">
        <v>13</v>
      </c>
      <c r="J34" t="n">
        <v>96.02</v>
      </c>
      <c r="K34" t="n">
        <v>37.55</v>
      </c>
      <c r="L34" t="n">
        <v>6</v>
      </c>
      <c r="M34" t="n">
        <v>9</v>
      </c>
      <c r="N34" t="n">
        <v>12.47</v>
      </c>
      <c r="O34" t="n">
        <v>12076.67</v>
      </c>
      <c r="P34" t="n">
        <v>97.45</v>
      </c>
      <c r="Q34" t="n">
        <v>433.08</v>
      </c>
      <c r="R34" t="n">
        <v>67.52</v>
      </c>
      <c r="S34" t="n">
        <v>52.22</v>
      </c>
      <c r="T34" t="n">
        <v>5716.32</v>
      </c>
      <c r="U34" t="n">
        <v>0.77</v>
      </c>
      <c r="V34" t="n">
        <v>0.85</v>
      </c>
      <c r="W34" t="n">
        <v>6.82</v>
      </c>
      <c r="X34" t="n">
        <v>0.34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6.3955</v>
      </c>
      <c r="E35" t="n">
        <v>15.64</v>
      </c>
      <c r="F35" t="n">
        <v>13.47</v>
      </c>
      <c r="G35" t="n">
        <v>67.34999999999999</v>
      </c>
      <c r="H35" t="n">
        <v>1.27</v>
      </c>
      <c r="I35" t="n">
        <v>12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96.5</v>
      </c>
      <c r="Q35" t="n">
        <v>433.18</v>
      </c>
      <c r="R35" t="n">
        <v>66.97</v>
      </c>
      <c r="S35" t="n">
        <v>52.22</v>
      </c>
      <c r="T35" t="n">
        <v>5447.1</v>
      </c>
      <c r="U35" t="n">
        <v>0.78</v>
      </c>
      <c r="V35" t="n">
        <v>0.85</v>
      </c>
      <c r="W35" t="n">
        <v>6.83</v>
      </c>
      <c r="X35" t="n">
        <v>0.33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5.3828</v>
      </c>
      <c r="E36" t="n">
        <v>18.58</v>
      </c>
      <c r="F36" t="n">
        <v>15.47</v>
      </c>
      <c r="G36" t="n">
        <v>11.46</v>
      </c>
      <c r="H36" t="n">
        <v>0.24</v>
      </c>
      <c r="I36" t="n">
        <v>81</v>
      </c>
      <c r="J36" t="n">
        <v>71.52</v>
      </c>
      <c r="K36" t="n">
        <v>32.27</v>
      </c>
      <c r="L36" t="n">
        <v>1</v>
      </c>
      <c r="M36" t="n">
        <v>79</v>
      </c>
      <c r="N36" t="n">
        <v>8.25</v>
      </c>
      <c r="O36" t="n">
        <v>9054.6</v>
      </c>
      <c r="P36" t="n">
        <v>111.17</v>
      </c>
      <c r="Q36" t="n">
        <v>433.98</v>
      </c>
      <c r="R36" t="n">
        <v>132.6</v>
      </c>
      <c r="S36" t="n">
        <v>52.22</v>
      </c>
      <c r="T36" t="n">
        <v>37915.98</v>
      </c>
      <c r="U36" t="n">
        <v>0.39</v>
      </c>
      <c r="V36" t="n">
        <v>0.74</v>
      </c>
      <c r="W36" t="n">
        <v>6.92</v>
      </c>
      <c r="X36" t="n">
        <v>2.32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6.0409</v>
      </c>
      <c r="E37" t="n">
        <v>16.55</v>
      </c>
      <c r="F37" t="n">
        <v>14.15</v>
      </c>
      <c r="G37" t="n">
        <v>23.58</v>
      </c>
      <c r="H37" t="n">
        <v>0.48</v>
      </c>
      <c r="I37" t="n">
        <v>36</v>
      </c>
      <c r="J37" t="n">
        <v>72.7</v>
      </c>
      <c r="K37" t="n">
        <v>32.27</v>
      </c>
      <c r="L37" t="n">
        <v>2</v>
      </c>
      <c r="M37" t="n">
        <v>34</v>
      </c>
      <c r="N37" t="n">
        <v>8.43</v>
      </c>
      <c r="O37" t="n">
        <v>9200.25</v>
      </c>
      <c r="P37" t="n">
        <v>97.3</v>
      </c>
      <c r="Q37" t="n">
        <v>433.48</v>
      </c>
      <c r="R37" t="n">
        <v>89.36</v>
      </c>
      <c r="S37" t="n">
        <v>52.22</v>
      </c>
      <c r="T37" t="n">
        <v>16522.13</v>
      </c>
      <c r="U37" t="n">
        <v>0.58</v>
      </c>
      <c r="V37" t="n">
        <v>0.8100000000000001</v>
      </c>
      <c r="W37" t="n">
        <v>6.85</v>
      </c>
      <c r="X37" t="n">
        <v>1.01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6.2699</v>
      </c>
      <c r="E38" t="n">
        <v>15.95</v>
      </c>
      <c r="F38" t="n">
        <v>13.75</v>
      </c>
      <c r="G38" t="n">
        <v>35.86</v>
      </c>
      <c r="H38" t="n">
        <v>0.71</v>
      </c>
      <c r="I38" t="n">
        <v>23</v>
      </c>
      <c r="J38" t="n">
        <v>73.88</v>
      </c>
      <c r="K38" t="n">
        <v>32.27</v>
      </c>
      <c r="L38" t="n">
        <v>3</v>
      </c>
      <c r="M38" t="n">
        <v>21</v>
      </c>
      <c r="N38" t="n">
        <v>8.609999999999999</v>
      </c>
      <c r="O38" t="n">
        <v>9346.23</v>
      </c>
      <c r="P38" t="n">
        <v>90.04000000000001</v>
      </c>
      <c r="Q38" t="n">
        <v>433.21</v>
      </c>
      <c r="R38" t="n">
        <v>76.41</v>
      </c>
      <c r="S38" t="n">
        <v>52.22</v>
      </c>
      <c r="T38" t="n">
        <v>10108.57</v>
      </c>
      <c r="U38" t="n">
        <v>0.68</v>
      </c>
      <c r="V38" t="n">
        <v>0.83</v>
      </c>
      <c r="W38" t="n">
        <v>6.83</v>
      </c>
      <c r="X38" t="n">
        <v>0.61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6.3612</v>
      </c>
      <c r="E39" t="n">
        <v>15.72</v>
      </c>
      <c r="F39" t="n">
        <v>13.61</v>
      </c>
      <c r="G39" t="n">
        <v>48.04</v>
      </c>
      <c r="H39" t="n">
        <v>0.93</v>
      </c>
      <c r="I39" t="n">
        <v>17</v>
      </c>
      <c r="J39" t="n">
        <v>75.06999999999999</v>
      </c>
      <c r="K39" t="n">
        <v>32.27</v>
      </c>
      <c r="L39" t="n">
        <v>4</v>
      </c>
      <c r="M39" t="n">
        <v>12</v>
      </c>
      <c r="N39" t="n">
        <v>8.800000000000001</v>
      </c>
      <c r="O39" t="n">
        <v>9492.549999999999</v>
      </c>
      <c r="P39" t="n">
        <v>84.23</v>
      </c>
      <c r="Q39" t="n">
        <v>433.32</v>
      </c>
      <c r="R39" t="n">
        <v>71.87</v>
      </c>
      <c r="S39" t="n">
        <v>52.22</v>
      </c>
      <c r="T39" t="n">
        <v>7871.76</v>
      </c>
      <c r="U39" t="n">
        <v>0.73</v>
      </c>
      <c r="V39" t="n">
        <v>0.84</v>
      </c>
      <c r="W39" t="n">
        <v>6.83</v>
      </c>
      <c r="X39" t="n">
        <v>0.47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6.3747</v>
      </c>
      <c r="E40" t="n">
        <v>15.69</v>
      </c>
      <c r="F40" t="n">
        <v>13.59</v>
      </c>
      <c r="G40" t="n">
        <v>50.98</v>
      </c>
      <c r="H40" t="n">
        <v>1.15</v>
      </c>
      <c r="I40" t="n">
        <v>16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84.53</v>
      </c>
      <c r="Q40" t="n">
        <v>433.29</v>
      </c>
      <c r="R40" t="n">
        <v>70.73</v>
      </c>
      <c r="S40" t="n">
        <v>52.22</v>
      </c>
      <c r="T40" t="n">
        <v>7302.93</v>
      </c>
      <c r="U40" t="n">
        <v>0.74</v>
      </c>
      <c r="V40" t="n">
        <v>0.84</v>
      </c>
      <c r="W40" t="n">
        <v>6.84</v>
      </c>
      <c r="X40" t="n">
        <v>0.45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5.9967</v>
      </c>
      <c r="E41" t="n">
        <v>16.68</v>
      </c>
      <c r="F41" t="n">
        <v>14.47</v>
      </c>
      <c r="G41" t="n">
        <v>18.87</v>
      </c>
      <c r="H41" t="n">
        <v>0.43</v>
      </c>
      <c r="I41" t="n">
        <v>46</v>
      </c>
      <c r="J41" t="n">
        <v>39.78</v>
      </c>
      <c r="K41" t="n">
        <v>19.54</v>
      </c>
      <c r="L41" t="n">
        <v>1</v>
      </c>
      <c r="M41" t="n">
        <v>44</v>
      </c>
      <c r="N41" t="n">
        <v>4.24</v>
      </c>
      <c r="O41" t="n">
        <v>5140</v>
      </c>
      <c r="P41" t="n">
        <v>62.51</v>
      </c>
      <c r="Q41" t="n">
        <v>433.54</v>
      </c>
      <c r="R41" t="n">
        <v>99.5</v>
      </c>
      <c r="S41" t="n">
        <v>52.22</v>
      </c>
      <c r="T41" t="n">
        <v>21542.27</v>
      </c>
      <c r="U41" t="n">
        <v>0.52</v>
      </c>
      <c r="V41" t="n">
        <v>0.79</v>
      </c>
      <c r="W41" t="n">
        <v>6.87</v>
      </c>
      <c r="X41" t="n">
        <v>1.32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6.2347</v>
      </c>
      <c r="E42" t="n">
        <v>16.04</v>
      </c>
      <c r="F42" t="n">
        <v>14.01</v>
      </c>
      <c r="G42" t="n">
        <v>28.01</v>
      </c>
      <c r="H42" t="n">
        <v>0.84</v>
      </c>
      <c r="I42" t="n">
        <v>30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57.48</v>
      </c>
      <c r="Q42" t="n">
        <v>433.67</v>
      </c>
      <c r="R42" t="n">
        <v>83.52</v>
      </c>
      <c r="S42" t="n">
        <v>52.22</v>
      </c>
      <c r="T42" t="n">
        <v>13628.06</v>
      </c>
      <c r="U42" t="n">
        <v>0.63</v>
      </c>
      <c r="V42" t="n">
        <v>0.8100000000000001</v>
      </c>
      <c r="W42" t="n">
        <v>6.88</v>
      </c>
      <c r="X42" t="n">
        <v>0.87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4.1736</v>
      </c>
      <c r="E43" t="n">
        <v>23.96</v>
      </c>
      <c r="F43" t="n">
        <v>17.49</v>
      </c>
      <c r="G43" t="n">
        <v>7.14</v>
      </c>
      <c r="H43" t="n">
        <v>0.12</v>
      </c>
      <c r="I43" t="n">
        <v>147</v>
      </c>
      <c r="J43" t="n">
        <v>141.81</v>
      </c>
      <c r="K43" t="n">
        <v>47.83</v>
      </c>
      <c r="L43" t="n">
        <v>1</v>
      </c>
      <c r="M43" t="n">
        <v>145</v>
      </c>
      <c r="N43" t="n">
        <v>22.98</v>
      </c>
      <c r="O43" t="n">
        <v>17723.39</v>
      </c>
      <c r="P43" t="n">
        <v>202.53</v>
      </c>
      <c r="Q43" t="n">
        <v>434.71</v>
      </c>
      <c r="R43" t="n">
        <v>197.87</v>
      </c>
      <c r="S43" t="n">
        <v>52.22</v>
      </c>
      <c r="T43" t="n">
        <v>70218.12</v>
      </c>
      <c r="U43" t="n">
        <v>0.26</v>
      </c>
      <c r="V43" t="n">
        <v>0.65</v>
      </c>
      <c r="W43" t="n">
        <v>7.03</v>
      </c>
      <c r="X43" t="n">
        <v>4.33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5.2599</v>
      </c>
      <c r="E44" t="n">
        <v>19.01</v>
      </c>
      <c r="F44" t="n">
        <v>14.96</v>
      </c>
      <c r="G44" t="n">
        <v>14.25</v>
      </c>
      <c r="H44" t="n">
        <v>0.25</v>
      </c>
      <c r="I44" t="n">
        <v>63</v>
      </c>
      <c r="J44" t="n">
        <v>143.17</v>
      </c>
      <c r="K44" t="n">
        <v>47.83</v>
      </c>
      <c r="L44" t="n">
        <v>2</v>
      </c>
      <c r="M44" t="n">
        <v>61</v>
      </c>
      <c r="N44" t="n">
        <v>23.34</v>
      </c>
      <c r="O44" t="n">
        <v>17891.86</v>
      </c>
      <c r="P44" t="n">
        <v>171.87</v>
      </c>
      <c r="Q44" t="n">
        <v>433.85</v>
      </c>
      <c r="R44" t="n">
        <v>116.08</v>
      </c>
      <c r="S44" t="n">
        <v>52.22</v>
      </c>
      <c r="T44" t="n">
        <v>29743.04</v>
      </c>
      <c r="U44" t="n">
        <v>0.45</v>
      </c>
      <c r="V44" t="n">
        <v>0.76</v>
      </c>
      <c r="W44" t="n">
        <v>6.89</v>
      </c>
      <c r="X44" t="n">
        <v>1.82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5.6566</v>
      </c>
      <c r="E45" t="n">
        <v>17.68</v>
      </c>
      <c r="F45" t="n">
        <v>14.29</v>
      </c>
      <c r="G45" t="n">
        <v>21.44</v>
      </c>
      <c r="H45" t="n">
        <v>0.37</v>
      </c>
      <c r="I45" t="n">
        <v>40</v>
      </c>
      <c r="J45" t="n">
        <v>144.54</v>
      </c>
      <c r="K45" t="n">
        <v>47.83</v>
      </c>
      <c r="L45" t="n">
        <v>3</v>
      </c>
      <c r="M45" t="n">
        <v>38</v>
      </c>
      <c r="N45" t="n">
        <v>23.71</v>
      </c>
      <c r="O45" t="n">
        <v>18060.85</v>
      </c>
      <c r="P45" t="n">
        <v>162.36</v>
      </c>
      <c r="Q45" t="n">
        <v>433.49</v>
      </c>
      <c r="R45" t="n">
        <v>94.12</v>
      </c>
      <c r="S45" t="n">
        <v>52.22</v>
      </c>
      <c r="T45" t="n">
        <v>18881.28</v>
      </c>
      <c r="U45" t="n">
        <v>0.55</v>
      </c>
      <c r="V45" t="n">
        <v>0.8</v>
      </c>
      <c r="W45" t="n">
        <v>6.86</v>
      </c>
      <c r="X45" t="n">
        <v>1.15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5.8549</v>
      </c>
      <c r="E46" t="n">
        <v>17.08</v>
      </c>
      <c r="F46" t="n">
        <v>13.98</v>
      </c>
      <c r="G46" t="n">
        <v>27.97</v>
      </c>
      <c r="H46" t="n">
        <v>0.49</v>
      </c>
      <c r="I46" t="n">
        <v>30</v>
      </c>
      <c r="J46" t="n">
        <v>145.92</v>
      </c>
      <c r="K46" t="n">
        <v>47.83</v>
      </c>
      <c r="L46" t="n">
        <v>4</v>
      </c>
      <c r="M46" t="n">
        <v>28</v>
      </c>
      <c r="N46" t="n">
        <v>24.09</v>
      </c>
      <c r="O46" t="n">
        <v>18230.35</v>
      </c>
      <c r="P46" t="n">
        <v>156.84</v>
      </c>
      <c r="Q46" t="n">
        <v>433.23</v>
      </c>
      <c r="R46" t="n">
        <v>84.15000000000001</v>
      </c>
      <c r="S46" t="n">
        <v>52.22</v>
      </c>
      <c r="T46" t="n">
        <v>13945.16</v>
      </c>
      <c r="U46" t="n">
        <v>0.62</v>
      </c>
      <c r="V46" t="n">
        <v>0.8100000000000001</v>
      </c>
      <c r="W46" t="n">
        <v>6.84</v>
      </c>
      <c r="X46" t="n">
        <v>0.84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6.0023</v>
      </c>
      <c r="E47" t="n">
        <v>16.66</v>
      </c>
      <c r="F47" t="n">
        <v>13.77</v>
      </c>
      <c r="G47" t="n">
        <v>35.92</v>
      </c>
      <c r="H47" t="n">
        <v>0.6</v>
      </c>
      <c r="I47" t="n">
        <v>23</v>
      </c>
      <c r="J47" t="n">
        <v>147.3</v>
      </c>
      <c r="K47" t="n">
        <v>47.83</v>
      </c>
      <c r="L47" t="n">
        <v>5</v>
      </c>
      <c r="M47" t="n">
        <v>21</v>
      </c>
      <c r="N47" t="n">
        <v>24.47</v>
      </c>
      <c r="O47" t="n">
        <v>18400.38</v>
      </c>
      <c r="P47" t="n">
        <v>152.58</v>
      </c>
      <c r="Q47" t="n">
        <v>433.25</v>
      </c>
      <c r="R47" t="n">
        <v>77.02</v>
      </c>
      <c r="S47" t="n">
        <v>52.22</v>
      </c>
      <c r="T47" t="n">
        <v>10416.95</v>
      </c>
      <c r="U47" t="n">
        <v>0.68</v>
      </c>
      <c r="V47" t="n">
        <v>0.83</v>
      </c>
      <c r="W47" t="n">
        <v>6.83</v>
      </c>
      <c r="X47" t="n">
        <v>0.63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6.0829</v>
      </c>
      <c r="E48" t="n">
        <v>16.44</v>
      </c>
      <c r="F48" t="n">
        <v>13.66</v>
      </c>
      <c r="G48" t="n">
        <v>43.14</v>
      </c>
      <c r="H48" t="n">
        <v>0.71</v>
      </c>
      <c r="I48" t="n">
        <v>19</v>
      </c>
      <c r="J48" t="n">
        <v>148.68</v>
      </c>
      <c r="K48" t="n">
        <v>47.83</v>
      </c>
      <c r="L48" t="n">
        <v>6</v>
      </c>
      <c r="M48" t="n">
        <v>17</v>
      </c>
      <c r="N48" t="n">
        <v>24.85</v>
      </c>
      <c r="O48" t="n">
        <v>18570.94</v>
      </c>
      <c r="P48" t="n">
        <v>149.42</v>
      </c>
      <c r="Q48" t="n">
        <v>433.15</v>
      </c>
      <c r="R48" t="n">
        <v>73.59999999999999</v>
      </c>
      <c r="S48" t="n">
        <v>52.22</v>
      </c>
      <c r="T48" t="n">
        <v>8726.370000000001</v>
      </c>
      <c r="U48" t="n">
        <v>0.71</v>
      </c>
      <c r="V48" t="n">
        <v>0.83</v>
      </c>
      <c r="W48" t="n">
        <v>6.83</v>
      </c>
      <c r="X48" t="n">
        <v>0.52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6.1487</v>
      </c>
      <c r="E49" t="n">
        <v>16.26</v>
      </c>
      <c r="F49" t="n">
        <v>13.57</v>
      </c>
      <c r="G49" t="n">
        <v>50.9</v>
      </c>
      <c r="H49" t="n">
        <v>0.83</v>
      </c>
      <c r="I49" t="n">
        <v>16</v>
      </c>
      <c r="J49" t="n">
        <v>150.07</v>
      </c>
      <c r="K49" t="n">
        <v>47.83</v>
      </c>
      <c r="L49" t="n">
        <v>7</v>
      </c>
      <c r="M49" t="n">
        <v>14</v>
      </c>
      <c r="N49" t="n">
        <v>25.24</v>
      </c>
      <c r="O49" t="n">
        <v>18742.03</v>
      </c>
      <c r="P49" t="n">
        <v>146.48</v>
      </c>
      <c r="Q49" t="n">
        <v>433.1</v>
      </c>
      <c r="R49" t="n">
        <v>70.78</v>
      </c>
      <c r="S49" t="n">
        <v>52.22</v>
      </c>
      <c r="T49" t="n">
        <v>7330.74</v>
      </c>
      <c r="U49" t="n">
        <v>0.74</v>
      </c>
      <c r="V49" t="n">
        <v>0.84</v>
      </c>
      <c r="W49" t="n">
        <v>6.82</v>
      </c>
      <c r="X49" t="n">
        <v>0.43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6.1894</v>
      </c>
      <c r="E50" t="n">
        <v>16.16</v>
      </c>
      <c r="F50" t="n">
        <v>13.52</v>
      </c>
      <c r="G50" t="n">
        <v>57.96</v>
      </c>
      <c r="H50" t="n">
        <v>0.9399999999999999</v>
      </c>
      <c r="I50" t="n">
        <v>14</v>
      </c>
      <c r="J50" t="n">
        <v>151.46</v>
      </c>
      <c r="K50" t="n">
        <v>47.83</v>
      </c>
      <c r="L50" t="n">
        <v>8</v>
      </c>
      <c r="M50" t="n">
        <v>12</v>
      </c>
      <c r="N50" t="n">
        <v>25.63</v>
      </c>
      <c r="O50" t="n">
        <v>18913.66</v>
      </c>
      <c r="P50" t="n">
        <v>143.93</v>
      </c>
      <c r="Q50" t="n">
        <v>432.98</v>
      </c>
      <c r="R50" t="n">
        <v>69.16</v>
      </c>
      <c r="S50" t="n">
        <v>52.22</v>
      </c>
      <c r="T50" t="n">
        <v>6531.62</v>
      </c>
      <c r="U50" t="n">
        <v>0.75</v>
      </c>
      <c r="V50" t="n">
        <v>0.84</v>
      </c>
      <c r="W50" t="n">
        <v>6.82</v>
      </c>
      <c r="X50" t="n">
        <v>0.39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6.2156</v>
      </c>
      <c r="E51" t="n">
        <v>16.09</v>
      </c>
      <c r="F51" t="n">
        <v>13.48</v>
      </c>
      <c r="G51" t="n">
        <v>62.24</v>
      </c>
      <c r="H51" t="n">
        <v>1.04</v>
      </c>
      <c r="I51" t="n">
        <v>13</v>
      </c>
      <c r="J51" t="n">
        <v>152.85</v>
      </c>
      <c r="K51" t="n">
        <v>47.83</v>
      </c>
      <c r="L51" t="n">
        <v>9</v>
      </c>
      <c r="M51" t="n">
        <v>11</v>
      </c>
      <c r="N51" t="n">
        <v>26.03</v>
      </c>
      <c r="O51" t="n">
        <v>19085.83</v>
      </c>
      <c r="P51" t="n">
        <v>141.32</v>
      </c>
      <c r="Q51" t="n">
        <v>432.98</v>
      </c>
      <c r="R51" t="n">
        <v>67.83</v>
      </c>
      <c r="S51" t="n">
        <v>52.22</v>
      </c>
      <c r="T51" t="n">
        <v>5869.9</v>
      </c>
      <c r="U51" t="n">
        <v>0.77</v>
      </c>
      <c r="V51" t="n">
        <v>0.84</v>
      </c>
      <c r="W51" t="n">
        <v>6.82</v>
      </c>
      <c r="X51" t="n">
        <v>0.35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6.2637</v>
      </c>
      <c r="E52" t="n">
        <v>15.96</v>
      </c>
      <c r="F52" t="n">
        <v>13.42</v>
      </c>
      <c r="G52" t="n">
        <v>73.19</v>
      </c>
      <c r="H52" t="n">
        <v>1.15</v>
      </c>
      <c r="I52" t="n">
        <v>11</v>
      </c>
      <c r="J52" t="n">
        <v>154.25</v>
      </c>
      <c r="K52" t="n">
        <v>47.83</v>
      </c>
      <c r="L52" t="n">
        <v>10</v>
      </c>
      <c r="M52" t="n">
        <v>9</v>
      </c>
      <c r="N52" t="n">
        <v>26.43</v>
      </c>
      <c r="O52" t="n">
        <v>19258.55</v>
      </c>
      <c r="P52" t="n">
        <v>138.27</v>
      </c>
      <c r="Q52" t="n">
        <v>432.93</v>
      </c>
      <c r="R52" t="n">
        <v>65.56</v>
      </c>
      <c r="S52" t="n">
        <v>52.22</v>
      </c>
      <c r="T52" t="n">
        <v>4746.12</v>
      </c>
      <c r="U52" t="n">
        <v>0.8</v>
      </c>
      <c r="V52" t="n">
        <v>0.85</v>
      </c>
      <c r="W52" t="n">
        <v>6.82</v>
      </c>
      <c r="X52" t="n">
        <v>0.28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6.2866</v>
      </c>
      <c r="E53" t="n">
        <v>15.91</v>
      </c>
      <c r="F53" t="n">
        <v>13.39</v>
      </c>
      <c r="G53" t="n">
        <v>80.34</v>
      </c>
      <c r="H53" t="n">
        <v>1.25</v>
      </c>
      <c r="I53" t="n">
        <v>10</v>
      </c>
      <c r="J53" t="n">
        <v>155.66</v>
      </c>
      <c r="K53" t="n">
        <v>47.83</v>
      </c>
      <c r="L53" t="n">
        <v>11</v>
      </c>
      <c r="M53" t="n">
        <v>8</v>
      </c>
      <c r="N53" t="n">
        <v>26.83</v>
      </c>
      <c r="O53" t="n">
        <v>19431.82</v>
      </c>
      <c r="P53" t="n">
        <v>136.04</v>
      </c>
      <c r="Q53" t="n">
        <v>432.97</v>
      </c>
      <c r="R53" t="n">
        <v>64.73999999999999</v>
      </c>
      <c r="S53" t="n">
        <v>52.22</v>
      </c>
      <c r="T53" t="n">
        <v>4341.84</v>
      </c>
      <c r="U53" t="n">
        <v>0.8100000000000001</v>
      </c>
      <c r="V53" t="n">
        <v>0.85</v>
      </c>
      <c r="W53" t="n">
        <v>6.81</v>
      </c>
      <c r="X53" t="n">
        <v>0.25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6.3052</v>
      </c>
      <c r="E54" t="n">
        <v>15.86</v>
      </c>
      <c r="F54" t="n">
        <v>13.37</v>
      </c>
      <c r="G54" t="n">
        <v>89.14</v>
      </c>
      <c r="H54" t="n">
        <v>1.35</v>
      </c>
      <c r="I54" t="n">
        <v>9</v>
      </c>
      <c r="J54" t="n">
        <v>157.07</v>
      </c>
      <c r="K54" t="n">
        <v>47.83</v>
      </c>
      <c r="L54" t="n">
        <v>12</v>
      </c>
      <c r="M54" t="n">
        <v>7</v>
      </c>
      <c r="N54" t="n">
        <v>27.24</v>
      </c>
      <c r="O54" t="n">
        <v>19605.66</v>
      </c>
      <c r="P54" t="n">
        <v>133.05</v>
      </c>
      <c r="Q54" t="n">
        <v>432.97</v>
      </c>
      <c r="R54" t="n">
        <v>64.16</v>
      </c>
      <c r="S54" t="n">
        <v>52.22</v>
      </c>
      <c r="T54" t="n">
        <v>4056.64</v>
      </c>
      <c r="U54" t="n">
        <v>0.8100000000000001</v>
      </c>
      <c r="V54" t="n">
        <v>0.85</v>
      </c>
      <c r="W54" t="n">
        <v>6.81</v>
      </c>
      <c r="X54" t="n">
        <v>0.23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6.3069</v>
      </c>
      <c r="E55" t="n">
        <v>15.86</v>
      </c>
      <c r="F55" t="n">
        <v>13.37</v>
      </c>
      <c r="G55" t="n">
        <v>89.11</v>
      </c>
      <c r="H55" t="n">
        <v>1.45</v>
      </c>
      <c r="I55" t="n">
        <v>9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131.34</v>
      </c>
      <c r="Q55" t="n">
        <v>433</v>
      </c>
      <c r="R55" t="n">
        <v>64.2</v>
      </c>
      <c r="S55" t="n">
        <v>52.22</v>
      </c>
      <c r="T55" t="n">
        <v>4075.55</v>
      </c>
      <c r="U55" t="n">
        <v>0.8100000000000001</v>
      </c>
      <c r="V55" t="n">
        <v>0.85</v>
      </c>
      <c r="W55" t="n">
        <v>6.81</v>
      </c>
      <c r="X55" t="n">
        <v>0.23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6.3331</v>
      </c>
      <c r="E56" t="n">
        <v>15.79</v>
      </c>
      <c r="F56" t="n">
        <v>13.33</v>
      </c>
      <c r="G56" t="n">
        <v>99.98</v>
      </c>
      <c r="H56" t="n">
        <v>1.55</v>
      </c>
      <c r="I56" t="n">
        <v>8</v>
      </c>
      <c r="J56" t="n">
        <v>159.9</v>
      </c>
      <c r="K56" t="n">
        <v>47.83</v>
      </c>
      <c r="L56" t="n">
        <v>14</v>
      </c>
      <c r="M56" t="n">
        <v>4</v>
      </c>
      <c r="N56" t="n">
        <v>28.07</v>
      </c>
      <c r="O56" t="n">
        <v>19955.16</v>
      </c>
      <c r="P56" t="n">
        <v>129.03</v>
      </c>
      <c r="Q56" t="n">
        <v>432.91</v>
      </c>
      <c r="R56" t="n">
        <v>62.78</v>
      </c>
      <c r="S56" t="n">
        <v>52.22</v>
      </c>
      <c r="T56" t="n">
        <v>3370.36</v>
      </c>
      <c r="U56" t="n">
        <v>0.83</v>
      </c>
      <c r="V56" t="n">
        <v>0.85</v>
      </c>
      <c r="W56" t="n">
        <v>6.81</v>
      </c>
      <c r="X56" t="n">
        <v>0.19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6.3254</v>
      </c>
      <c r="E57" t="n">
        <v>15.81</v>
      </c>
      <c r="F57" t="n">
        <v>13.35</v>
      </c>
      <c r="G57" t="n">
        <v>100.12</v>
      </c>
      <c r="H57" t="n">
        <v>1.65</v>
      </c>
      <c r="I57" t="n">
        <v>8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127.55</v>
      </c>
      <c r="Q57" t="n">
        <v>433</v>
      </c>
      <c r="R57" t="n">
        <v>63.3</v>
      </c>
      <c r="S57" t="n">
        <v>52.22</v>
      </c>
      <c r="T57" t="n">
        <v>3628.57</v>
      </c>
      <c r="U57" t="n">
        <v>0.82</v>
      </c>
      <c r="V57" t="n">
        <v>0.85</v>
      </c>
      <c r="W57" t="n">
        <v>6.81</v>
      </c>
      <c r="X57" t="n">
        <v>0.21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6.3244</v>
      </c>
      <c r="E58" t="n">
        <v>15.81</v>
      </c>
      <c r="F58" t="n">
        <v>13.35</v>
      </c>
      <c r="G58" t="n">
        <v>100.14</v>
      </c>
      <c r="H58" t="n">
        <v>1.74</v>
      </c>
      <c r="I58" t="n">
        <v>8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128.52</v>
      </c>
      <c r="Q58" t="n">
        <v>432.97</v>
      </c>
      <c r="R58" t="n">
        <v>63.32</v>
      </c>
      <c r="S58" t="n">
        <v>52.22</v>
      </c>
      <c r="T58" t="n">
        <v>3640.72</v>
      </c>
      <c r="U58" t="n">
        <v>0.82</v>
      </c>
      <c r="V58" t="n">
        <v>0.85</v>
      </c>
      <c r="W58" t="n">
        <v>6.82</v>
      </c>
      <c r="X58" t="n">
        <v>0.21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3.6549</v>
      </c>
      <c r="E59" t="n">
        <v>27.36</v>
      </c>
      <c r="F59" t="n">
        <v>18.54</v>
      </c>
      <c r="G59" t="n">
        <v>6.18</v>
      </c>
      <c r="H59" t="n">
        <v>0.1</v>
      </c>
      <c r="I59" t="n">
        <v>180</v>
      </c>
      <c r="J59" t="n">
        <v>176.73</v>
      </c>
      <c r="K59" t="n">
        <v>52.44</v>
      </c>
      <c r="L59" t="n">
        <v>1</v>
      </c>
      <c r="M59" t="n">
        <v>178</v>
      </c>
      <c r="N59" t="n">
        <v>33.29</v>
      </c>
      <c r="O59" t="n">
        <v>22031.19</v>
      </c>
      <c r="P59" t="n">
        <v>247.49</v>
      </c>
      <c r="Q59" t="n">
        <v>435.31</v>
      </c>
      <c r="R59" t="n">
        <v>231.98</v>
      </c>
      <c r="S59" t="n">
        <v>52.22</v>
      </c>
      <c r="T59" t="n">
        <v>87108.02</v>
      </c>
      <c r="U59" t="n">
        <v>0.23</v>
      </c>
      <c r="V59" t="n">
        <v>0.62</v>
      </c>
      <c r="W59" t="n">
        <v>7.1</v>
      </c>
      <c r="X59" t="n">
        <v>5.37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4.9151</v>
      </c>
      <c r="E60" t="n">
        <v>20.35</v>
      </c>
      <c r="F60" t="n">
        <v>15.29</v>
      </c>
      <c r="G60" t="n">
        <v>12.4</v>
      </c>
      <c r="H60" t="n">
        <v>0.2</v>
      </c>
      <c r="I60" t="n">
        <v>74</v>
      </c>
      <c r="J60" t="n">
        <v>178.21</v>
      </c>
      <c r="K60" t="n">
        <v>52.44</v>
      </c>
      <c r="L60" t="n">
        <v>2</v>
      </c>
      <c r="M60" t="n">
        <v>72</v>
      </c>
      <c r="N60" t="n">
        <v>33.77</v>
      </c>
      <c r="O60" t="n">
        <v>22213.89</v>
      </c>
      <c r="P60" t="n">
        <v>203.32</v>
      </c>
      <c r="Q60" t="n">
        <v>434.19</v>
      </c>
      <c r="R60" t="n">
        <v>126.05</v>
      </c>
      <c r="S60" t="n">
        <v>52.22</v>
      </c>
      <c r="T60" t="n">
        <v>34675.87</v>
      </c>
      <c r="U60" t="n">
        <v>0.41</v>
      </c>
      <c r="V60" t="n">
        <v>0.75</v>
      </c>
      <c r="W60" t="n">
        <v>6.92</v>
      </c>
      <c r="X60" t="n">
        <v>2.14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5.3823</v>
      </c>
      <c r="E61" t="n">
        <v>18.58</v>
      </c>
      <c r="F61" t="n">
        <v>14.49</v>
      </c>
      <c r="G61" t="n">
        <v>18.5</v>
      </c>
      <c r="H61" t="n">
        <v>0.3</v>
      </c>
      <c r="I61" t="n">
        <v>47</v>
      </c>
      <c r="J61" t="n">
        <v>179.7</v>
      </c>
      <c r="K61" t="n">
        <v>52.44</v>
      </c>
      <c r="L61" t="n">
        <v>3</v>
      </c>
      <c r="M61" t="n">
        <v>45</v>
      </c>
      <c r="N61" t="n">
        <v>34.26</v>
      </c>
      <c r="O61" t="n">
        <v>22397.24</v>
      </c>
      <c r="P61" t="n">
        <v>191.4</v>
      </c>
      <c r="Q61" t="n">
        <v>433.41</v>
      </c>
      <c r="R61" t="n">
        <v>100.73</v>
      </c>
      <c r="S61" t="n">
        <v>52.22</v>
      </c>
      <c r="T61" t="n">
        <v>22151.86</v>
      </c>
      <c r="U61" t="n">
        <v>0.52</v>
      </c>
      <c r="V61" t="n">
        <v>0.79</v>
      </c>
      <c r="W61" t="n">
        <v>6.86</v>
      </c>
      <c r="X61" t="n">
        <v>1.34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5.6177</v>
      </c>
      <c r="E62" t="n">
        <v>17.8</v>
      </c>
      <c r="F62" t="n">
        <v>14.14</v>
      </c>
      <c r="G62" t="n">
        <v>24.23</v>
      </c>
      <c r="H62" t="n">
        <v>0.39</v>
      </c>
      <c r="I62" t="n">
        <v>35</v>
      </c>
      <c r="J62" t="n">
        <v>181.19</v>
      </c>
      <c r="K62" t="n">
        <v>52.44</v>
      </c>
      <c r="L62" t="n">
        <v>4</v>
      </c>
      <c r="M62" t="n">
        <v>33</v>
      </c>
      <c r="N62" t="n">
        <v>34.75</v>
      </c>
      <c r="O62" t="n">
        <v>22581.25</v>
      </c>
      <c r="P62" t="n">
        <v>185.37</v>
      </c>
      <c r="Q62" t="n">
        <v>433.24</v>
      </c>
      <c r="R62" t="n">
        <v>88.95</v>
      </c>
      <c r="S62" t="n">
        <v>52.22</v>
      </c>
      <c r="T62" t="n">
        <v>16319.85</v>
      </c>
      <c r="U62" t="n">
        <v>0.59</v>
      </c>
      <c r="V62" t="n">
        <v>0.8100000000000001</v>
      </c>
      <c r="W62" t="n">
        <v>6.85</v>
      </c>
      <c r="X62" t="n">
        <v>0.99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5.7873</v>
      </c>
      <c r="E63" t="n">
        <v>17.28</v>
      </c>
      <c r="F63" t="n">
        <v>13.9</v>
      </c>
      <c r="G63" t="n">
        <v>30.89</v>
      </c>
      <c r="H63" t="n">
        <v>0.49</v>
      </c>
      <c r="I63" t="n">
        <v>27</v>
      </c>
      <c r="J63" t="n">
        <v>182.69</v>
      </c>
      <c r="K63" t="n">
        <v>52.44</v>
      </c>
      <c r="L63" t="n">
        <v>5</v>
      </c>
      <c r="M63" t="n">
        <v>25</v>
      </c>
      <c r="N63" t="n">
        <v>35.25</v>
      </c>
      <c r="O63" t="n">
        <v>22766.06</v>
      </c>
      <c r="P63" t="n">
        <v>180.81</v>
      </c>
      <c r="Q63" t="n">
        <v>433.29</v>
      </c>
      <c r="R63" t="n">
        <v>81.23</v>
      </c>
      <c r="S63" t="n">
        <v>52.22</v>
      </c>
      <c r="T63" t="n">
        <v>12497.35</v>
      </c>
      <c r="U63" t="n">
        <v>0.64</v>
      </c>
      <c r="V63" t="n">
        <v>0.82</v>
      </c>
      <c r="W63" t="n">
        <v>6.84</v>
      </c>
      <c r="X63" t="n">
        <v>0.76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5.8777</v>
      </c>
      <c r="E64" t="n">
        <v>17.01</v>
      </c>
      <c r="F64" t="n">
        <v>13.78</v>
      </c>
      <c r="G64" t="n">
        <v>35.93</v>
      </c>
      <c r="H64" t="n">
        <v>0.58</v>
      </c>
      <c r="I64" t="n">
        <v>23</v>
      </c>
      <c r="J64" t="n">
        <v>184.19</v>
      </c>
      <c r="K64" t="n">
        <v>52.44</v>
      </c>
      <c r="L64" t="n">
        <v>6</v>
      </c>
      <c r="M64" t="n">
        <v>21</v>
      </c>
      <c r="N64" t="n">
        <v>35.75</v>
      </c>
      <c r="O64" t="n">
        <v>22951.43</v>
      </c>
      <c r="P64" t="n">
        <v>177.72</v>
      </c>
      <c r="Q64" t="n">
        <v>433.12</v>
      </c>
      <c r="R64" t="n">
        <v>77.28</v>
      </c>
      <c r="S64" t="n">
        <v>52.22</v>
      </c>
      <c r="T64" t="n">
        <v>10546.49</v>
      </c>
      <c r="U64" t="n">
        <v>0.68</v>
      </c>
      <c r="V64" t="n">
        <v>0.83</v>
      </c>
      <c r="W64" t="n">
        <v>6.83</v>
      </c>
      <c r="X64" t="n">
        <v>0.64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5.9666</v>
      </c>
      <c r="E65" t="n">
        <v>16.76</v>
      </c>
      <c r="F65" t="n">
        <v>13.66</v>
      </c>
      <c r="G65" t="n">
        <v>43.15</v>
      </c>
      <c r="H65" t="n">
        <v>0.67</v>
      </c>
      <c r="I65" t="n">
        <v>19</v>
      </c>
      <c r="J65" t="n">
        <v>185.7</v>
      </c>
      <c r="K65" t="n">
        <v>52.44</v>
      </c>
      <c r="L65" t="n">
        <v>7</v>
      </c>
      <c r="M65" t="n">
        <v>17</v>
      </c>
      <c r="N65" t="n">
        <v>36.26</v>
      </c>
      <c r="O65" t="n">
        <v>23137.49</v>
      </c>
      <c r="P65" t="n">
        <v>174.9</v>
      </c>
      <c r="Q65" t="n">
        <v>433.06</v>
      </c>
      <c r="R65" t="n">
        <v>73.64</v>
      </c>
      <c r="S65" t="n">
        <v>52.22</v>
      </c>
      <c r="T65" t="n">
        <v>8745</v>
      </c>
      <c r="U65" t="n">
        <v>0.71</v>
      </c>
      <c r="V65" t="n">
        <v>0.83</v>
      </c>
      <c r="W65" t="n">
        <v>6.83</v>
      </c>
      <c r="X65" t="n">
        <v>0.53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6.0217</v>
      </c>
      <c r="E66" t="n">
        <v>16.61</v>
      </c>
      <c r="F66" t="n">
        <v>13.58</v>
      </c>
      <c r="G66" t="n">
        <v>47.94</v>
      </c>
      <c r="H66" t="n">
        <v>0.76</v>
      </c>
      <c r="I66" t="n">
        <v>17</v>
      </c>
      <c r="J66" t="n">
        <v>187.22</v>
      </c>
      <c r="K66" t="n">
        <v>52.44</v>
      </c>
      <c r="L66" t="n">
        <v>8</v>
      </c>
      <c r="M66" t="n">
        <v>15</v>
      </c>
      <c r="N66" t="n">
        <v>36.78</v>
      </c>
      <c r="O66" t="n">
        <v>23324.24</v>
      </c>
      <c r="P66" t="n">
        <v>172.62</v>
      </c>
      <c r="Q66" t="n">
        <v>433.12</v>
      </c>
      <c r="R66" t="n">
        <v>71.16</v>
      </c>
      <c r="S66" t="n">
        <v>52.22</v>
      </c>
      <c r="T66" t="n">
        <v>7514.47</v>
      </c>
      <c r="U66" t="n">
        <v>0.73</v>
      </c>
      <c r="V66" t="n">
        <v>0.84</v>
      </c>
      <c r="W66" t="n">
        <v>6.82</v>
      </c>
      <c r="X66" t="n">
        <v>0.44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6.0615</v>
      </c>
      <c r="E67" t="n">
        <v>16.5</v>
      </c>
      <c r="F67" t="n">
        <v>13.54</v>
      </c>
      <c r="G67" t="n">
        <v>54.17</v>
      </c>
      <c r="H67" t="n">
        <v>0.85</v>
      </c>
      <c r="I67" t="n">
        <v>15</v>
      </c>
      <c r="J67" t="n">
        <v>188.74</v>
      </c>
      <c r="K67" t="n">
        <v>52.44</v>
      </c>
      <c r="L67" t="n">
        <v>9</v>
      </c>
      <c r="M67" t="n">
        <v>13</v>
      </c>
      <c r="N67" t="n">
        <v>37.3</v>
      </c>
      <c r="O67" t="n">
        <v>23511.69</v>
      </c>
      <c r="P67" t="n">
        <v>170.64</v>
      </c>
      <c r="Q67" t="n">
        <v>433.11</v>
      </c>
      <c r="R67" t="n">
        <v>69.67</v>
      </c>
      <c r="S67" t="n">
        <v>52.22</v>
      </c>
      <c r="T67" t="n">
        <v>6781.98</v>
      </c>
      <c r="U67" t="n">
        <v>0.75</v>
      </c>
      <c r="V67" t="n">
        <v>0.84</v>
      </c>
      <c r="W67" t="n">
        <v>6.82</v>
      </c>
      <c r="X67" t="n">
        <v>0.4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6.0834</v>
      </c>
      <c r="E68" t="n">
        <v>16.44</v>
      </c>
      <c r="F68" t="n">
        <v>13.52</v>
      </c>
      <c r="G68" t="n">
        <v>57.94</v>
      </c>
      <c r="H68" t="n">
        <v>0.93</v>
      </c>
      <c r="I68" t="n">
        <v>14</v>
      </c>
      <c r="J68" t="n">
        <v>190.26</v>
      </c>
      <c r="K68" t="n">
        <v>52.44</v>
      </c>
      <c r="L68" t="n">
        <v>10</v>
      </c>
      <c r="M68" t="n">
        <v>12</v>
      </c>
      <c r="N68" t="n">
        <v>37.82</v>
      </c>
      <c r="O68" t="n">
        <v>23699.85</v>
      </c>
      <c r="P68" t="n">
        <v>168.5</v>
      </c>
      <c r="Q68" t="n">
        <v>433.07</v>
      </c>
      <c r="R68" t="n">
        <v>69.12</v>
      </c>
      <c r="S68" t="n">
        <v>52.22</v>
      </c>
      <c r="T68" t="n">
        <v>6508.64</v>
      </c>
      <c r="U68" t="n">
        <v>0.76</v>
      </c>
      <c r="V68" t="n">
        <v>0.84</v>
      </c>
      <c r="W68" t="n">
        <v>6.82</v>
      </c>
      <c r="X68" t="n">
        <v>0.38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6.1409</v>
      </c>
      <c r="E69" t="n">
        <v>16.28</v>
      </c>
      <c r="F69" t="n">
        <v>13.44</v>
      </c>
      <c r="G69" t="n">
        <v>67.18000000000001</v>
      </c>
      <c r="H69" t="n">
        <v>1.02</v>
      </c>
      <c r="I69" t="n">
        <v>12</v>
      </c>
      <c r="J69" t="n">
        <v>191.79</v>
      </c>
      <c r="K69" t="n">
        <v>52.44</v>
      </c>
      <c r="L69" t="n">
        <v>11</v>
      </c>
      <c r="M69" t="n">
        <v>10</v>
      </c>
      <c r="N69" t="n">
        <v>38.35</v>
      </c>
      <c r="O69" t="n">
        <v>23888.73</v>
      </c>
      <c r="P69" t="n">
        <v>166.35</v>
      </c>
      <c r="Q69" t="n">
        <v>433.02</v>
      </c>
      <c r="R69" t="n">
        <v>66.29000000000001</v>
      </c>
      <c r="S69" t="n">
        <v>52.22</v>
      </c>
      <c r="T69" t="n">
        <v>5105.18</v>
      </c>
      <c r="U69" t="n">
        <v>0.79</v>
      </c>
      <c r="V69" t="n">
        <v>0.85</v>
      </c>
      <c r="W69" t="n">
        <v>6.81</v>
      </c>
      <c r="X69" t="n">
        <v>0.3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6.1622</v>
      </c>
      <c r="E70" t="n">
        <v>16.23</v>
      </c>
      <c r="F70" t="n">
        <v>13.42</v>
      </c>
      <c r="G70" t="n">
        <v>73.18000000000001</v>
      </c>
      <c r="H70" t="n">
        <v>1.1</v>
      </c>
      <c r="I70" t="n">
        <v>11</v>
      </c>
      <c r="J70" t="n">
        <v>193.33</v>
      </c>
      <c r="K70" t="n">
        <v>52.44</v>
      </c>
      <c r="L70" t="n">
        <v>12</v>
      </c>
      <c r="M70" t="n">
        <v>9</v>
      </c>
      <c r="N70" t="n">
        <v>38.89</v>
      </c>
      <c r="O70" t="n">
        <v>24078.33</v>
      </c>
      <c r="P70" t="n">
        <v>164.39</v>
      </c>
      <c r="Q70" t="n">
        <v>433.03</v>
      </c>
      <c r="R70" t="n">
        <v>65.66</v>
      </c>
      <c r="S70" t="n">
        <v>52.22</v>
      </c>
      <c r="T70" t="n">
        <v>4793.86</v>
      </c>
      <c r="U70" t="n">
        <v>0.8</v>
      </c>
      <c r="V70" t="n">
        <v>0.85</v>
      </c>
      <c r="W70" t="n">
        <v>6.81</v>
      </c>
      <c r="X70" t="n">
        <v>0.28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6.1829</v>
      </c>
      <c r="E71" t="n">
        <v>16.17</v>
      </c>
      <c r="F71" t="n">
        <v>13.4</v>
      </c>
      <c r="G71" t="n">
        <v>80.39</v>
      </c>
      <c r="H71" t="n">
        <v>1.18</v>
      </c>
      <c r="I71" t="n">
        <v>10</v>
      </c>
      <c r="J71" t="n">
        <v>194.88</v>
      </c>
      <c r="K71" t="n">
        <v>52.44</v>
      </c>
      <c r="L71" t="n">
        <v>13</v>
      </c>
      <c r="M71" t="n">
        <v>8</v>
      </c>
      <c r="N71" t="n">
        <v>39.43</v>
      </c>
      <c r="O71" t="n">
        <v>24268.67</v>
      </c>
      <c r="P71" t="n">
        <v>162.54</v>
      </c>
      <c r="Q71" t="n">
        <v>433.05</v>
      </c>
      <c r="R71" t="n">
        <v>65.23</v>
      </c>
      <c r="S71" t="n">
        <v>52.22</v>
      </c>
      <c r="T71" t="n">
        <v>4584.48</v>
      </c>
      <c r="U71" t="n">
        <v>0.8</v>
      </c>
      <c r="V71" t="n">
        <v>0.85</v>
      </c>
      <c r="W71" t="n">
        <v>6.81</v>
      </c>
      <c r="X71" t="n">
        <v>0.26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6.1837</v>
      </c>
      <c r="E72" t="n">
        <v>16.17</v>
      </c>
      <c r="F72" t="n">
        <v>13.4</v>
      </c>
      <c r="G72" t="n">
        <v>80.37</v>
      </c>
      <c r="H72" t="n">
        <v>1.27</v>
      </c>
      <c r="I72" t="n">
        <v>10</v>
      </c>
      <c r="J72" t="n">
        <v>196.42</v>
      </c>
      <c r="K72" t="n">
        <v>52.44</v>
      </c>
      <c r="L72" t="n">
        <v>14</v>
      </c>
      <c r="M72" t="n">
        <v>8</v>
      </c>
      <c r="N72" t="n">
        <v>39.98</v>
      </c>
      <c r="O72" t="n">
        <v>24459.75</v>
      </c>
      <c r="P72" t="n">
        <v>161.03</v>
      </c>
      <c r="Q72" t="n">
        <v>432.98</v>
      </c>
      <c r="R72" t="n">
        <v>64.97</v>
      </c>
      <c r="S72" t="n">
        <v>52.22</v>
      </c>
      <c r="T72" t="n">
        <v>4453.69</v>
      </c>
      <c r="U72" t="n">
        <v>0.8</v>
      </c>
      <c r="V72" t="n">
        <v>0.85</v>
      </c>
      <c r="W72" t="n">
        <v>6.81</v>
      </c>
      <c r="X72" t="n">
        <v>0.26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6.2071</v>
      </c>
      <c r="E73" t="n">
        <v>16.11</v>
      </c>
      <c r="F73" t="n">
        <v>13.37</v>
      </c>
      <c r="G73" t="n">
        <v>89.13</v>
      </c>
      <c r="H73" t="n">
        <v>1.35</v>
      </c>
      <c r="I73" t="n">
        <v>9</v>
      </c>
      <c r="J73" t="n">
        <v>197.98</v>
      </c>
      <c r="K73" t="n">
        <v>52.44</v>
      </c>
      <c r="L73" t="n">
        <v>15</v>
      </c>
      <c r="M73" t="n">
        <v>7</v>
      </c>
      <c r="N73" t="n">
        <v>40.54</v>
      </c>
      <c r="O73" t="n">
        <v>24651.58</v>
      </c>
      <c r="P73" t="n">
        <v>159.87</v>
      </c>
      <c r="Q73" t="n">
        <v>433.02</v>
      </c>
      <c r="R73" t="n">
        <v>64.15000000000001</v>
      </c>
      <c r="S73" t="n">
        <v>52.22</v>
      </c>
      <c r="T73" t="n">
        <v>4050.37</v>
      </c>
      <c r="U73" t="n">
        <v>0.8100000000000001</v>
      </c>
      <c r="V73" t="n">
        <v>0.85</v>
      </c>
      <c r="W73" t="n">
        <v>6.81</v>
      </c>
      <c r="X73" t="n">
        <v>0.23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6.2085</v>
      </c>
      <c r="E74" t="n">
        <v>16.11</v>
      </c>
      <c r="F74" t="n">
        <v>13.37</v>
      </c>
      <c r="G74" t="n">
        <v>89.11</v>
      </c>
      <c r="H74" t="n">
        <v>1.42</v>
      </c>
      <c r="I74" t="n">
        <v>9</v>
      </c>
      <c r="J74" t="n">
        <v>199.54</v>
      </c>
      <c r="K74" t="n">
        <v>52.44</v>
      </c>
      <c r="L74" t="n">
        <v>16</v>
      </c>
      <c r="M74" t="n">
        <v>7</v>
      </c>
      <c r="N74" t="n">
        <v>41.1</v>
      </c>
      <c r="O74" t="n">
        <v>24844.17</v>
      </c>
      <c r="P74" t="n">
        <v>157.18</v>
      </c>
      <c r="Q74" t="n">
        <v>433.04</v>
      </c>
      <c r="R74" t="n">
        <v>64.19</v>
      </c>
      <c r="S74" t="n">
        <v>52.22</v>
      </c>
      <c r="T74" t="n">
        <v>4071.52</v>
      </c>
      <c r="U74" t="n">
        <v>0.8100000000000001</v>
      </c>
      <c r="V74" t="n">
        <v>0.85</v>
      </c>
      <c r="W74" t="n">
        <v>6.81</v>
      </c>
      <c r="X74" t="n">
        <v>0.23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6.2381</v>
      </c>
      <c r="E75" t="n">
        <v>16.03</v>
      </c>
      <c r="F75" t="n">
        <v>13.33</v>
      </c>
      <c r="G75" t="n">
        <v>99.94</v>
      </c>
      <c r="H75" t="n">
        <v>1.5</v>
      </c>
      <c r="I75" t="n">
        <v>8</v>
      </c>
      <c r="J75" t="n">
        <v>201.11</v>
      </c>
      <c r="K75" t="n">
        <v>52.44</v>
      </c>
      <c r="L75" t="n">
        <v>17</v>
      </c>
      <c r="M75" t="n">
        <v>6</v>
      </c>
      <c r="N75" t="n">
        <v>41.67</v>
      </c>
      <c r="O75" t="n">
        <v>25037.53</v>
      </c>
      <c r="P75" t="n">
        <v>156.17</v>
      </c>
      <c r="Q75" t="n">
        <v>432.95</v>
      </c>
      <c r="R75" t="n">
        <v>62.82</v>
      </c>
      <c r="S75" t="n">
        <v>52.22</v>
      </c>
      <c r="T75" t="n">
        <v>3387.56</v>
      </c>
      <c r="U75" t="n">
        <v>0.83</v>
      </c>
      <c r="V75" t="n">
        <v>0.85</v>
      </c>
      <c r="W75" t="n">
        <v>6.8</v>
      </c>
      <c r="X75" t="n">
        <v>0.19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6.2312</v>
      </c>
      <c r="E76" t="n">
        <v>16.05</v>
      </c>
      <c r="F76" t="n">
        <v>13.34</v>
      </c>
      <c r="G76" t="n">
        <v>100.08</v>
      </c>
      <c r="H76" t="n">
        <v>1.58</v>
      </c>
      <c r="I76" t="n">
        <v>8</v>
      </c>
      <c r="J76" t="n">
        <v>202.68</v>
      </c>
      <c r="K76" t="n">
        <v>52.44</v>
      </c>
      <c r="L76" t="n">
        <v>18</v>
      </c>
      <c r="M76" t="n">
        <v>6</v>
      </c>
      <c r="N76" t="n">
        <v>42.24</v>
      </c>
      <c r="O76" t="n">
        <v>25231.66</v>
      </c>
      <c r="P76" t="n">
        <v>153.38</v>
      </c>
      <c r="Q76" t="n">
        <v>432.9</v>
      </c>
      <c r="R76" t="n">
        <v>63.3</v>
      </c>
      <c r="S76" t="n">
        <v>52.22</v>
      </c>
      <c r="T76" t="n">
        <v>3631.66</v>
      </c>
      <c r="U76" t="n">
        <v>0.82</v>
      </c>
      <c r="V76" t="n">
        <v>0.85</v>
      </c>
      <c r="W76" t="n">
        <v>6.81</v>
      </c>
      <c r="X76" t="n">
        <v>0.21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6.2565</v>
      </c>
      <c r="E77" t="n">
        <v>15.98</v>
      </c>
      <c r="F77" t="n">
        <v>13.31</v>
      </c>
      <c r="G77" t="n">
        <v>114.12</v>
      </c>
      <c r="H77" t="n">
        <v>1.65</v>
      </c>
      <c r="I77" t="n">
        <v>7</v>
      </c>
      <c r="J77" t="n">
        <v>204.26</v>
      </c>
      <c r="K77" t="n">
        <v>52.44</v>
      </c>
      <c r="L77" t="n">
        <v>19</v>
      </c>
      <c r="M77" t="n">
        <v>5</v>
      </c>
      <c r="N77" t="n">
        <v>42.82</v>
      </c>
      <c r="O77" t="n">
        <v>25426.72</v>
      </c>
      <c r="P77" t="n">
        <v>152.91</v>
      </c>
      <c r="Q77" t="n">
        <v>432.93</v>
      </c>
      <c r="R77" t="n">
        <v>62.29</v>
      </c>
      <c r="S77" t="n">
        <v>52.22</v>
      </c>
      <c r="T77" t="n">
        <v>3128.02</v>
      </c>
      <c r="U77" t="n">
        <v>0.84</v>
      </c>
      <c r="V77" t="n">
        <v>0.86</v>
      </c>
      <c r="W77" t="n">
        <v>6.81</v>
      </c>
      <c r="X77" t="n">
        <v>0.18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6.2641</v>
      </c>
      <c r="E78" t="n">
        <v>15.96</v>
      </c>
      <c r="F78" t="n">
        <v>13.29</v>
      </c>
      <c r="G78" t="n">
        <v>113.95</v>
      </c>
      <c r="H78" t="n">
        <v>1.73</v>
      </c>
      <c r="I78" t="n">
        <v>7</v>
      </c>
      <c r="J78" t="n">
        <v>205.85</v>
      </c>
      <c r="K78" t="n">
        <v>52.44</v>
      </c>
      <c r="L78" t="n">
        <v>20</v>
      </c>
      <c r="M78" t="n">
        <v>5</v>
      </c>
      <c r="N78" t="n">
        <v>43.41</v>
      </c>
      <c r="O78" t="n">
        <v>25622.45</v>
      </c>
      <c r="P78" t="n">
        <v>151.32</v>
      </c>
      <c r="Q78" t="n">
        <v>433.01</v>
      </c>
      <c r="R78" t="n">
        <v>61.7</v>
      </c>
      <c r="S78" t="n">
        <v>52.22</v>
      </c>
      <c r="T78" t="n">
        <v>2834.42</v>
      </c>
      <c r="U78" t="n">
        <v>0.85</v>
      </c>
      <c r="V78" t="n">
        <v>0.86</v>
      </c>
      <c r="W78" t="n">
        <v>6.81</v>
      </c>
      <c r="X78" t="n">
        <v>0.16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6.2613</v>
      </c>
      <c r="E79" t="n">
        <v>15.97</v>
      </c>
      <c r="F79" t="n">
        <v>13.3</v>
      </c>
      <c r="G79" t="n">
        <v>114.01</v>
      </c>
      <c r="H79" t="n">
        <v>1.8</v>
      </c>
      <c r="I79" t="n">
        <v>7</v>
      </c>
      <c r="J79" t="n">
        <v>207.45</v>
      </c>
      <c r="K79" t="n">
        <v>52.44</v>
      </c>
      <c r="L79" t="n">
        <v>21</v>
      </c>
      <c r="M79" t="n">
        <v>4</v>
      </c>
      <c r="N79" t="n">
        <v>44</v>
      </c>
      <c r="O79" t="n">
        <v>25818.99</v>
      </c>
      <c r="P79" t="n">
        <v>148.81</v>
      </c>
      <c r="Q79" t="n">
        <v>433.06</v>
      </c>
      <c r="R79" t="n">
        <v>62.01</v>
      </c>
      <c r="S79" t="n">
        <v>52.22</v>
      </c>
      <c r="T79" t="n">
        <v>2988.92</v>
      </c>
      <c r="U79" t="n">
        <v>0.84</v>
      </c>
      <c r="V79" t="n">
        <v>0.86</v>
      </c>
      <c r="W79" t="n">
        <v>6.8</v>
      </c>
      <c r="X79" t="n">
        <v>0.16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6.2862</v>
      </c>
      <c r="E80" t="n">
        <v>15.91</v>
      </c>
      <c r="F80" t="n">
        <v>13.27</v>
      </c>
      <c r="G80" t="n">
        <v>132.74</v>
      </c>
      <c r="H80" t="n">
        <v>1.87</v>
      </c>
      <c r="I80" t="n">
        <v>6</v>
      </c>
      <c r="J80" t="n">
        <v>209.05</v>
      </c>
      <c r="K80" t="n">
        <v>52.44</v>
      </c>
      <c r="L80" t="n">
        <v>22</v>
      </c>
      <c r="M80" t="n">
        <v>2</v>
      </c>
      <c r="N80" t="n">
        <v>44.6</v>
      </c>
      <c r="O80" t="n">
        <v>26016.35</v>
      </c>
      <c r="P80" t="n">
        <v>147.78</v>
      </c>
      <c r="Q80" t="n">
        <v>433.02</v>
      </c>
      <c r="R80" t="n">
        <v>61.01</v>
      </c>
      <c r="S80" t="n">
        <v>52.22</v>
      </c>
      <c r="T80" t="n">
        <v>2492.75</v>
      </c>
      <c r="U80" t="n">
        <v>0.86</v>
      </c>
      <c r="V80" t="n">
        <v>0.86</v>
      </c>
      <c r="W80" t="n">
        <v>6.8</v>
      </c>
      <c r="X80" t="n">
        <v>0.14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6.2845</v>
      </c>
      <c r="E81" t="n">
        <v>15.91</v>
      </c>
      <c r="F81" t="n">
        <v>13.28</v>
      </c>
      <c r="G81" t="n">
        <v>132.78</v>
      </c>
      <c r="H81" t="n">
        <v>1.94</v>
      </c>
      <c r="I81" t="n">
        <v>6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148.79</v>
      </c>
      <c r="Q81" t="n">
        <v>433.03</v>
      </c>
      <c r="R81" t="n">
        <v>61.07</v>
      </c>
      <c r="S81" t="n">
        <v>52.22</v>
      </c>
      <c r="T81" t="n">
        <v>2524.4</v>
      </c>
      <c r="U81" t="n">
        <v>0.86</v>
      </c>
      <c r="V81" t="n">
        <v>0.86</v>
      </c>
      <c r="W81" t="n">
        <v>6.81</v>
      </c>
      <c r="X81" t="n">
        <v>0.14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6.0185</v>
      </c>
      <c r="E82" t="n">
        <v>16.62</v>
      </c>
      <c r="F82" t="n">
        <v>14.47</v>
      </c>
      <c r="G82" t="n">
        <v>19.29</v>
      </c>
      <c r="H82" t="n">
        <v>0.64</v>
      </c>
      <c r="I82" t="n">
        <v>45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42.21</v>
      </c>
      <c r="Q82" t="n">
        <v>434.1</v>
      </c>
      <c r="R82" t="n">
        <v>97.97</v>
      </c>
      <c r="S82" t="n">
        <v>52.22</v>
      </c>
      <c r="T82" t="n">
        <v>20782.1</v>
      </c>
      <c r="U82" t="n">
        <v>0.53</v>
      </c>
      <c r="V82" t="n">
        <v>0.79</v>
      </c>
      <c r="W82" t="n">
        <v>6.92</v>
      </c>
      <c r="X82" t="n">
        <v>1.32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4.8723</v>
      </c>
      <c r="E83" t="n">
        <v>20.52</v>
      </c>
      <c r="F83" t="n">
        <v>16.32</v>
      </c>
      <c r="G83" t="n">
        <v>9.06</v>
      </c>
      <c r="H83" t="n">
        <v>0.18</v>
      </c>
      <c r="I83" t="n">
        <v>108</v>
      </c>
      <c r="J83" t="n">
        <v>98.70999999999999</v>
      </c>
      <c r="K83" t="n">
        <v>39.72</v>
      </c>
      <c r="L83" t="n">
        <v>1</v>
      </c>
      <c r="M83" t="n">
        <v>106</v>
      </c>
      <c r="N83" t="n">
        <v>12.99</v>
      </c>
      <c r="O83" t="n">
        <v>12407.75</v>
      </c>
      <c r="P83" t="n">
        <v>148.07</v>
      </c>
      <c r="Q83" t="n">
        <v>434.31</v>
      </c>
      <c r="R83" t="n">
        <v>159.59</v>
      </c>
      <c r="S83" t="n">
        <v>52.22</v>
      </c>
      <c r="T83" t="n">
        <v>51275.9</v>
      </c>
      <c r="U83" t="n">
        <v>0.33</v>
      </c>
      <c r="V83" t="n">
        <v>0.7</v>
      </c>
      <c r="W83" t="n">
        <v>6.98</v>
      </c>
      <c r="X83" t="n">
        <v>3.16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5.7296</v>
      </c>
      <c r="E84" t="n">
        <v>17.45</v>
      </c>
      <c r="F84" t="n">
        <v>14.48</v>
      </c>
      <c r="G84" t="n">
        <v>18.1</v>
      </c>
      <c r="H84" t="n">
        <v>0.35</v>
      </c>
      <c r="I84" t="n">
        <v>48</v>
      </c>
      <c r="J84" t="n">
        <v>99.95</v>
      </c>
      <c r="K84" t="n">
        <v>39.72</v>
      </c>
      <c r="L84" t="n">
        <v>2</v>
      </c>
      <c r="M84" t="n">
        <v>46</v>
      </c>
      <c r="N84" t="n">
        <v>13.24</v>
      </c>
      <c r="O84" t="n">
        <v>12561.45</v>
      </c>
      <c r="P84" t="n">
        <v>128.69</v>
      </c>
      <c r="Q84" t="n">
        <v>433.73</v>
      </c>
      <c r="R84" t="n">
        <v>100.37</v>
      </c>
      <c r="S84" t="n">
        <v>52.22</v>
      </c>
      <c r="T84" t="n">
        <v>21962.54</v>
      </c>
      <c r="U84" t="n">
        <v>0.52</v>
      </c>
      <c r="V84" t="n">
        <v>0.79</v>
      </c>
      <c r="W84" t="n">
        <v>6.86</v>
      </c>
      <c r="X84" t="n">
        <v>1.33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6.0347</v>
      </c>
      <c r="E85" t="n">
        <v>16.57</v>
      </c>
      <c r="F85" t="n">
        <v>13.97</v>
      </c>
      <c r="G85" t="n">
        <v>27.93</v>
      </c>
      <c r="H85" t="n">
        <v>0.52</v>
      </c>
      <c r="I85" t="n">
        <v>30</v>
      </c>
      <c r="J85" t="n">
        <v>101.2</v>
      </c>
      <c r="K85" t="n">
        <v>39.72</v>
      </c>
      <c r="L85" t="n">
        <v>3</v>
      </c>
      <c r="M85" t="n">
        <v>28</v>
      </c>
      <c r="N85" t="n">
        <v>13.49</v>
      </c>
      <c r="O85" t="n">
        <v>12715.54</v>
      </c>
      <c r="P85" t="n">
        <v>121.19</v>
      </c>
      <c r="Q85" t="n">
        <v>433.32</v>
      </c>
      <c r="R85" t="n">
        <v>83.81</v>
      </c>
      <c r="S85" t="n">
        <v>52.22</v>
      </c>
      <c r="T85" t="n">
        <v>13774.13</v>
      </c>
      <c r="U85" t="n">
        <v>0.62</v>
      </c>
      <c r="V85" t="n">
        <v>0.82</v>
      </c>
      <c r="W85" t="n">
        <v>6.83</v>
      </c>
      <c r="X85" t="n">
        <v>0.83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6.1871</v>
      </c>
      <c r="E86" t="n">
        <v>16.16</v>
      </c>
      <c r="F86" t="n">
        <v>13.72</v>
      </c>
      <c r="G86" t="n">
        <v>37.42</v>
      </c>
      <c r="H86" t="n">
        <v>0.6899999999999999</v>
      </c>
      <c r="I86" t="n">
        <v>22</v>
      </c>
      <c r="J86" t="n">
        <v>102.45</v>
      </c>
      <c r="K86" t="n">
        <v>39.72</v>
      </c>
      <c r="L86" t="n">
        <v>4</v>
      </c>
      <c r="M86" t="n">
        <v>20</v>
      </c>
      <c r="N86" t="n">
        <v>13.74</v>
      </c>
      <c r="O86" t="n">
        <v>12870.03</v>
      </c>
      <c r="P86" t="n">
        <v>115.87</v>
      </c>
      <c r="Q86" t="n">
        <v>433.15</v>
      </c>
      <c r="R86" t="n">
        <v>75.64</v>
      </c>
      <c r="S86" t="n">
        <v>52.22</v>
      </c>
      <c r="T86" t="n">
        <v>9728.26</v>
      </c>
      <c r="U86" t="n">
        <v>0.6899999999999999</v>
      </c>
      <c r="V86" t="n">
        <v>0.83</v>
      </c>
      <c r="W86" t="n">
        <v>6.82</v>
      </c>
      <c r="X86" t="n">
        <v>0.58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6.2778</v>
      </c>
      <c r="E87" t="n">
        <v>15.93</v>
      </c>
      <c r="F87" t="n">
        <v>13.59</v>
      </c>
      <c r="G87" t="n">
        <v>47.97</v>
      </c>
      <c r="H87" t="n">
        <v>0.85</v>
      </c>
      <c r="I87" t="n">
        <v>17</v>
      </c>
      <c r="J87" t="n">
        <v>103.71</v>
      </c>
      <c r="K87" t="n">
        <v>39.72</v>
      </c>
      <c r="L87" t="n">
        <v>5</v>
      </c>
      <c r="M87" t="n">
        <v>15</v>
      </c>
      <c r="N87" t="n">
        <v>14</v>
      </c>
      <c r="O87" t="n">
        <v>13024.91</v>
      </c>
      <c r="P87" t="n">
        <v>111.31</v>
      </c>
      <c r="Q87" t="n">
        <v>433.13</v>
      </c>
      <c r="R87" t="n">
        <v>71.15000000000001</v>
      </c>
      <c r="S87" t="n">
        <v>52.22</v>
      </c>
      <c r="T87" t="n">
        <v>7510.94</v>
      </c>
      <c r="U87" t="n">
        <v>0.73</v>
      </c>
      <c r="V87" t="n">
        <v>0.84</v>
      </c>
      <c r="W87" t="n">
        <v>6.83</v>
      </c>
      <c r="X87" t="n">
        <v>0.45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6.3359</v>
      </c>
      <c r="E88" t="n">
        <v>15.78</v>
      </c>
      <c r="F88" t="n">
        <v>13.51</v>
      </c>
      <c r="G88" t="n">
        <v>57.89</v>
      </c>
      <c r="H88" t="n">
        <v>1.01</v>
      </c>
      <c r="I88" t="n">
        <v>14</v>
      </c>
      <c r="J88" t="n">
        <v>104.97</v>
      </c>
      <c r="K88" t="n">
        <v>39.72</v>
      </c>
      <c r="L88" t="n">
        <v>6</v>
      </c>
      <c r="M88" t="n">
        <v>12</v>
      </c>
      <c r="N88" t="n">
        <v>14.25</v>
      </c>
      <c r="O88" t="n">
        <v>13180.19</v>
      </c>
      <c r="P88" t="n">
        <v>107.47</v>
      </c>
      <c r="Q88" t="n">
        <v>433.04</v>
      </c>
      <c r="R88" t="n">
        <v>68.68000000000001</v>
      </c>
      <c r="S88" t="n">
        <v>52.22</v>
      </c>
      <c r="T88" t="n">
        <v>6290.98</v>
      </c>
      <c r="U88" t="n">
        <v>0.76</v>
      </c>
      <c r="V88" t="n">
        <v>0.84</v>
      </c>
      <c r="W88" t="n">
        <v>6.81</v>
      </c>
      <c r="X88" t="n">
        <v>0.37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6.3753</v>
      </c>
      <c r="E89" t="n">
        <v>15.69</v>
      </c>
      <c r="F89" t="n">
        <v>13.45</v>
      </c>
      <c r="G89" t="n">
        <v>67.25</v>
      </c>
      <c r="H89" t="n">
        <v>1.16</v>
      </c>
      <c r="I89" t="n">
        <v>12</v>
      </c>
      <c r="J89" t="n">
        <v>106.23</v>
      </c>
      <c r="K89" t="n">
        <v>39.72</v>
      </c>
      <c r="L89" t="n">
        <v>7</v>
      </c>
      <c r="M89" t="n">
        <v>9</v>
      </c>
      <c r="N89" t="n">
        <v>14.52</v>
      </c>
      <c r="O89" t="n">
        <v>13335.87</v>
      </c>
      <c r="P89" t="n">
        <v>103.47</v>
      </c>
      <c r="Q89" t="n">
        <v>433.05</v>
      </c>
      <c r="R89" t="n">
        <v>66.72</v>
      </c>
      <c r="S89" t="n">
        <v>52.22</v>
      </c>
      <c r="T89" t="n">
        <v>5321</v>
      </c>
      <c r="U89" t="n">
        <v>0.78</v>
      </c>
      <c r="V89" t="n">
        <v>0.85</v>
      </c>
      <c r="W89" t="n">
        <v>6.82</v>
      </c>
      <c r="X89" t="n">
        <v>0.31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6.3927</v>
      </c>
      <c r="E90" t="n">
        <v>15.64</v>
      </c>
      <c r="F90" t="n">
        <v>13.43</v>
      </c>
      <c r="G90" t="n">
        <v>73.25</v>
      </c>
      <c r="H90" t="n">
        <v>1.31</v>
      </c>
      <c r="I90" t="n">
        <v>11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102.04</v>
      </c>
      <c r="Q90" t="n">
        <v>433.21</v>
      </c>
      <c r="R90" t="n">
        <v>65.69</v>
      </c>
      <c r="S90" t="n">
        <v>52.22</v>
      </c>
      <c r="T90" t="n">
        <v>4808.65</v>
      </c>
      <c r="U90" t="n">
        <v>0.79</v>
      </c>
      <c r="V90" t="n">
        <v>0.85</v>
      </c>
      <c r="W90" t="n">
        <v>6.82</v>
      </c>
      <c r="X90" t="n">
        <v>0.29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4.4332</v>
      </c>
      <c r="E91" t="n">
        <v>22.56</v>
      </c>
      <c r="F91" t="n">
        <v>17.05</v>
      </c>
      <c r="G91" t="n">
        <v>7.75</v>
      </c>
      <c r="H91" t="n">
        <v>0.14</v>
      </c>
      <c r="I91" t="n">
        <v>132</v>
      </c>
      <c r="J91" t="n">
        <v>124.63</v>
      </c>
      <c r="K91" t="n">
        <v>45</v>
      </c>
      <c r="L91" t="n">
        <v>1</v>
      </c>
      <c r="M91" t="n">
        <v>130</v>
      </c>
      <c r="N91" t="n">
        <v>18.64</v>
      </c>
      <c r="O91" t="n">
        <v>15605.44</v>
      </c>
      <c r="P91" t="n">
        <v>181.36</v>
      </c>
      <c r="Q91" t="n">
        <v>434.39</v>
      </c>
      <c r="R91" t="n">
        <v>183.78</v>
      </c>
      <c r="S91" t="n">
        <v>52.22</v>
      </c>
      <c r="T91" t="n">
        <v>63248.34</v>
      </c>
      <c r="U91" t="n">
        <v>0.28</v>
      </c>
      <c r="V91" t="n">
        <v>0.67</v>
      </c>
      <c r="W91" t="n">
        <v>7.01</v>
      </c>
      <c r="X91" t="n">
        <v>3.89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5.4433</v>
      </c>
      <c r="E92" t="n">
        <v>18.37</v>
      </c>
      <c r="F92" t="n">
        <v>14.78</v>
      </c>
      <c r="G92" t="n">
        <v>15.56</v>
      </c>
      <c r="H92" t="n">
        <v>0.28</v>
      </c>
      <c r="I92" t="n">
        <v>57</v>
      </c>
      <c r="J92" t="n">
        <v>125.95</v>
      </c>
      <c r="K92" t="n">
        <v>45</v>
      </c>
      <c r="L92" t="n">
        <v>2</v>
      </c>
      <c r="M92" t="n">
        <v>55</v>
      </c>
      <c r="N92" t="n">
        <v>18.95</v>
      </c>
      <c r="O92" t="n">
        <v>15767.7</v>
      </c>
      <c r="P92" t="n">
        <v>155.38</v>
      </c>
      <c r="Q92" t="n">
        <v>433.87</v>
      </c>
      <c r="R92" t="n">
        <v>109.94</v>
      </c>
      <c r="S92" t="n">
        <v>52.22</v>
      </c>
      <c r="T92" t="n">
        <v>26704.89</v>
      </c>
      <c r="U92" t="n">
        <v>0.47</v>
      </c>
      <c r="V92" t="n">
        <v>0.77</v>
      </c>
      <c r="W92" t="n">
        <v>6.89</v>
      </c>
      <c r="X92" t="n">
        <v>1.64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5.7836</v>
      </c>
      <c r="E93" t="n">
        <v>17.29</v>
      </c>
      <c r="F93" t="n">
        <v>14.21</v>
      </c>
      <c r="G93" t="n">
        <v>23.05</v>
      </c>
      <c r="H93" t="n">
        <v>0.42</v>
      </c>
      <c r="I93" t="n">
        <v>37</v>
      </c>
      <c r="J93" t="n">
        <v>127.27</v>
      </c>
      <c r="K93" t="n">
        <v>45</v>
      </c>
      <c r="L93" t="n">
        <v>3</v>
      </c>
      <c r="M93" t="n">
        <v>35</v>
      </c>
      <c r="N93" t="n">
        <v>19.27</v>
      </c>
      <c r="O93" t="n">
        <v>15930.42</v>
      </c>
      <c r="P93" t="n">
        <v>147.22</v>
      </c>
      <c r="Q93" t="n">
        <v>433.37</v>
      </c>
      <c r="R93" t="n">
        <v>91.26000000000001</v>
      </c>
      <c r="S93" t="n">
        <v>52.22</v>
      </c>
      <c r="T93" t="n">
        <v>17466.85</v>
      </c>
      <c r="U93" t="n">
        <v>0.57</v>
      </c>
      <c r="V93" t="n">
        <v>0.8</v>
      </c>
      <c r="W93" t="n">
        <v>6.86</v>
      </c>
      <c r="X93" t="n">
        <v>1.07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5.9868</v>
      </c>
      <c r="E94" t="n">
        <v>16.7</v>
      </c>
      <c r="F94" t="n">
        <v>13.88</v>
      </c>
      <c r="G94" t="n">
        <v>30.85</v>
      </c>
      <c r="H94" t="n">
        <v>0.55</v>
      </c>
      <c r="I94" t="n">
        <v>27</v>
      </c>
      <c r="J94" t="n">
        <v>128.59</v>
      </c>
      <c r="K94" t="n">
        <v>45</v>
      </c>
      <c r="L94" t="n">
        <v>4</v>
      </c>
      <c r="M94" t="n">
        <v>25</v>
      </c>
      <c r="N94" t="n">
        <v>19.59</v>
      </c>
      <c r="O94" t="n">
        <v>16093.6</v>
      </c>
      <c r="P94" t="n">
        <v>141.47</v>
      </c>
      <c r="Q94" t="n">
        <v>433.23</v>
      </c>
      <c r="R94" t="n">
        <v>80.58</v>
      </c>
      <c r="S94" t="n">
        <v>52.22</v>
      </c>
      <c r="T94" t="n">
        <v>12173.36</v>
      </c>
      <c r="U94" t="n">
        <v>0.65</v>
      </c>
      <c r="V94" t="n">
        <v>0.82</v>
      </c>
      <c r="W94" t="n">
        <v>6.84</v>
      </c>
      <c r="X94" t="n">
        <v>0.74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6.101</v>
      </c>
      <c r="E95" t="n">
        <v>16.39</v>
      </c>
      <c r="F95" t="n">
        <v>13.72</v>
      </c>
      <c r="G95" t="n">
        <v>39.21</v>
      </c>
      <c r="H95" t="n">
        <v>0.68</v>
      </c>
      <c r="I95" t="n">
        <v>21</v>
      </c>
      <c r="J95" t="n">
        <v>129.92</v>
      </c>
      <c r="K95" t="n">
        <v>45</v>
      </c>
      <c r="L95" t="n">
        <v>5</v>
      </c>
      <c r="M95" t="n">
        <v>19</v>
      </c>
      <c r="N95" t="n">
        <v>19.92</v>
      </c>
      <c r="O95" t="n">
        <v>16257.24</v>
      </c>
      <c r="P95" t="n">
        <v>137.57</v>
      </c>
      <c r="Q95" t="n">
        <v>433.15</v>
      </c>
      <c r="R95" t="n">
        <v>75.40000000000001</v>
      </c>
      <c r="S95" t="n">
        <v>52.22</v>
      </c>
      <c r="T95" t="n">
        <v>9614.780000000001</v>
      </c>
      <c r="U95" t="n">
        <v>0.6899999999999999</v>
      </c>
      <c r="V95" t="n">
        <v>0.83</v>
      </c>
      <c r="W95" t="n">
        <v>6.83</v>
      </c>
      <c r="X95" t="n">
        <v>0.58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6.1918</v>
      </c>
      <c r="E96" t="n">
        <v>16.15</v>
      </c>
      <c r="F96" t="n">
        <v>13.58</v>
      </c>
      <c r="G96" t="n">
        <v>47.94</v>
      </c>
      <c r="H96" t="n">
        <v>0.8100000000000001</v>
      </c>
      <c r="I96" t="n">
        <v>17</v>
      </c>
      <c r="J96" t="n">
        <v>131.25</v>
      </c>
      <c r="K96" t="n">
        <v>45</v>
      </c>
      <c r="L96" t="n">
        <v>6</v>
      </c>
      <c r="M96" t="n">
        <v>15</v>
      </c>
      <c r="N96" t="n">
        <v>20.25</v>
      </c>
      <c r="O96" t="n">
        <v>16421.36</v>
      </c>
      <c r="P96" t="n">
        <v>133.52</v>
      </c>
      <c r="Q96" t="n">
        <v>433.18</v>
      </c>
      <c r="R96" t="n">
        <v>71.11</v>
      </c>
      <c r="S96" t="n">
        <v>52.22</v>
      </c>
      <c r="T96" t="n">
        <v>7490.68</v>
      </c>
      <c r="U96" t="n">
        <v>0.73</v>
      </c>
      <c r="V96" t="n">
        <v>0.84</v>
      </c>
      <c r="W96" t="n">
        <v>6.82</v>
      </c>
      <c r="X96" t="n">
        <v>0.44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6.2298</v>
      </c>
      <c r="E97" t="n">
        <v>16.05</v>
      </c>
      <c r="F97" t="n">
        <v>13.54</v>
      </c>
      <c r="G97" t="n">
        <v>54.15</v>
      </c>
      <c r="H97" t="n">
        <v>0.93</v>
      </c>
      <c r="I97" t="n">
        <v>15</v>
      </c>
      <c r="J97" t="n">
        <v>132.58</v>
      </c>
      <c r="K97" t="n">
        <v>45</v>
      </c>
      <c r="L97" t="n">
        <v>7</v>
      </c>
      <c r="M97" t="n">
        <v>13</v>
      </c>
      <c r="N97" t="n">
        <v>20.59</v>
      </c>
      <c r="O97" t="n">
        <v>16585.95</v>
      </c>
      <c r="P97" t="n">
        <v>130.92</v>
      </c>
      <c r="Q97" t="n">
        <v>433.02</v>
      </c>
      <c r="R97" t="n">
        <v>69.51000000000001</v>
      </c>
      <c r="S97" t="n">
        <v>52.22</v>
      </c>
      <c r="T97" t="n">
        <v>6700.44</v>
      </c>
      <c r="U97" t="n">
        <v>0.75</v>
      </c>
      <c r="V97" t="n">
        <v>0.84</v>
      </c>
      <c r="W97" t="n">
        <v>6.82</v>
      </c>
      <c r="X97" t="n">
        <v>0.4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6.2707</v>
      </c>
      <c r="E98" t="n">
        <v>15.95</v>
      </c>
      <c r="F98" t="n">
        <v>13.48</v>
      </c>
      <c r="G98" t="n">
        <v>62.23</v>
      </c>
      <c r="H98" t="n">
        <v>1.06</v>
      </c>
      <c r="I98" t="n">
        <v>13</v>
      </c>
      <c r="J98" t="n">
        <v>133.92</v>
      </c>
      <c r="K98" t="n">
        <v>45</v>
      </c>
      <c r="L98" t="n">
        <v>8</v>
      </c>
      <c r="M98" t="n">
        <v>11</v>
      </c>
      <c r="N98" t="n">
        <v>20.93</v>
      </c>
      <c r="O98" t="n">
        <v>16751.02</v>
      </c>
      <c r="P98" t="n">
        <v>128.11</v>
      </c>
      <c r="Q98" t="n">
        <v>432.96</v>
      </c>
      <c r="R98" t="n">
        <v>67.77</v>
      </c>
      <c r="S98" t="n">
        <v>52.22</v>
      </c>
      <c r="T98" t="n">
        <v>5841.52</v>
      </c>
      <c r="U98" t="n">
        <v>0.77</v>
      </c>
      <c r="V98" t="n">
        <v>0.85</v>
      </c>
      <c r="W98" t="n">
        <v>6.82</v>
      </c>
      <c r="X98" t="n">
        <v>0.34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6.3181</v>
      </c>
      <c r="E99" t="n">
        <v>15.83</v>
      </c>
      <c r="F99" t="n">
        <v>13.41</v>
      </c>
      <c r="G99" t="n">
        <v>73.17</v>
      </c>
      <c r="H99" t="n">
        <v>1.18</v>
      </c>
      <c r="I99" t="n">
        <v>11</v>
      </c>
      <c r="J99" t="n">
        <v>135.27</v>
      </c>
      <c r="K99" t="n">
        <v>45</v>
      </c>
      <c r="L99" t="n">
        <v>9</v>
      </c>
      <c r="M99" t="n">
        <v>9</v>
      </c>
      <c r="N99" t="n">
        <v>21.27</v>
      </c>
      <c r="O99" t="n">
        <v>16916.71</v>
      </c>
      <c r="P99" t="n">
        <v>124.34</v>
      </c>
      <c r="Q99" t="n">
        <v>432.97</v>
      </c>
      <c r="R99" t="n">
        <v>65.5</v>
      </c>
      <c r="S99" t="n">
        <v>52.22</v>
      </c>
      <c r="T99" t="n">
        <v>4716.11</v>
      </c>
      <c r="U99" t="n">
        <v>0.8</v>
      </c>
      <c r="V99" t="n">
        <v>0.85</v>
      </c>
      <c r="W99" t="n">
        <v>6.81</v>
      </c>
      <c r="X99" t="n">
        <v>0.28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6.3361</v>
      </c>
      <c r="E100" t="n">
        <v>15.78</v>
      </c>
      <c r="F100" t="n">
        <v>13.39</v>
      </c>
      <c r="G100" t="n">
        <v>80.37</v>
      </c>
      <c r="H100" t="n">
        <v>1.29</v>
      </c>
      <c r="I100" t="n">
        <v>10</v>
      </c>
      <c r="J100" t="n">
        <v>136.61</v>
      </c>
      <c r="K100" t="n">
        <v>45</v>
      </c>
      <c r="L100" t="n">
        <v>10</v>
      </c>
      <c r="M100" t="n">
        <v>8</v>
      </c>
      <c r="N100" t="n">
        <v>21.61</v>
      </c>
      <c r="O100" t="n">
        <v>17082.76</v>
      </c>
      <c r="P100" t="n">
        <v>121.88</v>
      </c>
      <c r="Q100" t="n">
        <v>432.99</v>
      </c>
      <c r="R100" t="n">
        <v>65.08</v>
      </c>
      <c r="S100" t="n">
        <v>52.22</v>
      </c>
      <c r="T100" t="n">
        <v>4510.3</v>
      </c>
      <c r="U100" t="n">
        <v>0.8</v>
      </c>
      <c r="V100" t="n">
        <v>0.85</v>
      </c>
      <c r="W100" t="n">
        <v>6.81</v>
      </c>
      <c r="X100" t="n">
        <v>0.26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6.3604</v>
      </c>
      <c r="E101" t="n">
        <v>15.72</v>
      </c>
      <c r="F101" t="n">
        <v>13.36</v>
      </c>
      <c r="G101" t="n">
        <v>89.06999999999999</v>
      </c>
      <c r="H101" t="n">
        <v>1.41</v>
      </c>
      <c r="I101" t="n">
        <v>9</v>
      </c>
      <c r="J101" t="n">
        <v>137.96</v>
      </c>
      <c r="K101" t="n">
        <v>45</v>
      </c>
      <c r="L101" t="n">
        <v>11</v>
      </c>
      <c r="M101" t="n">
        <v>6</v>
      </c>
      <c r="N101" t="n">
        <v>21.96</v>
      </c>
      <c r="O101" t="n">
        <v>17249.3</v>
      </c>
      <c r="P101" t="n">
        <v>118.78</v>
      </c>
      <c r="Q101" t="n">
        <v>432.97</v>
      </c>
      <c r="R101" t="n">
        <v>63.78</v>
      </c>
      <c r="S101" t="n">
        <v>52.22</v>
      </c>
      <c r="T101" t="n">
        <v>3863.53</v>
      </c>
      <c r="U101" t="n">
        <v>0.82</v>
      </c>
      <c r="V101" t="n">
        <v>0.85</v>
      </c>
      <c r="W101" t="n">
        <v>6.81</v>
      </c>
      <c r="X101" t="n">
        <v>0.22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6.3557</v>
      </c>
      <c r="E102" t="n">
        <v>15.73</v>
      </c>
      <c r="F102" t="n">
        <v>13.37</v>
      </c>
      <c r="G102" t="n">
        <v>89.14</v>
      </c>
      <c r="H102" t="n">
        <v>1.52</v>
      </c>
      <c r="I102" t="n">
        <v>9</v>
      </c>
      <c r="J102" t="n">
        <v>139.32</v>
      </c>
      <c r="K102" t="n">
        <v>45</v>
      </c>
      <c r="L102" t="n">
        <v>12</v>
      </c>
      <c r="M102" t="n">
        <v>1</v>
      </c>
      <c r="N102" t="n">
        <v>22.32</v>
      </c>
      <c r="O102" t="n">
        <v>17416.34</v>
      </c>
      <c r="P102" t="n">
        <v>118.09</v>
      </c>
      <c r="Q102" t="n">
        <v>433.08</v>
      </c>
      <c r="R102" t="n">
        <v>64.04000000000001</v>
      </c>
      <c r="S102" t="n">
        <v>52.22</v>
      </c>
      <c r="T102" t="n">
        <v>3993.12</v>
      </c>
      <c r="U102" t="n">
        <v>0.82</v>
      </c>
      <c r="V102" t="n">
        <v>0.85</v>
      </c>
      <c r="W102" t="n">
        <v>6.81</v>
      </c>
      <c r="X102" t="n">
        <v>0.23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6.3542</v>
      </c>
      <c r="E103" t="n">
        <v>15.74</v>
      </c>
      <c r="F103" t="n">
        <v>13.38</v>
      </c>
      <c r="G103" t="n">
        <v>89.17</v>
      </c>
      <c r="H103" t="n">
        <v>1.63</v>
      </c>
      <c r="I103" t="n">
        <v>9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119.08</v>
      </c>
      <c r="Q103" t="n">
        <v>433.09</v>
      </c>
      <c r="R103" t="n">
        <v>64.06</v>
      </c>
      <c r="S103" t="n">
        <v>52.22</v>
      </c>
      <c r="T103" t="n">
        <v>4005.7</v>
      </c>
      <c r="U103" t="n">
        <v>0.82</v>
      </c>
      <c r="V103" t="n">
        <v>0.85</v>
      </c>
      <c r="W103" t="n">
        <v>6.82</v>
      </c>
      <c r="X103" t="n">
        <v>0.24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3.9085</v>
      </c>
      <c r="E104" t="n">
        <v>25.58</v>
      </c>
      <c r="F104" t="n">
        <v>18.01</v>
      </c>
      <c r="G104" t="n">
        <v>6.63</v>
      </c>
      <c r="H104" t="n">
        <v>0.11</v>
      </c>
      <c r="I104" t="n">
        <v>163</v>
      </c>
      <c r="J104" t="n">
        <v>159.12</v>
      </c>
      <c r="K104" t="n">
        <v>50.28</v>
      </c>
      <c r="L104" t="n">
        <v>1</v>
      </c>
      <c r="M104" t="n">
        <v>161</v>
      </c>
      <c r="N104" t="n">
        <v>27.84</v>
      </c>
      <c r="O104" t="n">
        <v>19859.16</v>
      </c>
      <c r="P104" t="n">
        <v>224.77</v>
      </c>
      <c r="Q104" t="n">
        <v>434.87</v>
      </c>
      <c r="R104" t="n">
        <v>214.59</v>
      </c>
      <c r="S104" t="n">
        <v>52.22</v>
      </c>
      <c r="T104" t="n">
        <v>78499.66</v>
      </c>
      <c r="U104" t="n">
        <v>0.24</v>
      </c>
      <c r="V104" t="n">
        <v>0.63</v>
      </c>
      <c r="W104" t="n">
        <v>7.07</v>
      </c>
      <c r="X104" t="n">
        <v>4.84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5.0768</v>
      </c>
      <c r="E105" t="n">
        <v>19.7</v>
      </c>
      <c r="F105" t="n">
        <v>15.15</v>
      </c>
      <c r="G105" t="n">
        <v>13.17</v>
      </c>
      <c r="H105" t="n">
        <v>0.22</v>
      </c>
      <c r="I105" t="n">
        <v>69</v>
      </c>
      <c r="J105" t="n">
        <v>160.54</v>
      </c>
      <c r="K105" t="n">
        <v>50.28</v>
      </c>
      <c r="L105" t="n">
        <v>2</v>
      </c>
      <c r="M105" t="n">
        <v>67</v>
      </c>
      <c r="N105" t="n">
        <v>28.26</v>
      </c>
      <c r="O105" t="n">
        <v>20034.4</v>
      </c>
      <c r="P105" t="n">
        <v>187.97</v>
      </c>
      <c r="Q105" t="n">
        <v>433.7</v>
      </c>
      <c r="R105" t="n">
        <v>121.81</v>
      </c>
      <c r="S105" t="n">
        <v>52.22</v>
      </c>
      <c r="T105" t="n">
        <v>32580.2</v>
      </c>
      <c r="U105" t="n">
        <v>0.43</v>
      </c>
      <c r="V105" t="n">
        <v>0.75</v>
      </c>
      <c r="W105" t="n">
        <v>6.91</v>
      </c>
      <c r="X105" t="n">
        <v>2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5.5101</v>
      </c>
      <c r="E106" t="n">
        <v>18.15</v>
      </c>
      <c r="F106" t="n">
        <v>14.41</v>
      </c>
      <c r="G106" t="n">
        <v>19.65</v>
      </c>
      <c r="H106" t="n">
        <v>0.33</v>
      </c>
      <c r="I106" t="n">
        <v>44</v>
      </c>
      <c r="J106" t="n">
        <v>161.97</v>
      </c>
      <c r="K106" t="n">
        <v>50.28</v>
      </c>
      <c r="L106" t="n">
        <v>3</v>
      </c>
      <c r="M106" t="n">
        <v>42</v>
      </c>
      <c r="N106" t="n">
        <v>28.69</v>
      </c>
      <c r="O106" t="n">
        <v>20210.21</v>
      </c>
      <c r="P106" t="n">
        <v>177.22</v>
      </c>
      <c r="Q106" t="n">
        <v>433.52</v>
      </c>
      <c r="R106" t="n">
        <v>97.64</v>
      </c>
      <c r="S106" t="n">
        <v>52.22</v>
      </c>
      <c r="T106" t="n">
        <v>20618.16</v>
      </c>
      <c r="U106" t="n">
        <v>0.53</v>
      </c>
      <c r="V106" t="n">
        <v>0.79</v>
      </c>
      <c r="W106" t="n">
        <v>6.87</v>
      </c>
      <c r="X106" t="n">
        <v>1.26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5.7445</v>
      </c>
      <c r="E107" t="n">
        <v>17.41</v>
      </c>
      <c r="F107" t="n">
        <v>14.05</v>
      </c>
      <c r="G107" t="n">
        <v>26.35</v>
      </c>
      <c r="H107" t="n">
        <v>0.43</v>
      </c>
      <c r="I107" t="n">
        <v>32</v>
      </c>
      <c r="J107" t="n">
        <v>163.4</v>
      </c>
      <c r="K107" t="n">
        <v>50.28</v>
      </c>
      <c r="L107" t="n">
        <v>4</v>
      </c>
      <c r="M107" t="n">
        <v>30</v>
      </c>
      <c r="N107" t="n">
        <v>29.12</v>
      </c>
      <c r="O107" t="n">
        <v>20386.62</v>
      </c>
      <c r="P107" t="n">
        <v>171.28</v>
      </c>
      <c r="Q107" t="n">
        <v>433.28</v>
      </c>
      <c r="R107" t="n">
        <v>86.2</v>
      </c>
      <c r="S107" t="n">
        <v>52.22</v>
      </c>
      <c r="T107" t="n">
        <v>14961.54</v>
      </c>
      <c r="U107" t="n">
        <v>0.61</v>
      </c>
      <c r="V107" t="n">
        <v>0.8100000000000001</v>
      </c>
      <c r="W107" t="n">
        <v>6.85</v>
      </c>
      <c r="X107" t="n">
        <v>0.91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5.8925</v>
      </c>
      <c r="E108" t="n">
        <v>16.97</v>
      </c>
      <c r="F108" t="n">
        <v>13.84</v>
      </c>
      <c r="G108" t="n">
        <v>33.22</v>
      </c>
      <c r="H108" t="n">
        <v>0.54</v>
      </c>
      <c r="I108" t="n">
        <v>25</v>
      </c>
      <c r="J108" t="n">
        <v>164.83</v>
      </c>
      <c r="K108" t="n">
        <v>50.28</v>
      </c>
      <c r="L108" t="n">
        <v>5</v>
      </c>
      <c r="M108" t="n">
        <v>23</v>
      </c>
      <c r="N108" t="n">
        <v>29.55</v>
      </c>
      <c r="O108" t="n">
        <v>20563.61</v>
      </c>
      <c r="P108" t="n">
        <v>167.03</v>
      </c>
      <c r="Q108" t="n">
        <v>433.25</v>
      </c>
      <c r="R108" t="n">
        <v>79.45</v>
      </c>
      <c r="S108" t="n">
        <v>52.22</v>
      </c>
      <c r="T108" t="n">
        <v>11622.17</v>
      </c>
      <c r="U108" t="n">
        <v>0.66</v>
      </c>
      <c r="V108" t="n">
        <v>0.82</v>
      </c>
      <c r="W108" t="n">
        <v>6.83</v>
      </c>
      <c r="X108" t="n">
        <v>0.7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5.986</v>
      </c>
      <c r="E109" t="n">
        <v>16.71</v>
      </c>
      <c r="F109" t="n">
        <v>13.7</v>
      </c>
      <c r="G109" t="n">
        <v>39.16</v>
      </c>
      <c r="H109" t="n">
        <v>0.64</v>
      </c>
      <c r="I109" t="n">
        <v>21</v>
      </c>
      <c r="J109" t="n">
        <v>166.27</v>
      </c>
      <c r="K109" t="n">
        <v>50.28</v>
      </c>
      <c r="L109" t="n">
        <v>6</v>
      </c>
      <c r="M109" t="n">
        <v>19</v>
      </c>
      <c r="N109" t="n">
        <v>29.99</v>
      </c>
      <c r="O109" t="n">
        <v>20741.2</v>
      </c>
      <c r="P109" t="n">
        <v>163.78</v>
      </c>
      <c r="Q109" t="n">
        <v>433.25</v>
      </c>
      <c r="R109" t="n">
        <v>74.93000000000001</v>
      </c>
      <c r="S109" t="n">
        <v>52.22</v>
      </c>
      <c r="T109" t="n">
        <v>9382.25</v>
      </c>
      <c r="U109" t="n">
        <v>0.7</v>
      </c>
      <c r="V109" t="n">
        <v>0.83</v>
      </c>
      <c r="W109" t="n">
        <v>6.83</v>
      </c>
      <c r="X109" t="n">
        <v>0.5600000000000001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6.0516</v>
      </c>
      <c r="E110" t="n">
        <v>16.52</v>
      </c>
      <c r="F110" t="n">
        <v>13.62</v>
      </c>
      <c r="G110" t="n">
        <v>45.4</v>
      </c>
      <c r="H110" t="n">
        <v>0.74</v>
      </c>
      <c r="I110" t="n">
        <v>18</v>
      </c>
      <c r="J110" t="n">
        <v>167.72</v>
      </c>
      <c r="K110" t="n">
        <v>50.28</v>
      </c>
      <c r="L110" t="n">
        <v>7</v>
      </c>
      <c r="M110" t="n">
        <v>16</v>
      </c>
      <c r="N110" t="n">
        <v>30.44</v>
      </c>
      <c r="O110" t="n">
        <v>20919.39</v>
      </c>
      <c r="P110" t="n">
        <v>161.14</v>
      </c>
      <c r="Q110" t="n">
        <v>433.15</v>
      </c>
      <c r="R110" t="n">
        <v>72.37</v>
      </c>
      <c r="S110" t="n">
        <v>52.22</v>
      </c>
      <c r="T110" t="n">
        <v>8112.58</v>
      </c>
      <c r="U110" t="n">
        <v>0.72</v>
      </c>
      <c r="V110" t="n">
        <v>0.84</v>
      </c>
      <c r="W110" t="n">
        <v>6.82</v>
      </c>
      <c r="X110" t="n">
        <v>0.48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6.091</v>
      </c>
      <c r="E111" t="n">
        <v>16.42</v>
      </c>
      <c r="F111" t="n">
        <v>13.58</v>
      </c>
      <c r="G111" t="n">
        <v>50.92</v>
      </c>
      <c r="H111" t="n">
        <v>0.84</v>
      </c>
      <c r="I111" t="n">
        <v>16</v>
      </c>
      <c r="J111" t="n">
        <v>169.17</v>
      </c>
      <c r="K111" t="n">
        <v>50.28</v>
      </c>
      <c r="L111" t="n">
        <v>8</v>
      </c>
      <c r="M111" t="n">
        <v>14</v>
      </c>
      <c r="N111" t="n">
        <v>30.89</v>
      </c>
      <c r="O111" t="n">
        <v>21098.19</v>
      </c>
      <c r="P111" t="n">
        <v>158.82</v>
      </c>
      <c r="Q111" t="n">
        <v>433.14</v>
      </c>
      <c r="R111" t="n">
        <v>70.8</v>
      </c>
      <c r="S111" t="n">
        <v>52.22</v>
      </c>
      <c r="T111" t="n">
        <v>7341.22</v>
      </c>
      <c r="U111" t="n">
        <v>0.74</v>
      </c>
      <c r="V111" t="n">
        <v>0.84</v>
      </c>
      <c r="W111" t="n">
        <v>6.82</v>
      </c>
      <c r="X111" t="n">
        <v>0.44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6.1399</v>
      </c>
      <c r="E112" t="n">
        <v>16.29</v>
      </c>
      <c r="F112" t="n">
        <v>13.51</v>
      </c>
      <c r="G112" t="n">
        <v>57.91</v>
      </c>
      <c r="H112" t="n">
        <v>0.9399999999999999</v>
      </c>
      <c r="I112" t="n">
        <v>14</v>
      </c>
      <c r="J112" t="n">
        <v>170.62</v>
      </c>
      <c r="K112" t="n">
        <v>50.28</v>
      </c>
      <c r="L112" t="n">
        <v>9</v>
      </c>
      <c r="M112" t="n">
        <v>12</v>
      </c>
      <c r="N112" t="n">
        <v>31.34</v>
      </c>
      <c r="O112" t="n">
        <v>21277.6</v>
      </c>
      <c r="P112" t="n">
        <v>156.45</v>
      </c>
      <c r="Q112" t="n">
        <v>433.05</v>
      </c>
      <c r="R112" t="n">
        <v>68.69</v>
      </c>
      <c r="S112" t="n">
        <v>52.22</v>
      </c>
      <c r="T112" t="n">
        <v>6297.1</v>
      </c>
      <c r="U112" t="n">
        <v>0.76</v>
      </c>
      <c r="V112" t="n">
        <v>0.84</v>
      </c>
      <c r="W112" t="n">
        <v>6.82</v>
      </c>
      <c r="X112" t="n">
        <v>0.37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6.186</v>
      </c>
      <c r="E113" t="n">
        <v>16.17</v>
      </c>
      <c r="F113" t="n">
        <v>13.45</v>
      </c>
      <c r="G113" t="n">
        <v>67.27</v>
      </c>
      <c r="H113" t="n">
        <v>1.03</v>
      </c>
      <c r="I113" t="n">
        <v>12</v>
      </c>
      <c r="J113" t="n">
        <v>172.08</v>
      </c>
      <c r="K113" t="n">
        <v>50.28</v>
      </c>
      <c r="L113" t="n">
        <v>10</v>
      </c>
      <c r="M113" t="n">
        <v>10</v>
      </c>
      <c r="N113" t="n">
        <v>31.8</v>
      </c>
      <c r="O113" t="n">
        <v>21457.64</v>
      </c>
      <c r="P113" t="n">
        <v>153.58</v>
      </c>
      <c r="Q113" t="n">
        <v>433.06</v>
      </c>
      <c r="R113" t="n">
        <v>66.87</v>
      </c>
      <c r="S113" t="n">
        <v>52.22</v>
      </c>
      <c r="T113" t="n">
        <v>5397.19</v>
      </c>
      <c r="U113" t="n">
        <v>0.78</v>
      </c>
      <c r="V113" t="n">
        <v>0.85</v>
      </c>
      <c r="W113" t="n">
        <v>6.81</v>
      </c>
      <c r="X113" t="n">
        <v>0.32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6.2136</v>
      </c>
      <c r="E114" t="n">
        <v>16.09</v>
      </c>
      <c r="F114" t="n">
        <v>13.41</v>
      </c>
      <c r="G114" t="n">
        <v>73.17</v>
      </c>
      <c r="H114" t="n">
        <v>1.12</v>
      </c>
      <c r="I114" t="n">
        <v>11</v>
      </c>
      <c r="J114" t="n">
        <v>173.55</v>
      </c>
      <c r="K114" t="n">
        <v>50.28</v>
      </c>
      <c r="L114" t="n">
        <v>11</v>
      </c>
      <c r="M114" t="n">
        <v>9</v>
      </c>
      <c r="N114" t="n">
        <v>32.27</v>
      </c>
      <c r="O114" t="n">
        <v>21638.31</v>
      </c>
      <c r="P114" t="n">
        <v>151.57</v>
      </c>
      <c r="Q114" t="n">
        <v>433.02</v>
      </c>
      <c r="R114" t="n">
        <v>65.53</v>
      </c>
      <c r="S114" t="n">
        <v>52.22</v>
      </c>
      <c r="T114" t="n">
        <v>4727.36</v>
      </c>
      <c r="U114" t="n">
        <v>0.8</v>
      </c>
      <c r="V114" t="n">
        <v>0.85</v>
      </c>
      <c r="W114" t="n">
        <v>6.82</v>
      </c>
      <c r="X114" t="n">
        <v>0.28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6.232</v>
      </c>
      <c r="E115" t="n">
        <v>16.05</v>
      </c>
      <c r="F115" t="n">
        <v>13.4</v>
      </c>
      <c r="G115" t="n">
        <v>80.40000000000001</v>
      </c>
      <c r="H115" t="n">
        <v>1.22</v>
      </c>
      <c r="I115" t="n">
        <v>10</v>
      </c>
      <c r="J115" t="n">
        <v>175.02</v>
      </c>
      <c r="K115" t="n">
        <v>50.28</v>
      </c>
      <c r="L115" t="n">
        <v>12</v>
      </c>
      <c r="M115" t="n">
        <v>8</v>
      </c>
      <c r="N115" t="n">
        <v>32.74</v>
      </c>
      <c r="O115" t="n">
        <v>21819.6</v>
      </c>
      <c r="P115" t="n">
        <v>149.61</v>
      </c>
      <c r="Q115" t="n">
        <v>433.09</v>
      </c>
      <c r="R115" t="n">
        <v>65.06999999999999</v>
      </c>
      <c r="S115" t="n">
        <v>52.22</v>
      </c>
      <c r="T115" t="n">
        <v>4504.06</v>
      </c>
      <c r="U115" t="n">
        <v>0.8</v>
      </c>
      <c r="V115" t="n">
        <v>0.85</v>
      </c>
      <c r="W115" t="n">
        <v>6.81</v>
      </c>
      <c r="X115" t="n">
        <v>0.26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6.2326</v>
      </c>
      <c r="E116" t="n">
        <v>16.04</v>
      </c>
      <c r="F116" t="n">
        <v>13.4</v>
      </c>
      <c r="G116" t="n">
        <v>80.39</v>
      </c>
      <c r="H116" t="n">
        <v>1.31</v>
      </c>
      <c r="I116" t="n">
        <v>10</v>
      </c>
      <c r="J116" t="n">
        <v>176.49</v>
      </c>
      <c r="K116" t="n">
        <v>50.28</v>
      </c>
      <c r="L116" t="n">
        <v>13</v>
      </c>
      <c r="M116" t="n">
        <v>8</v>
      </c>
      <c r="N116" t="n">
        <v>33.21</v>
      </c>
      <c r="O116" t="n">
        <v>22001.54</v>
      </c>
      <c r="P116" t="n">
        <v>147.25</v>
      </c>
      <c r="Q116" t="n">
        <v>432.94</v>
      </c>
      <c r="R116" t="n">
        <v>64.97</v>
      </c>
      <c r="S116" t="n">
        <v>52.22</v>
      </c>
      <c r="T116" t="n">
        <v>4457.05</v>
      </c>
      <c r="U116" t="n">
        <v>0.8</v>
      </c>
      <c r="V116" t="n">
        <v>0.85</v>
      </c>
      <c r="W116" t="n">
        <v>6.81</v>
      </c>
      <c r="X116" t="n">
        <v>0.26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6.2579</v>
      </c>
      <c r="E117" t="n">
        <v>15.98</v>
      </c>
      <c r="F117" t="n">
        <v>13.37</v>
      </c>
      <c r="G117" t="n">
        <v>89.09999999999999</v>
      </c>
      <c r="H117" t="n">
        <v>1.4</v>
      </c>
      <c r="I117" t="n">
        <v>9</v>
      </c>
      <c r="J117" t="n">
        <v>177.97</v>
      </c>
      <c r="K117" t="n">
        <v>50.28</v>
      </c>
      <c r="L117" t="n">
        <v>14</v>
      </c>
      <c r="M117" t="n">
        <v>7</v>
      </c>
      <c r="N117" t="n">
        <v>33.69</v>
      </c>
      <c r="O117" t="n">
        <v>22184.13</v>
      </c>
      <c r="P117" t="n">
        <v>146.11</v>
      </c>
      <c r="Q117" t="n">
        <v>433</v>
      </c>
      <c r="R117" t="n">
        <v>64.04000000000001</v>
      </c>
      <c r="S117" t="n">
        <v>52.22</v>
      </c>
      <c r="T117" t="n">
        <v>3995.38</v>
      </c>
      <c r="U117" t="n">
        <v>0.82</v>
      </c>
      <c r="V117" t="n">
        <v>0.85</v>
      </c>
      <c r="W117" t="n">
        <v>6.81</v>
      </c>
      <c r="X117" t="n">
        <v>0.23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6.2814</v>
      </c>
      <c r="E118" t="n">
        <v>15.92</v>
      </c>
      <c r="F118" t="n">
        <v>13.34</v>
      </c>
      <c r="G118" t="n">
        <v>100.03</v>
      </c>
      <c r="H118" t="n">
        <v>1.48</v>
      </c>
      <c r="I118" t="n">
        <v>8</v>
      </c>
      <c r="J118" t="n">
        <v>179.46</v>
      </c>
      <c r="K118" t="n">
        <v>50.28</v>
      </c>
      <c r="L118" t="n">
        <v>15</v>
      </c>
      <c r="M118" t="n">
        <v>6</v>
      </c>
      <c r="N118" t="n">
        <v>34.18</v>
      </c>
      <c r="O118" t="n">
        <v>22367.38</v>
      </c>
      <c r="P118" t="n">
        <v>143.28</v>
      </c>
      <c r="Q118" t="n">
        <v>433.03</v>
      </c>
      <c r="R118" t="n">
        <v>63.09</v>
      </c>
      <c r="S118" t="n">
        <v>52.22</v>
      </c>
      <c r="T118" t="n">
        <v>3524.14</v>
      </c>
      <c r="U118" t="n">
        <v>0.83</v>
      </c>
      <c r="V118" t="n">
        <v>0.85</v>
      </c>
      <c r="W118" t="n">
        <v>6.81</v>
      </c>
      <c r="X118" t="n">
        <v>0.2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6.2794</v>
      </c>
      <c r="E119" t="n">
        <v>15.92</v>
      </c>
      <c r="F119" t="n">
        <v>13.34</v>
      </c>
      <c r="G119" t="n">
        <v>100.07</v>
      </c>
      <c r="H119" t="n">
        <v>1.57</v>
      </c>
      <c r="I119" t="n">
        <v>8</v>
      </c>
      <c r="J119" t="n">
        <v>180.95</v>
      </c>
      <c r="K119" t="n">
        <v>50.28</v>
      </c>
      <c r="L119" t="n">
        <v>16</v>
      </c>
      <c r="M119" t="n">
        <v>6</v>
      </c>
      <c r="N119" t="n">
        <v>34.67</v>
      </c>
      <c r="O119" t="n">
        <v>22551.28</v>
      </c>
      <c r="P119" t="n">
        <v>141.34</v>
      </c>
      <c r="Q119" t="n">
        <v>432.99</v>
      </c>
      <c r="R119" t="n">
        <v>63.25</v>
      </c>
      <c r="S119" t="n">
        <v>52.22</v>
      </c>
      <c r="T119" t="n">
        <v>3605.64</v>
      </c>
      <c r="U119" t="n">
        <v>0.83</v>
      </c>
      <c r="V119" t="n">
        <v>0.85</v>
      </c>
      <c r="W119" t="n">
        <v>6.81</v>
      </c>
      <c r="X119" t="n">
        <v>0.21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6.3056</v>
      </c>
      <c r="E120" t="n">
        <v>15.86</v>
      </c>
      <c r="F120" t="n">
        <v>13.31</v>
      </c>
      <c r="G120" t="n">
        <v>114.08</v>
      </c>
      <c r="H120" t="n">
        <v>1.65</v>
      </c>
      <c r="I120" t="n">
        <v>7</v>
      </c>
      <c r="J120" t="n">
        <v>182.45</v>
      </c>
      <c r="K120" t="n">
        <v>50.28</v>
      </c>
      <c r="L120" t="n">
        <v>17</v>
      </c>
      <c r="M120" t="n">
        <v>4</v>
      </c>
      <c r="N120" t="n">
        <v>35.17</v>
      </c>
      <c r="O120" t="n">
        <v>22735.98</v>
      </c>
      <c r="P120" t="n">
        <v>139.19</v>
      </c>
      <c r="Q120" t="n">
        <v>433.02</v>
      </c>
      <c r="R120" t="n">
        <v>62.18</v>
      </c>
      <c r="S120" t="n">
        <v>52.22</v>
      </c>
      <c r="T120" t="n">
        <v>3072.68</v>
      </c>
      <c r="U120" t="n">
        <v>0.84</v>
      </c>
      <c r="V120" t="n">
        <v>0.86</v>
      </c>
      <c r="W120" t="n">
        <v>6.81</v>
      </c>
      <c r="X120" t="n">
        <v>0.17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6.3038</v>
      </c>
      <c r="E121" t="n">
        <v>15.86</v>
      </c>
      <c r="F121" t="n">
        <v>13.31</v>
      </c>
      <c r="G121" t="n">
        <v>114.11</v>
      </c>
      <c r="H121" t="n">
        <v>1.74</v>
      </c>
      <c r="I121" t="n">
        <v>7</v>
      </c>
      <c r="J121" t="n">
        <v>183.95</v>
      </c>
      <c r="K121" t="n">
        <v>50.28</v>
      </c>
      <c r="L121" t="n">
        <v>18</v>
      </c>
      <c r="M121" t="n">
        <v>3</v>
      </c>
      <c r="N121" t="n">
        <v>35.67</v>
      </c>
      <c r="O121" t="n">
        <v>22921.24</v>
      </c>
      <c r="P121" t="n">
        <v>138.97</v>
      </c>
      <c r="Q121" t="n">
        <v>433.02</v>
      </c>
      <c r="R121" t="n">
        <v>62.23</v>
      </c>
      <c r="S121" t="n">
        <v>52.22</v>
      </c>
      <c r="T121" t="n">
        <v>3098.8</v>
      </c>
      <c r="U121" t="n">
        <v>0.84</v>
      </c>
      <c r="V121" t="n">
        <v>0.86</v>
      </c>
      <c r="W121" t="n">
        <v>6.81</v>
      </c>
      <c r="X121" t="n">
        <v>0.18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6.3025</v>
      </c>
      <c r="E122" t="n">
        <v>15.87</v>
      </c>
      <c r="F122" t="n">
        <v>13.32</v>
      </c>
      <c r="G122" t="n">
        <v>114.14</v>
      </c>
      <c r="H122" t="n">
        <v>1.82</v>
      </c>
      <c r="I122" t="n">
        <v>7</v>
      </c>
      <c r="J122" t="n">
        <v>185.46</v>
      </c>
      <c r="K122" t="n">
        <v>50.28</v>
      </c>
      <c r="L122" t="n">
        <v>19</v>
      </c>
      <c r="M122" t="n">
        <v>0</v>
      </c>
      <c r="N122" t="n">
        <v>36.18</v>
      </c>
      <c r="O122" t="n">
        <v>23107.19</v>
      </c>
      <c r="P122" t="n">
        <v>139.45</v>
      </c>
      <c r="Q122" t="n">
        <v>433.04</v>
      </c>
      <c r="R122" t="n">
        <v>62.27</v>
      </c>
      <c r="S122" t="n">
        <v>52.22</v>
      </c>
      <c r="T122" t="n">
        <v>3119.72</v>
      </c>
      <c r="U122" t="n">
        <v>0.84</v>
      </c>
      <c r="V122" t="n">
        <v>0.86</v>
      </c>
      <c r="W122" t="n">
        <v>6.81</v>
      </c>
      <c r="X122" t="n">
        <v>0.18</v>
      </c>
      <c r="Y122" t="n">
        <v>4</v>
      </c>
      <c r="Z122" t="n">
        <v>10</v>
      </c>
    </row>
    <row r="123">
      <c r="A123" t="n">
        <v>0</v>
      </c>
      <c r="B123" t="n">
        <v>35</v>
      </c>
      <c r="C123" t="inlineStr">
        <is>
          <t xml:space="preserve">CONCLUIDO	</t>
        </is>
      </c>
      <c r="D123" t="n">
        <v>5.1953</v>
      </c>
      <c r="E123" t="n">
        <v>19.25</v>
      </c>
      <c r="F123" t="n">
        <v>15.79</v>
      </c>
      <c r="G123" t="n">
        <v>10.41</v>
      </c>
      <c r="H123" t="n">
        <v>0.22</v>
      </c>
      <c r="I123" t="n">
        <v>91</v>
      </c>
      <c r="J123" t="n">
        <v>80.84</v>
      </c>
      <c r="K123" t="n">
        <v>35.1</v>
      </c>
      <c r="L123" t="n">
        <v>1</v>
      </c>
      <c r="M123" t="n">
        <v>89</v>
      </c>
      <c r="N123" t="n">
        <v>9.74</v>
      </c>
      <c r="O123" t="n">
        <v>10204.21</v>
      </c>
      <c r="P123" t="n">
        <v>124.32</v>
      </c>
      <c r="Q123" t="n">
        <v>434.13</v>
      </c>
      <c r="R123" t="n">
        <v>142.55</v>
      </c>
      <c r="S123" t="n">
        <v>52.22</v>
      </c>
      <c r="T123" t="n">
        <v>42839.66</v>
      </c>
      <c r="U123" t="n">
        <v>0.37</v>
      </c>
      <c r="V123" t="n">
        <v>0.72</v>
      </c>
      <c r="W123" t="n">
        <v>6.95</v>
      </c>
      <c r="X123" t="n">
        <v>2.64</v>
      </c>
      <c r="Y123" t="n">
        <v>4</v>
      </c>
      <c r="Z123" t="n">
        <v>10</v>
      </c>
    </row>
    <row r="124">
      <c r="A124" t="n">
        <v>1</v>
      </c>
      <c r="B124" t="n">
        <v>35</v>
      </c>
      <c r="C124" t="inlineStr">
        <is>
          <t xml:space="preserve">CONCLUIDO	</t>
        </is>
      </c>
      <c r="D124" t="n">
        <v>5.9324</v>
      </c>
      <c r="E124" t="n">
        <v>16.86</v>
      </c>
      <c r="F124" t="n">
        <v>14.28</v>
      </c>
      <c r="G124" t="n">
        <v>21.41</v>
      </c>
      <c r="H124" t="n">
        <v>0.43</v>
      </c>
      <c r="I124" t="n">
        <v>40</v>
      </c>
      <c r="J124" t="n">
        <v>82.04000000000001</v>
      </c>
      <c r="K124" t="n">
        <v>35.1</v>
      </c>
      <c r="L124" t="n">
        <v>2</v>
      </c>
      <c r="M124" t="n">
        <v>38</v>
      </c>
      <c r="N124" t="n">
        <v>9.94</v>
      </c>
      <c r="O124" t="n">
        <v>10352.53</v>
      </c>
      <c r="P124" t="n">
        <v>108.78</v>
      </c>
      <c r="Q124" t="n">
        <v>433.27</v>
      </c>
      <c r="R124" t="n">
        <v>93.55</v>
      </c>
      <c r="S124" t="n">
        <v>52.22</v>
      </c>
      <c r="T124" t="n">
        <v>18595.68</v>
      </c>
      <c r="U124" t="n">
        <v>0.5600000000000001</v>
      </c>
      <c r="V124" t="n">
        <v>0.8</v>
      </c>
      <c r="W124" t="n">
        <v>6.86</v>
      </c>
      <c r="X124" t="n">
        <v>1.13</v>
      </c>
      <c r="Y124" t="n">
        <v>4</v>
      </c>
      <c r="Z124" t="n">
        <v>10</v>
      </c>
    </row>
    <row r="125">
      <c r="A125" t="n">
        <v>2</v>
      </c>
      <c r="B125" t="n">
        <v>35</v>
      </c>
      <c r="C125" t="inlineStr">
        <is>
          <t xml:space="preserve">CONCLUIDO	</t>
        </is>
      </c>
      <c r="D125" t="n">
        <v>6.1689</v>
      </c>
      <c r="E125" t="n">
        <v>16.21</v>
      </c>
      <c r="F125" t="n">
        <v>13.87</v>
      </c>
      <c r="G125" t="n">
        <v>32.01</v>
      </c>
      <c r="H125" t="n">
        <v>0.63</v>
      </c>
      <c r="I125" t="n">
        <v>26</v>
      </c>
      <c r="J125" t="n">
        <v>83.25</v>
      </c>
      <c r="K125" t="n">
        <v>35.1</v>
      </c>
      <c r="L125" t="n">
        <v>3</v>
      </c>
      <c r="M125" t="n">
        <v>24</v>
      </c>
      <c r="N125" t="n">
        <v>10.15</v>
      </c>
      <c r="O125" t="n">
        <v>10501.19</v>
      </c>
      <c r="P125" t="n">
        <v>101.67</v>
      </c>
      <c r="Q125" t="n">
        <v>433.22</v>
      </c>
      <c r="R125" t="n">
        <v>80.52</v>
      </c>
      <c r="S125" t="n">
        <v>52.22</v>
      </c>
      <c r="T125" t="n">
        <v>12150.85</v>
      </c>
      <c r="U125" t="n">
        <v>0.65</v>
      </c>
      <c r="V125" t="n">
        <v>0.82</v>
      </c>
      <c r="W125" t="n">
        <v>6.83</v>
      </c>
      <c r="X125" t="n">
        <v>0.73</v>
      </c>
      <c r="Y125" t="n">
        <v>4</v>
      </c>
      <c r="Z125" t="n">
        <v>10</v>
      </c>
    </row>
    <row r="126">
      <c r="A126" t="n">
        <v>3</v>
      </c>
      <c r="B126" t="n">
        <v>35</v>
      </c>
      <c r="C126" t="inlineStr">
        <is>
          <t xml:space="preserve">CONCLUIDO	</t>
        </is>
      </c>
      <c r="D126" t="n">
        <v>6.2984</v>
      </c>
      <c r="E126" t="n">
        <v>15.88</v>
      </c>
      <c r="F126" t="n">
        <v>13.66</v>
      </c>
      <c r="G126" t="n">
        <v>43.13</v>
      </c>
      <c r="H126" t="n">
        <v>0.83</v>
      </c>
      <c r="I126" t="n">
        <v>19</v>
      </c>
      <c r="J126" t="n">
        <v>84.45999999999999</v>
      </c>
      <c r="K126" t="n">
        <v>35.1</v>
      </c>
      <c r="L126" t="n">
        <v>4</v>
      </c>
      <c r="M126" t="n">
        <v>17</v>
      </c>
      <c r="N126" t="n">
        <v>10.36</v>
      </c>
      <c r="O126" t="n">
        <v>10650.22</v>
      </c>
      <c r="P126" t="n">
        <v>95.73999999999999</v>
      </c>
      <c r="Q126" t="n">
        <v>433.03</v>
      </c>
      <c r="R126" t="n">
        <v>73.42</v>
      </c>
      <c r="S126" t="n">
        <v>52.22</v>
      </c>
      <c r="T126" t="n">
        <v>8634.16</v>
      </c>
      <c r="U126" t="n">
        <v>0.71</v>
      </c>
      <c r="V126" t="n">
        <v>0.83</v>
      </c>
      <c r="W126" t="n">
        <v>6.83</v>
      </c>
      <c r="X126" t="n">
        <v>0.52</v>
      </c>
      <c r="Y126" t="n">
        <v>4</v>
      </c>
      <c r="Z126" t="n">
        <v>10</v>
      </c>
    </row>
    <row r="127">
      <c r="A127" t="n">
        <v>4</v>
      </c>
      <c r="B127" t="n">
        <v>35</v>
      </c>
      <c r="C127" t="inlineStr">
        <is>
          <t xml:space="preserve">CONCLUIDO	</t>
        </is>
      </c>
      <c r="D127" t="n">
        <v>6.3713</v>
      </c>
      <c r="E127" t="n">
        <v>15.7</v>
      </c>
      <c r="F127" t="n">
        <v>13.54</v>
      </c>
      <c r="G127" t="n">
        <v>54.18</v>
      </c>
      <c r="H127" t="n">
        <v>1.02</v>
      </c>
      <c r="I127" t="n">
        <v>15</v>
      </c>
      <c r="J127" t="n">
        <v>85.67</v>
      </c>
      <c r="K127" t="n">
        <v>35.1</v>
      </c>
      <c r="L127" t="n">
        <v>5</v>
      </c>
      <c r="M127" t="n">
        <v>10</v>
      </c>
      <c r="N127" t="n">
        <v>10.57</v>
      </c>
      <c r="O127" t="n">
        <v>10799.59</v>
      </c>
      <c r="P127" t="n">
        <v>90.59</v>
      </c>
      <c r="Q127" t="n">
        <v>432.98</v>
      </c>
      <c r="R127" t="n">
        <v>69.69</v>
      </c>
      <c r="S127" t="n">
        <v>52.22</v>
      </c>
      <c r="T127" t="n">
        <v>6791.89</v>
      </c>
      <c r="U127" t="n">
        <v>0.75</v>
      </c>
      <c r="V127" t="n">
        <v>0.84</v>
      </c>
      <c r="W127" t="n">
        <v>6.82</v>
      </c>
      <c r="X127" t="n">
        <v>0.41</v>
      </c>
      <c r="Y127" t="n">
        <v>4</v>
      </c>
      <c r="Z127" t="n">
        <v>10</v>
      </c>
    </row>
    <row r="128">
      <c r="A128" t="n">
        <v>5</v>
      </c>
      <c r="B128" t="n">
        <v>35</v>
      </c>
      <c r="C128" t="inlineStr">
        <is>
          <t xml:space="preserve">CONCLUIDO	</t>
        </is>
      </c>
      <c r="D128" t="n">
        <v>6.3839</v>
      </c>
      <c r="E128" t="n">
        <v>15.66</v>
      </c>
      <c r="F128" t="n">
        <v>13.53</v>
      </c>
      <c r="G128" t="n">
        <v>57.99</v>
      </c>
      <c r="H128" t="n">
        <v>1.21</v>
      </c>
      <c r="I128" t="n">
        <v>14</v>
      </c>
      <c r="J128" t="n">
        <v>86.88</v>
      </c>
      <c r="K128" t="n">
        <v>35.1</v>
      </c>
      <c r="L128" t="n">
        <v>6</v>
      </c>
      <c r="M128" t="n">
        <v>0</v>
      </c>
      <c r="N128" t="n">
        <v>10.78</v>
      </c>
      <c r="O128" t="n">
        <v>10949.33</v>
      </c>
      <c r="P128" t="n">
        <v>90.79000000000001</v>
      </c>
      <c r="Q128" t="n">
        <v>433.26</v>
      </c>
      <c r="R128" t="n">
        <v>68.79000000000001</v>
      </c>
      <c r="S128" t="n">
        <v>52.22</v>
      </c>
      <c r="T128" t="n">
        <v>6342.73</v>
      </c>
      <c r="U128" t="n">
        <v>0.76</v>
      </c>
      <c r="V128" t="n">
        <v>0.84</v>
      </c>
      <c r="W128" t="n">
        <v>6.84</v>
      </c>
      <c r="X128" t="n">
        <v>0.39</v>
      </c>
      <c r="Y128" t="n">
        <v>4</v>
      </c>
      <c r="Z128" t="n">
        <v>10</v>
      </c>
    </row>
    <row r="129">
      <c r="A129" t="n">
        <v>0</v>
      </c>
      <c r="B129" t="n">
        <v>50</v>
      </c>
      <c r="C129" t="inlineStr">
        <is>
          <t xml:space="preserve">CONCLUIDO	</t>
        </is>
      </c>
      <c r="D129" t="n">
        <v>4.7264</v>
      </c>
      <c r="E129" t="n">
        <v>21.16</v>
      </c>
      <c r="F129" t="n">
        <v>16.54</v>
      </c>
      <c r="G129" t="n">
        <v>8.56</v>
      </c>
      <c r="H129" t="n">
        <v>0.16</v>
      </c>
      <c r="I129" t="n">
        <v>116</v>
      </c>
      <c r="J129" t="n">
        <v>107.41</v>
      </c>
      <c r="K129" t="n">
        <v>41.65</v>
      </c>
      <c r="L129" t="n">
        <v>1</v>
      </c>
      <c r="M129" t="n">
        <v>114</v>
      </c>
      <c r="N129" t="n">
        <v>14.77</v>
      </c>
      <c r="O129" t="n">
        <v>13481.73</v>
      </c>
      <c r="P129" t="n">
        <v>159.16</v>
      </c>
      <c r="Q129" t="n">
        <v>434.4</v>
      </c>
      <c r="R129" t="n">
        <v>167.23</v>
      </c>
      <c r="S129" t="n">
        <v>52.22</v>
      </c>
      <c r="T129" t="n">
        <v>55053.13</v>
      </c>
      <c r="U129" t="n">
        <v>0.31</v>
      </c>
      <c r="V129" t="n">
        <v>0.6899999999999999</v>
      </c>
      <c r="W129" t="n">
        <v>6.98</v>
      </c>
      <c r="X129" t="n">
        <v>3.39</v>
      </c>
      <c r="Y129" t="n">
        <v>4</v>
      </c>
      <c r="Z129" t="n">
        <v>10</v>
      </c>
    </row>
    <row r="130">
      <c r="A130" t="n">
        <v>1</v>
      </c>
      <c r="B130" t="n">
        <v>50</v>
      </c>
      <c r="C130" t="inlineStr">
        <is>
          <t xml:space="preserve">CONCLUIDO	</t>
        </is>
      </c>
      <c r="D130" t="n">
        <v>5.6308</v>
      </c>
      <c r="E130" t="n">
        <v>17.76</v>
      </c>
      <c r="F130" t="n">
        <v>14.59</v>
      </c>
      <c r="G130" t="n">
        <v>17.16</v>
      </c>
      <c r="H130" t="n">
        <v>0.32</v>
      </c>
      <c r="I130" t="n">
        <v>51</v>
      </c>
      <c r="J130" t="n">
        <v>108.68</v>
      </c>
      <c r="K130" t="n">
        <v>41.65</v>
      </c>
      <c r="L130" t="n">
        <v>2</v>
      </c>
      <c r="M130" t="n">
        <v>49</v>
      </c>
      <c r="N130" t="n">
        <v>15.03</v>
      </c>
      <c r="O130" t="n">
        <v>13638.32</v>
      </c>
      <c r="P130" t="n">
        <v>138.03</v>
      </c>
      <c r="Q130" t="n">
        <v>433.48</v>
      </c>
      <c r="R130" t="n">
        <v>103.81</v>
      </c>
      <c r="S130" t="n">
        <v>52.22</v>
      </c>
      <c r="T130" t="n">
        <v>23668.22</v>
      </c>
      <c r="U130" t="n">
        <v>0.5</v>
      </c>
      <c r="V130" t="n">
        <v>0.78</v>
      </c>
      <c r="W130" t="n">
        <v>6.88</v>
      </c>
      <c r="X130" t="n">
        <v>1.45</v>
      </c>
      <c r="Y130" t="n">
        <v>4</v>
      </c>
      <c r="Z130" t="n">
        <v>10</v>
      </c>
    </row>
    <row r="131">
      <c r="A131" t="n">
        <v>2</v>
      </c>
      <c r="B131" t="n">
        <v>50</v>
      </c>
      <c r="C131" t="inlineStr">
        <is>
          <t xml:space="preserve">CONCLUIDO	</t>
        </is>
      </c>
      <c r="D131" t="n">
        <v>5.9406</v>
      </c>
      <c r="E131" t="n">
        <v>16.83</v>
      </c>
      <c r="F131" t="n">
        <v>14.06</v>
      </c>
      <c r="G131" t="n">
        <v>25.57</v>
      </c>
      <c r="H131" t="n">
        <v>0.48</v>
      </c>
      <c r="I131" t="n">
        <v>33</v>
      </c>
      <c r="J131" t="n">
        <v>109.96</v>
      </c>
      <c r="K131" t="n">
        <v>41.65</v>
      </c>
      <c r="L131" t="n">
        <v>3</v>
      </c>
      <c r="M131" t="n">
        <v>31</v>
      </c>
      <c r="N131" t="n">
        <v>15.31</v>
      </c>
      <c r="O131" t="n">
        <v>13795.21</v>
      </c>
      <c r="P131" t="n">
        <v>130.35</v>
      </c>
      <c r="Q131" t="n">
        <v>433.24</v>
      </c>
      <c r="R131" t="n">
        <v>86.61</v>
      </c>
      <c r="S131" t="n">
        <v>52.22</v>
      </c>
      <c r="T131" t="n">
        <v>15158.37</v>
      </c>
      <c r="U131" t="n">
        <v>0.6</v>
      </c>
      <c r="V131" t="n">
        <v>0.8100000000000001</v>
      </c>
      <c r="W131" t="n">
        <v>6.85</v>
      </c>
      <c r="X131" t="n">
        <v>0.92</v>
      </c>
      <c r="Y131" t="n">
        <v>4</v>
      </c>
      <c r="Z131" t="n">
        <v>10</v>
      </c>
    </row>
    <row r="132">
      <c r="A132" t="n">
        <v>3</v>
      </c>
      <c r="B132" t="n">
        <v>50</v>
      </c>
      <c r="C132" t="inlineStr">
        <is>
          <t xml:space="preserve">CONCLUIDO	</t>
        </is>
      </c>
      <c r="D132" t="n">
        <v>6.1076</v>
      </c>
      <c r="E132" t="n">
        <v>16.37</v>
      </c>
      <c r="F132" t="n">
        <v>13.8</v>
      </c>
      <c r="G132" t="n">
        <v>34.51</v>
      </c>
      <c r="H132" t="n">
        <v>0.63</v>
      </c>
      <c r="I132" t="n">
        <v>24</v>
      </c>
      <c r="J132" t="n">
        <v>111.23</v>
      </c>
      <c r="K132" t="n">
        <v>41.65</v>
      </c>
      <c r="L132" t="n">
        <v>4</v>
      </c>
      <c r="M132" t="n">
        <v>22</v>
      </c>
      <c r="N132" t="n">
        <v>15.58</v>
      </c>
      <c r="O132" t="n">
        <v>13952.52</v>
      </c>
      <c r="P132" t="n">
        <v>125.12</v>
      </c>
      <c r="Q132" t="n">
        <v>433.13</v>
      </c>
      <c r="R132" t="n">
        <v>78.28</v>
      </c>
      <c r="S132" t="n">
        <v>52.22</v>
      </c>
      <c r="T132" t="n">
        <v>11040.41</v>
      </c>
      <c r="U132" t="n">
        <v>0.67</v>
      </c>
      <c r="V132" t="n">
        <v>0.83</v>
      </c>
      <c r="W132" t="n">
        <v>6.83</v>
      </c>
      <c r="X132" t="n">
        <v>0.66</v>
      </c>
      <c r="Y132" t="n">
        <v>4</v>
      </c>
      <c r="Z132" t="n">
        <v>10</v>
      </c>
    </row>
    <row r="133">
      <c r="A133" t="n">
        <v>4</v>
      </c>
      <c r="B133" t="n">
        <v>50</v>
      </c>
      <c r="C133" t="inlineStr">
        <is>
          <t xml:space="preserve">CONCLUIDO	</t>
        </is>
      </c>
      <c r="D133" t="n">
        <v>6.2004</v>
      </c>
      <c r="E133" t="n">
        <v>16.13</v>
      </c>
      <c r="F133" t="n">
        <v>13.67</v>
      </c>
      <c r="G133" t="n">
        <v>43.17</v>
      </c>
      <c r="H133" t="n">
        <v>0.78</v>
      </c>
      <c r="I133" t="n">
        <v>19</v>
      </c>
      <c r="J133" t="n">
        <v>112.51</v>
      </c>
      <c r="K133" t="n">
        <v>41.65</v>
      </c>
      <c r="L133" t="n">
        <v>5</v>
      </c>
      <c r="M133" t="n">
        <v>17</v>
      </c>
      <c r="N133" t="n">
        <v>15.86</v>
      </c>
      <c r="O133" t="n">
        <v>14110.24</v>
      </c>
      <c r="P133" t="n">
        <v>121.03</v>
      </c>
      <c r="Q133" t="n">
        <v>433.13</v>
      </c>
      <c r="R133" t="n">
        <v>73.81999999999999</v>
      </c>
      <c r="S133" t="n">
        <v>52.22</v>
      </c>
      <c r="T133" t="n">
        <v>8832.59</v>
      </c>
      <c r="U133" t="n">
        <v>0.71</v>
      </c>
      <c r="V133" t="n">
        <v>0.83</v>
      </c>
      <c r="W133" t="n">
        <v>6.83</v>
      </c>
      <c r="X133" t="n">
        <v>0.53</v>
      </c>
      <c r="Y133" t="n">
        <v>4</v>
      </c>
      <c r="Z133" t="n">
        <v>10</v>
      </c>
    </row>
    <row r="134">
      <c r="A134" t="n">
        <v>5</v>
      </c>
      <c r="B134" t="n">
        <v>50</v>
      </c>
      <c r="C134" t="inlineStr">
        <is>
          <t xml:space="preserve">CONCLUIDO	</t>
        </is>
      </c>
      <c r="D134" t="n">
        <v>6.2857</v>
      </c>
      <c r="E134" t="n">
        <v>15.91</v>
      </c>
      <c r="F134" t="n">
        <v>13.54</v>
      </c>
      <c r="G134" t="n">
        <v>54.16</v>
      </c>
      <c r="H134" t="n">
        <v>0.93</v>
      </c>
      <c r="I134" t="n">
        <v>15</v>
      </c>
      <c r="J134" t="n">
        <v>113.79</v>
      </c>
      <c r="K134" t="n">
        <v>41.65</v>
      </c>
      <c r="L134" t="n">
        <v>6</v>
      </c>
      <c r="M134" t="n">
        <v>13</v>
      </c>
      <c r="N134" t="n">
        <v>16.14</v>
      </c>
      <c r="O134" t="n">
        <v>14268.39</v>
      </c>
      <c r="P134" t="n">
        <v>116.75</v>
      </c>
      <c r="Q134" t="n">
        <v>433.11</v>
      </c>
      <c r="R134" t="n">
        <v>69.73</v>
      </c>
      <c r="S134" t="n">
        <v>52.22</v>
      </c>
      <c r="T134" t="n">
        <v>6810.46</v>
      </c>
      <c r="U134" t="n">
        <v>0.75</v>
      </c>
      <c r="V134" t="n">
        <v>0.84</v>
      </c>
      <c r="W134" t="n">
        <v>6.82</v>
      </c>
      <c r="X134" t="n">
        <v>0.4</v>
      </c>
      <c r="Y134" t="n">
        <v>4</v>
      </c>
      <c r="Z134" t="n">
        <v>10</v>
      </c>
    </row>
    <row r="135">
      <c r="A135" t="n">
        <v>6</v>
      </c>
      <c r="B135" t="n">
        <v>50</v>
      </c>
      <c r="C135" t="inlineStr">
        <is>
          <t xml:space="preserve">CONCLUIDO	</t>
        </is>
      </c>
      <c r="D135" t="n">
        <v>6.3307</v>
      </c>
      <c r="E135" t="n">
        <v>15.8</v>
      </c>
      <c r="F135" t="n">
        <v>13.47</v>
      </c>
      <c r="G135" t="n">
        <v>62.17</v>
      </c>
      <c r="H135" t="n">
        <v>1.07</v>
      </c>
      <c r="I135" t="n">
        <v>13</v>
      </c>
      <c r="J135" t="n">
        <v>115.08</v>
      </c>
      <c r="K135" t="n">
        <v>41.65</v>
      </c>
      <c r="L135" t="n">
        <v>7</v>
      </c>
      <c r="M135" t="n">
        <v>11</v>
      </c>
      <c r="N135" t="n">
        <v>16.43</v>
      </c>
      <c r="O135" t="n">
        <v>14426.96</v>
      </c>
      <c r="P135" t="n">
        <v>113.6</v>
      </c>
      <c r="Q135" t="n">
        <v>433.13</v>
      </c>
      <c r="R135" t="n">
        <v>67.40000000000001</v>
      </c>
      <c r="S135" t="n">
        <v>52.22</v>
      </c>
      <c r="T135" t="n">
        <v>5656.34</v>
      </c>
      <c r="U135" t="n">
        <v>0.77</v>
      </c>
      <c r="V135" t="n">
        <v>0.85</v>
      </c>
      <c r="W135" t="n">
        <v>6.81</v>
      </c>
      <c r="X135" t="n">
        <v>0.33</v>
      </c>
      <c r="Y135" t="n">
        <v>4</v>
      </c>
      <c r="Z135" t="n">
        <v>10</v>
      </c>
    </row>
    <row r="136">
      <c r="A136" t="n">
        <v>7</v>
      </c>
      <c r="B136" t="n">
        <v>50</v>
      </c>
      <c r="C136" t="inlineStr">
        <is>
          <t xml:space="preserve">CONCLUIDO	</t>
        </is>
      </c>
      <c r="D136" t="n">
        <v>6.3701</v>
      </c>
      <c r="E136" t="n">
        <v>15.7</v>
      </c>
      <c r="F136" t="n">
        <v>13.42</v>
      </c>
      <c r="G136" t="n">
        <v>73.19</v>
      </c>
      <c r="H136" t="n">
        <v>1.21</v>
      </c>
      <c r="I136" t="n">
        <v>11</v>
      </c>
      <c r="J136" t="n">
        <v>116.37</v>
      </c>
      <c r="K136" t="n">
        <v>41.65</v>
      </c>
      <c r="L136" t="n">
        <v>8</v>
      </c>
      <c r="M136" t="n">
        <v>9</v>
      </c>
      <c r="N136" t="n">
        <v>16.72</v>
      </c>
      <c r="O136" t="n">
        <v>14585.96</v>
      </c>
      <c r="P136" t="n">
        <v>109.41</v>
      </c>
      <c r="Q136" t="n">
        <v>433.01</v>
      </c>
      <c r="R136" t="n">
        <v>65.67</v>
      </c>
      <c r="S136" t="n">
        <v>52.22</v>
      </c>
      <c r="T136" t="n">
        <v>4801.85</v>
      </c>
      <c r="U136" t="n">
        <v>0.8</v>
      </c>
      <c r="V136" t="n">
        <v>0.85</v>
      </c>
      <c r="W136" t="n">
        <v>6.81</v>
      </c>
      <c r="X136" t="n">
        <v>0.28</v>
      </c>
      <c r="Y136" t="n">
        <v>4</v>
      </c>
      <c r="Z136" t="n">
        <v>10</v>
      </c>
    </row>
    <row r="137">
      <c r="A137" t="n">
        <v>8</v>
      </c>
      <c r="B137" t="n">
        <v>50</v>
      </c>
      <c r="C137" t="inlineStr">
        <is>
          <t xml:space="preserve">CONCLUIDO	</t>
        </is>
      </c>
      <c r="D137" t="n">
        <v>6.3872</v>
      </c>
      <c r="E137" t="n">
        <v>15.66</v>
      </c>
      <c r="F137" t="n">
        <v>13.4</v>
      </c>
      <c r="G137" t="n">
        <v>80.39</v>
      </c>
      <c r="H137" t="n">
        <v>1.35</v>
      </c>
      <c r="I137" t="n">
        <v>10</v>
      </c>
      <c r="J137" t="n">
        <v>117.66</v>
      </c>
      <c r="K137" t="n">
        <v>41.65</v>
      </c>
      <c r="L137" t="n">
        <v>9</v>
      </c>
      <c r="M137" t="n">
        <v>2</v>
      </c>
      <c r="N137" t="n">
        <v>17.01</v>
      </c>
      <c r="O137" t="n">
        <v>14745.39</v>
      </c>
      <c r="P137" t="n">
        <v>107.48</v>
      </c>
      <c r="Q137" t="n">
        <v>433.19</v>
      </c>
      <c r="R137" t="n">
        <v>64.76000000000001</v>
      </c>
      <c r="S137" t="n">
        <v>52.22</v>
      </c>
      <c r="T137" t="n">
        <v>4349.9</v>
      </c>
      <c r="U137" t="n">
        <v>0.8100000000000001</v>
      </c>
      <c r="V137" t="n">
        <v>0.85</v>
      </c>
      <c r="W137" t="n">
        <v>6.82</v>
      </c>
      <c r="X137" t="n">
        <v>0.26</v>
      </c>
      <c r="Y137" t="n">
        <v>4</v>
      </c>
      <c r="Z137" t="n">
        <v>10</v>
      </c>
    </row>
    <row r="138">
      <c r="A138" t="n">
        <v>9</v>
      </c>
      <c r="B138" t="n">
        <v>50</v>
      </c>
      <c r="C138" t="inlineStr">
        <is>
          <t xml:space="preserve">CONCLUIDO	</t>
        </is>
      </c>
      <c r="D138" t="n">
        <v>6.382</v>
      </c>
      <c r="E138" t="n">
        <v>15.67</v>
      </c>
      <c r="F138" t="n">
        <v>13.41</v>
      </c>
      <c r="G138" t="n">
        <v>80.45999999999999</v>
      </c>
      <c r="H138" t="n">
        <v>1.48</v>
      </c>
      <c r="I138" t="n">
        <v>10</v>
      </c>
      <c r="J138" t="n">
        <v>118.96</v>
      </c>
      <c r="K138" t="n">
        <v>41.65</v>
      </c>
      <c r="L138" t="n">
        <v>10</v>
      </c>
      <c r="M138" t="n">
        <v>0</v>
      </c>
      <c r="N138" t="n">
        <v>17.31</v>
      </c>
      <c r="O138" t="n">
        <v>14905.25</v>
      </c>
      <c r="P138" t="n">
        <v>108.45</v>
      </c>
      <c r="Q138" t="n">
        <v>433.13</v>
      </c>
      <c r="R138" t="n">
        <v>65.08</v>
      </c>
      <c r="S138" t="n">
        <v>52.22</v>
      </c>
      <c r="T138" t="n">
        <v>4508.47</v>
      </c>
      <c r="U138" t="n">
        <v>0.8</v>
      </c>
      <c r="V138" t="n">
        <v>0.85</v>
      </c>
      <c r="W138" t="n">
        <v>6.82</v>
      </c>
      <c r="X138" t="n">
        <v>0.27</v>
      </c>
      <c r="Y138" t="n">
        <v>4</v>
      </c>
      <c r="Z138" t="n">
        <v>10</v>
      </c>
    </row>
    <row r="139">
      <c r="A139" t="n">
        <v>0</v>
      </c>
      <c r="B139" t="n">
        <v>25</v>
      </c>
      <c r="C139" t="inlineStr">
        <is>
          <t xml:space="preserve">CONCLUIDO	</t>
        </is>
      </c>
      <c r="D139" t="n">
        <v>5.5684</v>
      </c>
      <c r="E139" t="n">
        <v>17.96</v>
      </c>
      <c r="F139" t="n">
        <v>15.18</v>
      </c>
      <c r="G139" t="n">
        <v>12.83</v>
      </c>
      <c r="H139" t="n">
        <v>0.28</v>
      </c>
      <c r="I139" t="n">
        <v>71</v>
      </c>
      <c r="J139" t="n">
        <v>61.76</v>
      </c>
      <c r="K139" t="n">
        <v>28.92</v>
      </c>
      <c r="L139" t="n">
        <v>1</v>
      </c>
      <c r="M139" t="n">
        <v>69</v>
      </c>
      <c r="N139" t="n">
        <v>6.84</v>
      </c>
      <c r="O139" t="n">
        <v>7851.41</v>
      </c>
      <c r="P139" t="n">
        <v>97.31</v>
      </c>
      <c r="Q139" t="n">
        <v>433.67</v>
      </c>
      <c r="R139" t="n">
        <v>122.49</v>
      </c>
      <c r="S139" t="n">
        <v>52.22</v>
      </c>
      <c r="T139" t="n">
        <v>32911.9</v>
      </c>
      <c r="U139" t="n">
        <v>0.43</v>
      </c>
      <c r="V139" t="n">
        <v>0.75</v>
      </c>
      <c r="W139" t="n">
        <v>6.92</v>
      </c>
      <c r="X139" t="n">
        <v>2.03</v>
      </c>
      <c r="Y139" t="n">
        <v>4</v>
      </c>
      <c r="Z139" t="n">
        <v>10</v>
      </c>
    </row>
    <row r="140">
      <c r="A140" t="n">
        <v>1</v>
      </c>
      <c r="B140" t="n">
        <v>25</v>
      </c>
      <c r="C140" t="inlineStr">
        <is>
          <t xml:space="preserve">CONCLUIDO	</t>
        </is>
      </c>
      <c r="D140" t="n">
        <v>6.137</v>
      </c>
      <c r="E140" t="n">
        <v>16.29</v>
      </c>
      <c r="F140" t="n">
        <v>14.05</v>
      </c>
      <c r="G140" t="n">
        <v>26.35</v>
      </c>
      <c r="H140" t="n">
        <v>0.55</v>
      </c>
      <c r="I140" t="n">
        <v>32</v>
      </c>
      <c r="J140" t="n">
        <v>62.92</v>
      </c>
      <c r="K140" t="n">
        <v>28.92</v>
      </c>
      <c r="L140" t="n">
        <v>2</v>
      </c>
      <c r="M140" t="n">
        <v>30</v>
      </c>
      <c r="N140" t="n">
        <v>7</v>
      </c>
      <c r="O140" t="n">
        <v>7994.37</v>
      </c>
      <c r="P140" t="n">
        <v>84.97</v>
      </c>
      <c r="Q140" t="n">
        <v>433.25</v>
      </c>
      <c r="R140" t="n">
        <v>86.16</v>
      </c>
      <c r="S140" t="n">
        <v>52.22</v>
      </c>
      <c r="T140" t="n">
        <v>14938.19</v>
      </c>
      <c r="U140" t="n">
        <v>0.61</v>
      </c>
      <c r="V140" t="n">
        <v>0.8100000000000001</v>
      </c>
      <c r="W140" t="n">
        <v>6.85</v>
      </c>
      <c r="X140" t="n">
        <v>0.91</v>
      </c>
      <c r="Y140" t="n">
        <v>4</v>
      </c>
      <c r="Z140" t="n">
        <v>10</v>
      </c>
    </row>
    <row r="141">
      <c r="A141" t="n">
        <v>2</v>
      </c>
      <c r="B141" t="n">
        <v>25</v>
      </c>
      <c r="C141" t="inlineStr">
        <is>
          <t xml:space="preserve">CONCLUIDO	</t>
        </is>
      </c>
      <c r="D141" t="n">
        <v>6.3413</v>
      </c>
      <c r="E141" t="n">
        <v>15.77</v>
      </c>
      <c r="F141" t="n">
        <v>13.7</v>
      </c>
      <c r="G141" t="n">
        <v>41.09</v>
      </c>
      <c r="H141" t="n">
        <v>0.8100000000000001</v>
      </c>
      <c r="I141" t="n">
        <v>20</v>
      </c>
      <c r="J141" t="n">
        <v>64.08</v>
      </c>
      <c r="K141" t="n">
        <v>28.92</v>
      </c>
      <c r="L141" t="n">
        <v>3</v>
      </c>
      <c r="M141" t="n">
        <v>13</v>
      </c>
      <c r="N141" t="n">
        <v>7.16</v>
      </c>
      <c r="O141" t="n">
        <v>8137.65</v>
      </c>
      <c r="P141" t="n">
        <v>77</v>
      </c>
      <c r="Q141" t="n">
        <v>433.24</v>
      </c>
      <c r="R141" t="n">
        <v>74.56</v>
      </c>
      <c r="S141" t="n">
        <v>52.22</v>
      </c>
      <c r="T141" t="n">
        <v>9200.620000000001</v>
      </c>
      <c r="U141" t="n">
        <v>0.7</v>
      </c>
      <c r="V141" t="n">
        <v>0.83</v>
      </c>
      <c r="W141" t="n">
        <v>6.83</v>
      </c>
      <c r="X141" t="n">
        <v>0.5600000000000001</v>
      </c>
      <c r="Y141" t="n">
        <v>4</v>
      </c>
      <c r="Z141" t="n">
        <v>10</v>
      </c>
    </row>
    <row r="142">
      <c r="A142" t="n">
        <v>3</v>
      </c>
      <c r="B142" t="n">
        <v>25</v>
      </c>
      <c r="C142" t="inlineStr">
        <is>
          <t xml:space="preserve">CONCLUIDO	</t>
        </is>
      </c>
      <c r="D142" t="n">
        <v>6.3508</v>
      </c>
      <c r="E142" t="n">
        <v>15.75</v>
      </c>
      <c r="F142" t="n">
        <v>13.69</v>
      </c>
      <c r="G142" t="n">
        <v>43.22</v>
      </c>
      <c r="H142" t="n">
        <v>1.07</v>
      </c>
      <c r="I142" t="n">
        <v>19</v>
      </c>
      <c r="J142" t="n">
        <v>65.25</v>
      </c>
      <c r="K142" t="n">
        <v>28.92</v>
      </c>
      <c r="L142" t="n">
        <v>4</v>
      </c>
      <c r="M142" t="n">
        <v>0</v>
      </c>
      <c r="N142" t="n">
        <v>7.33</v>
      </c>
      <c r="O142" t="n">
        <v>8281.25</v>
      </c>
      <c r="P142" t="n">
        <v>77.06</v>
      </c>
      <c r="Q142" t="n">
        <v>433.4</v>
      </c>
      <c r="R142" t="n">
        <v>73.63</v>
      </c>
      <c r="S142" t="n">
        <v>52.22</v>
      </c>
      <c r="T142" t="n">
        <v>8737.48</v>
      </c>
      <c r="U142" t="n">
        <v>0.71</v>
      </c>
      <c r="V142" t="n">
        <v>0.83</v>
      </c>
      <c r="W142" t="n">
        <v>6.85</v>
      </c>
      <c r="X142" t="n">
        <v>0.55</v>
      </c>
      <c r="Y142" t="n">
        <v>4</v>
      </c>
      <c r="Z142" t="n">
        <v>10</v>
      </c>
    </row>
    <row r="143">
      <c r="A143" t="n">
        <v>0</v>
      </c>
      <c r="B143" t="n">
        <v>85</v>
      </c>
      <c r="C143" t="inlineStr">
        <is>
          <t xml:space="preserve">CONCLUIDO	</t>
        </is>
      </c>
      <c r="D143" t="n">
        <v>3.7737</v>
      </c>
      <c r="E143" t="n">
        <v>26.5</v>
      </c>
      <c r="F143" t="n">
        <v>18.3</v>
      </c>
      <c r="G143" t="n">
        <v>6.38</v>
      </c>
      <c r="H143" t="n">
        <v>0.11</v>
      </c>
      <c r="I143" t="n">
        <v>172</v>
      </c>
      <c r="J143" t="n">
        <v>167.88</v>
      </c>
      <c r="K143" t="n">
        <v>51.39</v>
      </c>
      <c r="L143" t="n">
        <v>1</v>
      </c>
      <c r="M143" t="n">
        <v>170</v>
      </c>
      <c r="N143" t="n">
        <v>30.49</v>
      </c>
      <c r="O143" t="n">
        <v>20939.59</v>
      </c>
      <c r="P143" t="n">
        <v>236.36</v>
      </c>
      <c r="Q143" t="n">
        <v>435.06</v>
      </c>
      <c r="R143" t="n">
        <v>224.2</v>
      </c>
      <c r="S143" t="n">
        <v>52.22</v>
      </c>
      <c r="T143" t="n">
        <v>83260.2</v>
      </c>
      <c r="U143" t="n">
        <v>0.23</v>
      </c>
      <c r="V143" t="n">
        <v>0.62</v>
      </c>
      <c r="W143" t="n">
        <v>7.08</v>
      </c>
      <c r="X143" t="n">
        <v>5.13</v>
      </c>
      <c r="Y143" t="n">
        <v>4</v>
      </c>
      <c r="Z143" t="n">
        <v>10</v>
      </c>
    </row>
    <row r="144">
      <c r="A144" t="n">
        <v>1</v>
      </c>
      <c r="B144" t="n">
        <v>85</v>
      </c>
      <c r="C144" t="inlineStr">
        <is>
          <t xml:space="preserve">CONCLUIDO	</t>
        </is>
      </c>
      <c r="D144" t="n">
        <v>5.0182</v>
      </c>
      <c r="E144" t="n">
        <v>19.93</v>
      </c>
      <c r="F144" t="n">
        <v>15.15</v>
      </c>
      <c r="G144" t="n">
        <v>12.8</v>
      </c>
      <c r="H144" t="n">
        <v>0.21</v>
      </c>
      <c r="I144" t="n">
        <v>71</v>
      </c>
      <c r="J144" t="n">
        <v>169.33</v>
      </c>
      <c r="K144" t="n">
        <v>51.39</v>
      </c>
      <c r="L144" t="n">
        <v>2</v>
      </c>
      <c r="M144" t="n">
        <v>69</v>
      </c>
      <c r="N144" t="n">
        <v>30.94</v>
      </c>
      <c r="O144" t="n">
        <v>21118.46</v>
      </c>
      <c r="P144" t="n">
        <v>194.72</v>
      </c>
      <c r="Q144" t="n">
        <v>433.98</v>
      </c>
      <c r="R144" t="n">
        <v>121.9</v>
      </c>
      <c r="S144" t="n">
        <v>52.22</v>
      </c>
      <c r="T144" t="n">
        <v>32614.34</v>
      </c>
      <c r="U144" t="n">
        <v>0.43</v>
      </c>
      <c r="V144" t="n">
        <v>0.75</v>
      </c>
      <c r="W144" t="n">
        <v>6.9</v>
      </c>
      <c r="X144" t="n">
        <v>2</v>
      </c>
      <c r="Y144" t="n">
        <v>4</v>
      </c>
      <c r="Z144" t="n">
        <v>10</v>
      </c>
    </row>
    <row r="145">
      <c r="A145" t="n">
        <v>2</v>
      </c>
      <c r="B145" t="n">
        <v>85</v>
      </c>
      <c r="C145" t="inlineStr">
        <is>
          <t xml:space="preserve">CONCLUIDO	</t>
        </is>
      </c>
      <c r="D145" t="n">
        <v>5.4614</v>
      </c>
      <c r="E145" t="n">
        <v>18.31</v>
      </c>
      <c r="F145" t="n">
        <v>14.41</v>
      </c>
      <c r="G145" t="n">
        <v>19.22</v>
      </c>
      <c r="H145" t="n">
        <v>0.31</v>
      </c>
      <c r="I145" t="n">
        <v>45</v>
      </c>
      <c r="J145" t="n">
        <v>170.79</v>
      </c>
      <c r="K145" t="n">
        <v>51.39</v>
      </c>
      <c r="L145" t="n">
        <v>3</v>
      </c>
      <c r="M145" t="n">
        <v>43</v>
      </c>
      <c r="N145" t="n">
        <v>31.4</v>
      </c>
      <c r="O145" t="n">
        <v>21297.94</v>
      </c>
      <c r="P145" t="n">
        <v>183.87</v>
      </c>
      <c r="Q145" t="n">
        <v>433.7</v>
      </c>
      <c r="R145" t="n">
        <v>98.11</v>
      </c>
      <c r="S145" t="n">
        <v>52.22</v>
      </c>
      <c r="T145" t="n">
        <v>20850.22</v>
      </c>
      <c r="U145" t="n">
        <v>0.53</v>
      </c>
      <c r="V145" t="n">
        <v>0.79</v>
      </c>
      <c r="W145" t="n">
        <v>6.86</v>
      </c>
      <c r="X145" t="n">
        <v>1.27</v>
      </c>
      <c r="Y145" t="n">
        <v>4</v>
      </c>
      <c r="Z145" t="n">
        <v>10</v>
      </c>
    </row>
    <row r="146">
      <c r="A146" t="n">
        <v>3</v>
      </c>
      <c r="B146" t="n">
        <v>85</v>
      </c>
      <c r="C146" t="inlineStr">
        <is>
          <t xml:space="preserve">CONCLUIDO	</t>
        </is>
      </c>
      <c r="D146" t="n">
        <v>5.6933</v>
      </c>
      <c r="E146" t="n">
        <v>17.56</v>
      </c>
      <c r="F146" t="n">
        <v>14.07</v>
      </c>
      <c r="G146" t="n">
        <v>25.59</v>
      </c>
      <c r="H146" t="n">
        <v>0.41</v>
      </c>
      <c r="I146" t="n">
        <v>33</v>
      </c>
      <c r="J146" t="n">
        <v>172.25</v>
      </c>
      <c r="K146" t="n">
        <v>51.39</v>
      </c>
      <c r="L146" t="n">
        <v>4</v>
      </c>
      <c r="M146" t="n">
        <v>31</v>
      </c>
      <c r="N146" t="n">
        <v>31.86</v>
      </c>
      <c r="O146" t="n">
        <v>21478.05</v>
      </c>
      <c r="P146" t="n">
        <v>178.06</v>
      </c>
      <c r="Q146" t="n">
        <v>433.38</v>
      </c>
      <c r="R146" t="n">
        <v>86.73999999999999</v>
      </c>
      <c r="S146" t="n">
        <v>52.22</v>
      </c>
      <c r="T146" t="n">
        <v>15224.1</v>
      </c>
      <c r="U146" t="n">
        <v>0.6</v>
      </c>
      <c r="V146" t="n">
        <v>0.8100000000000001</v>
      </c>
      <c r="W146" t="n">
        <v>6.85</v>
      </c>
      <c r="X146" t="n">
        <v>0.93</v>
      </c>
      <c r="Y146" t="n">
        <v>4</v>
      </c>
      <c r="Z146" t="n">
        <v>10</v>
      </c>
    </row>
    <row r="147">
      <c r="A147" t="n">
        <v>4</v>
      </c>
      <c r="B147" t="n">
        <v>85</v>
      </c>
      <c r="C147" t="inlineStr">
        <is>
          <t xml:space="preserve">CONCLUIDO	</t>
        </is>
      </c>
      <c r="D147" t="n">
        <v>5.8391</v>
      </c>
      <c r="E147" t="n">
        <v>17.13</v>
      </c>
      <c r="F147" t="n">
        <v>13.87</v>
      </c>
      <c r="G147" t="n">
        <v>32.01</v>
      </c>
      <c r="H147" t="n">
        <v>0.51</v>
      </c>
      <c r="I147" t="n">
        <v>26</v>
      </c>
      <c r="J147" t="n">
        <v>173.71</v>
      </c>
      <c r="K147" t="n">
        <v>51.39</v>
      </c>
      <c r="L147" t="n">
        <v>5</v>
      </c>
      <c r="M147" t="n">
        <v>24</v>
      </c>
      <c r="N147" t="n">
        <v>32.32</v>
      </c>
      <c r="O147" t="n">
        <v>21658.78</v>
      </c>
      <c r="P147" t="n">
        <v>173.95</v>
      </c>
      <c r="Q147" t="n">
        <v>433.27</v>
      </c>
      <c r="R147" t="n">
        <v>80.40000000000001</v>
      </c>
      <c r="S147" t="n">
        <v>52.22</v>
      </c>
      <c r="T147" t="n">
        <v>12088.46</v>
      </c>
      <c r="U147" t="n">
        <v>0.65</v>
      </c>
      <c r="V147" t="n">
        <v>0.82</v>
      </c>
      <c r="W147" t="n">
        <v>6.84</v>
      </c>
      <c r="X147" t="n">
        <v>0.73</v>
      </c>
      <c r="Y147" t="n">
        <v>4</v>
      </c>
      <c r="Z147" t="n">
        <v>10</v>
      </c>
    </row>
    <row r="148">
      <c r="A148" t="n">
        <v>5</v>
      </c>
      <c r="B148" t="n">
        <v>85</v>
      </c>
      <c r="C148" t="inlineStr">
        <is>
          <t xml:space="preserve">CONCLUIDO	</t>
        </is>
      </c>
      <c r="D148" t="n">
        <v>5.9312</v>
      </c>
      <c r="E148" t="n">
        <v>16.86</v>
      </c>
      <c r="F148" t="n">
        <v>13.74</v>
      </c>
      <c r="G148" t="n">
        <v>37.48</v>
      </c>
      <c r="H148" t="n">
        <v>0.61</v>
      </c>
      <c r="I148" t="n">
        <v>22</v>
      </c>
      <c r="J148" t="n">
        <v>175.18</v>
      </c>
      <c r="K148" t="n">
        <v>51.39</v>
      </c>
      <c r="L148" t="n">
        <v>6</v>
      </c>
      <c r="M148" t="n">
        <v>20</v>
      </c>
      <c r="N148" t="n">
        <v>32.79</v>
      </c>
      <c r="O148" t="n">
        <v>21840.16</v>
      </c>
      <c r="P148" t="n">
        <v>170.89</v>
      </c>
      <c r="Q148" t="n">
        <v>433.19</v>
      </c>
      <c r="R148" t="n">
        <v>76.45999999999999</v>
      </c>
      <c r="S148" t="n">
        <v>52.22</v>
      </c>
      <c r="T148" t="n">
        <v>10138.14</v>
      </c>
      <c r="U148" t="n">
        <v>0.68</v>
      </c>
      <c r="V148" t="n">
        <v>0.83</v>
      </c>
      <c r="W148" t="n">
        <v>6.82</v>
      </c>
      <c r="X148" t="n">
        <v>0.6</v>
      </c>
      <c r="Y148" t="n">
        <v>4</v>
      </c>
      <c r="Z148" t="n">
        <v>10</v>
      </c>
    </row>
    <row r="149">
      <c r="A149" t="n">
        <v>6</v>
      </c>
      <c r="B149" t="n">
        <v>85</v>
      </c>
      <c r="C149" t="inlineStr">
        <is>
          <t xml:space="preserve">CONCLUIDO	</t>
        </is>
      </c>
      <c r="D149" t="n">
        <v>5.9938</v>
      </c>
      <c r="E149" t="n">
        <v>16.68</v>
      </c>
      <c r="F149" t="n">
        <v>13.67</v>
      </c>
      <c r="G149" t="n">
        <v>43.16</v>
      </c>
      <c r="H149" t="n">
        <v>0.7</v>
      </c>
      <c r="I149" t="n">
        <v>19</v>
      </c>
      <c r="J149" t="n">
        <v>176.66</v>
      </c>
      <c r="K149" t="n">
        <v>51.39</v>
      </c>
      <c r="L149" t="n">
        <v>7</v>
      </c>
      <c r="M149" t="n">
        <v>17</v>
      </c>
      <c r="N149" t="n">
        <v>33.27</v>
      </c>
      <c r="O149" t="n">
        <v>22022.17</v>
      </c>
      <c r="P149" t="n">
        <v>168.29</v>
      </c>
      <c r="Q149" t="n">
        <v>433.13</v>
      </c>
      <c r="R149" t="n">
        <v>73.56999999999999</v>
      </c>
      <c r="S149" t="n">
        <v>52.22</v>
      </c>
      <c r="T149" t="n">
        <v>8712.27</v>
      </c>
      <c r="U149" t="n">
        <v>0.71</v>
      </c>
      <c r="V149" t="n">
        <v>0.83</v>
      </c>
      <c r="W149" t="n">
        <v>6.83</v>
      </c>
      <c r="X149" t="n">
        <v>0.53</v>
      </c>
      <c r="Y149" t="n">
        <v>4</v>
      </c>
      <c r="Z149" t="n">
        <v>10</v>
      </c>
    </row>
    <row r="150">
      <c r="A150" t="n">
        <v>7</v>
      </c>
      <c r="B150" t="n">
        <v>85</v>
      </c>
      <c r="C150" t="inlineStr">
        <is>
          <t xml:space="preserve">CONCLUIDO	</t>
        </is>
      </c>
      <c r="D150" t="n">
        <v>6.0672</v>
      </c>
      <c r="E150" t="n">
        <v>16.48</v>
      </c>
      <c r="F150" t="n">
        <v>13.57</v>
      </c>
      <c r="G150" t="n">
        <v>50.88</v>
      </c>
      <c r="H150" t="n">
        <v>0.8</v>
      </c>
      <c r="I150" t="n">
        <v>16</v>
      </c>
      <c r="J150" t="n">
        <v>178.14</v>
      </c>
      <c r="K150" t="n">
        <v>51.39</v>
      </c>
      <c r="L150" t="n">
        <v>8</v>
      </c>
      <c r="M150" t="n">
        <v>14</v>
      </c>
      <c r="N150" t="n">
        <v>33.75</v>
      </c>
      <c r="O150" t="n">
        <v>22204.83</v>
      </c>
      <c r="P150" t="n">
        <v>165.67</v>
      </c>
      <c r="Q150" t="n">
        <v>433.12</v>
      </c>
      <c r="R150" t="n">
        <v>70.48</v>
      </c>
      <c r="S150" t="n">
        <v>52.22</v>
      </c>
      <c r="T150" t="n">
        <v>7182.32</v>
      </c>
      <c r="U150" t="n">
        <v>0.74</v>
      </c>
      <c r="V150" t="n">
        <v>0.84</v>
      </c>
      <c r="W150" t="n">
        <v>6.82</v>
      </c>
      <c r="X150" t="n">
        <v>0.43</v>
      </c>
      <c r="Y150" t="n">
        <v>4</v>
      </c>
      <c r="Z150" t="n">
        <v>10</v>
      </c>
    </row>
    <row r="151">
      <c r="A151" t="n">
        <v>8</v>
      </c>
      <c r="B151" t="n">
        <v>85</v>
      </c>
      <c r="C151" t="inlineStr">
        <is>
          <t xml:space="preserve">CONCLUIDO	</t>
        </is>
      </c>
      <c r="D151" t="n">
        <v>6.1141</v>
      </c>
      <c r="E151" t="n">
        <v>16.36</v>
      </c>
      <c r="F151" t="n">
        <v>13.51</v>
      </c>
      <c r="G151" t="n">
        <v>57.89</v>
      </c>
      <c r="H151" t="n">
        <v>0.89</v>
      </c>
      <c r="I151" t="n">
        <v>14</v>
      </c>
      <c r="J151" t="n">
        <v>179.63</v>
      </c>
      <c r="K151" t="n">
        <v>51.39</v>
      </c>
      <c r="L151" t="n">
        <v>9</v>
      </c>
      <c r="M151" t="n">
        <v>12</v>
      </c>
      <c r="N151" t="n">
        <v>34.24</v>
      </c>
      <c r="O151" t="n">
        <v>22388.15</v>
      </c>
      <c r="P151" t="n">
        <v>163.11</v>
      </c>
      <c r="Q151" t="n">
        <v>433.02</v>
      </c>
      <c r="R151" t="n">
        <v>68.75</v>
      </c>
      <c r="S151" t="n">
        <v>52.22</v>
      </c>
      <c r="T151" t="n">
        <v>6322.35</v>
      </c>
      <c r="U151" t="n">
        <v>0.76</v>
      </c>
      <c r="V151" t="n">
        <v>0.84</v>
      </c>
      <c r="W151" t="n">
        <v>6.81</v>
      </c>
      <c r="X151" t="n">
        <v>0.37</v>
      </c>
      <c r="Y151" t="n">
        <v>4</v>
      </c>
      <c r="Z151" t="n">
        <v>10</v>
      </c>
    </row>
    <row r="152">
      <c r="A152" t="n">
        <v>9</v>
      </c>
      <c r="B152" t="n">
        <v>85</v>
      </c>
      <c r="C152" t="inlineStr">
        <is>
          <t xml:space="preserve">CONCLUIDO	</t>
        </is>
      </c>
      <c r="D152" t="n">
        <v>6.14</v>
      </c>
      <c r="E152" t="n">
        <v>16.29</v>
      </c>
      <c r="F152" t="n">
        <v>13.47</v>
      </c>
      <c r="G152" t="n">
        <v>62.19</v>
      </c>
      <c r="H152" t="n">
        <v>0.98</v>
      </c>
      <c r="I152" t="n">
        <v>13</v>
      </c>
      <c r="J152" t="n">
        <v>181.12</v>
      </c>
      <c r="K152" t="n">
        <v>51.39</v>
      </c>
      <c r="L152" t="n">
        <v>10</v>
      </c>
      <c r="M152" t="n">
        <v>11</v>
      </c>
      <c r="N152" t="n">
        <v>34.73</v>
      </c>
      <c r="O152" t="n">
        <v>22572.13</v>
      </c>
      <c r="P152" t="n">
        <v>161.7</v>
      </c>
      <c r="Q152" t="n">
        <v>433.04</v>
      </c>
      <c r="R152" t="n">
        <v>67.55</v>
      </c>
      <c r="S152" t="n">
        <v>52.22</v>
      </c>
      <c r="T152" t="n">
        <v>5728.58</v>
      </c>
      <c r="U152" t="n">
        <v>0.77</v>
      </c>
      <c r="V152" t="n">
        <v>0.85</v>
      </c>
      <c r="W152" t="n">
        <v>6.82</v>
      </c>
      <c r="X152" t="n">
        <v>0.34</v>
      </c>
      <c r="Y152" t="n">
        <v>4</v>
      </c>
      <c r="Z152" t="n">
        <v>10</v>
      </c>
    </row>
    <row r="153">
      <c r="A153" t="n">
        <v>10</v>
      </c>
      <c r="B153" t="n">
        <v>85</v>
      </c>
      <c r="C153" t="inlineStr">
        <is>
          <t xml:space="preserve">CONCLUIDO	</t>
        </is>
      </c>
      <c r="D153" t="n">
        <v>6.1611</v>
      </c>
      <c r="E153" t="n">
        <v>16.23</v>
      </c>
      <c r="F153" t="n">
        <v>13.45</v>
      </c>
      <c r="G153" t="n">
        <v>67.26000000000001</v>
      </c>
      <c r="H153" t="n">
        <v>1.07</v>
      </c>
      <c r="I153" t="n">
        <v>12</v>
      </c>
      <c r="J153" t="n">
        <v>182.62</v>
      </c>
      <c r="K153" t="n">
        <v>51.39</v>
      </c>
      <c r="L153" t="n">
        <v>11</v>
      </c>
      <c r="M153" t="n">
        <v>10</v>
      </c>
      <c r="N153" t="n">
        <v>35.22</v>
      </c>
      <c r="O153" t="n">
        <v>22756.91</v>
      </c>
      <c r="P153" t="n">
        <v>159.71</v>
      </c>
      <c r="Q153" t="n">
        <v>433.08</v>
      </c>
      <c r="R153" t="n">
        <v>66.83</v>
      </c>
      <c r="S153" t="n">
        <v>52.22</v>
      </c>
      <c r="T153" t="n">
        <v>5375.42</v>
      </c>
      <c r="U153" t="n">
        <v>0.78</v>
      </c>
      <c r="V153" t="n">
        <v>0.85</v>
      </c>
      <c r="W153" t="n">
        <v>6.81</v>
      </c>
      <c r="X153" t="n">
        <v>0.31</v>
      </c>
      <c r="Y153" t="n">
        <v>4</v>
      </c>
      <c r="Z153" t="n">
        <v>10</v>
      </c>
    </row>
    <row r="154">
      <c r="A154" t="n">
        <v>11</v>
      </c>
      <c r="B154" t="n">
        <v>85</v>
      </c>
      <c r="C154" t="inlineStr">
        <is>
          <t xml:space="preserve">CONCLUIDO	</t>
        </is>
      </c>
      <c r="D154" t="n">
        <v>6.1829</v>
      </c>
      <c r="E154" t="n">
        <v>16.17</v>
      </c>
      <c r="F154" t="n">
        <v>13.43</v>
      </c>
      <c r="G154" t="n">
        <v>73.25</v>
      </c>
      <c r="H154" t="n">
        <v>1.16</v>
      </c>
      <c r="I154" t="n">
        <v>11</v>
      </c>
      <c r="J154" t="n">
        <v>184.12</v>
      </c>
      <c r="K154" t="n">
        <v>51.39</v>
      </c>
      <c r="L154" t="n">
        <v>12</v>
      </c>
      <c r="M154" t="n">
        <v>9</v>
      </c>
      <c r="N154" t="n">
        <v>35.73</v>
      </c>
      <c r="O154" t="n">
        <v>22942.24</v>
      </c>
      <c r="P154" t="n">
        <v>157.69</v>
      </c>
      <c r="Q154" t="n">
        <v>433.02</v>
      </c>
      <c r="R154" t="n">
        <v>66.09999999999999</v>
      </c>
      <c r="S154" t="n">
        <v>52.22</v>
      </c>
      <c r="T154" t="n">
        <v>5016.89</v>
      </c>
      <c r="U154" t="n">
        <v>0.79</v>
      </c>
      <c r="V154" t="n">
        <v>0.85</v>
      </c>
      <c r="W154" t="n">
        <v>6.81</v>
      </c>
      <c r="X154" t="n">
        <v>0.29</v>
      </c>
      <c r="Y154" t="n">
        <v>4</v>
      </c>
      <c r="Z154" t="n">
        <v>10</v>
      </c>
    </row>
    <row r="155">
      <c r="A155" t="n">
        <v>12</v>
      </c>
      <c r="B155" t="n">
        <v>85</v>
      </c>
      <c r="C155" t="inlineStr">
        <is>
          <t xml:space="preserve">CONCLUIDO	</t>
        </is>
      </c>
      <c r="D155" t="n">
        <v>6.21</v>
      </c>
      <c r="E155" t="n">
        <v>16.1</v>
      </c>
      <c r="F155" t="n">
        <v>13.39</v>
      </c>
      <c r="G155" t="n">
        <v>80.34999999999999</v>
      </c>
      <c r="H155" t="n">
        <v>1.24</v>
      </c>
      <c r="I155" t="n">
        <v>10</v>
      </c>
      <c r="J155" t="n">
        <v>185.63</v>
      </c>
      <c r="K155" t="n">
        <v>51.39</v>
      </c>
      <c r="L155" t="n">
        <v>13</v>
      </c>
      <c r="M155" t="n">
        <v>8</v>
      </c>
      <c r="N155" t="n">
        <v>36.24</v>
      </c>
      <c r="O155" t="n">
        <v>23128.27</v>
      </c>
      <c r="P155" t="n">
        <v>155.64</v>
      </c>
      <c r="Q155" t="n">
        <v>432.97</v>
      </c>
      <c r="R155" t="n">
        <v>64.83</v>
      </c>
      <c r="S155" t="n">
        <v>52.22</v>
      </c>
      <c r="T155" t="n">
        <v>4386.32</v>
      </c>
      <c r="U155" t="n">
        <v>0.8100000000000001</v>
      </c>
      <c r="V155" t="n">
        <v>0.85</v>
      </c>
      <c r="W155" t="n">
        <v>6.81</v>
      </c>
      <c r="X155" t="n">
        <v>0.25</v>
      </c>
      <c r="Y155" t="n">
        <v>4</v>
      </c>
      <c r="Z155" t="n">
        <v>10</v>
      </c>
    </row>
    <row r="156">
      <c r="A156" t="n">
        <v>13</v>
      </c>
      <c r="B156" t="n">
        <v>85</v>
      </c>
      <c r="C156" t="inlineStr">
        <is>
          <t xml:space="preserve">CONCLUIDO	</t>
        </is>
      </c>
      <c r="D156" t="n">
        <v>6.2333</v>
      </c>
      <c r="E156" t="n">
        <v>16.04</v>
      </c>
      <c r="F156" t="n">
        <v>13.37</v>
      </c>
      <c r="G156" t="n">
        <v>89.09999999999999</v>
      </c>
      <c r="H156" t="n">
        <v>1.33</v>
      </c>
      <c r="I156" t="n">
        <v>9</v>
      </c>
      <c r="J156" t="n">
        <v>187.14</v>
      </c>
      <c r="K156" t="n">
        <v>51.39</v>
      </c>
      <c r="L156" t="n">
        <v>14</v>
      </c>
      <c r="M156" t="n">
        <v>7</v>
      </c>
      <c r="N156" t="n">
        <v>36.75</v>
      </c>
      <c r="O156" t="n">
        <v>23314.98</v>
      </c>
      <c r="P156" t="n">
        <v>153.17</v>
      </c>
      <c r="Q156" t="n">
        <v>433.05</v>
      </c>
      <c r="R156" t="n">
        <v>63.94</v>
      </c>
      <c r="S156" t="n">
        <v>52.22</v>
      </c>
      <c r="T156" t="n">
        <v>3942.5</v>
      </c>
      <c r="U156" t="n">
        <v>0.82</v>
      </c>
      <c r="V156" t="n">
        <v>0.85</v>
      </c>
      <c r="W156" t="n">
        <v>6.81</v>
      </c>
      <c r="X156" t="n">
        <v>0.23</v>
      </c>
      <c r="Y156" t="n">
        <v>4</v>
      </c>
      <c r="Z156" t="n">
        <v>10</v>
      </c>
    </row>
    <row r="157">
      <c r="A157" t="n">
        <v>14</v>
      </c>
      <c r="B157" t="n">
        <v>85</v>
      </c>
      <c r="C157" t="inlineStr">
        <is>
          <t xml:space="preserve">CONCLUIDO	</t>
        </is>
      </c>
      <c r="D157" t="n">
        <v>6.2326</v>
      </c>
      <c r="E157" t="n">
        <v>16.04</v>
      </c>
      <c r="F157" t="n">
        <v>13.37</v>
      </c>
      <c r="G157" t="n">
        <v>89.11</v>
      </c>
      <c r="H157" t="n">
        <v>1.41</v>
      </c>
      <c r="I157" t="n">
        <v>9</v>
      </c>
      <c r="J157" t="n">
        <v>188.66</v>
      </c>
      <c r="K157" t="n">
        <v>51.39</v>
      </c>
      <c r="L157" t="n">
        <v>15</v>
      </c>
      <c r="M157" t="n">
        <v>7</v>
      </c>
      <c r="N157" t="n">
        <v>37.27</v>
      </c>
      <c r="O157" t="n">
        <v>23502.4</v>
      </c>
      <c r="P157" t="n">
        <v>151.79</v>
      </c>
      <c r="Q157" t="n">
        <v>433</v>
      </c>
      <c r="R157" t="n">
        <v>64.09</v>
      </c>
      <c r="S157" t="n">
        <v>52.22</v>
      </c>
      <c r="T157" t="n">
        <v>4019.69</v>
      </c>
      <c r="U157" t="n">
        <v>0.8100000000000001</v>
      </c>
      <c r="V157" t="n">
        <v>0.85</v>
      </c>
      <c r="W157" t="n">
        <v>6.81</v>
      </c>
      <c r="X157" t="n">
        <v>0.23</v>
      </c>
      <c r="Y157" t="n">
        <v>4</v>
      </c>
      <c r="Z157" t="n">
        <v>10</v>
      </c>
    </row>
    <row r="158">
      <c r="A158" t="n">
        <v>15</v>
      </c>
      <c r="B158" t="n">
        <v>85</v>
      </c>
      <c r="C158" t="inlineStr">
        <is>
          <t xml:space="preserve">CONCLUIDO	</t>
        </is>
      </c>
      <c r="D158" t="n">
        <v>6.2571</v>
      </c>
      <c r="E158" t="n">
        <v>15.98</v>
      </c>
      <c r="F158" t="n">
        <v>13.34</v>
      </c>
      <c r="G158" t="n">
        <v>100.04</v>
      </c>
      <c r="H158" t="n">
        <v>1.49</v>
      </c>
      <c r="I158" t="n">
        <v>8</v>
      </c>
      <c r="J158" t="n">
        <v>190.19</v>
      </c>
      <c r="K158" t="n">
        <v>51.39</v>
      </c>
      <c r="L158" t="n">
        <v>16</v>
      </c>
      <c r="M158" t="n">
        <v>6</v>
      </c>
      <c r="N158" t="n">
        <v>37.79</v>
      </c>
      <c r="O158" t="n">
        <v>23690.52</v>
      </c>
      <c r="P158" t="n">
        <v>149.96</v>
      </c>
      <c r="Q158" t="n">
        <v>432.97</v>
      </c>
      <c r="R158" t="n">
        <v>63</v>
      </c>
      <c r="S158" t="n">
        <v>52.22</v>
      </c>
      <c r="T158" t="n">
        <v>3481</v>
      </c>
      <c r="U158" t="n">
        <v>0.83</v>
      </c>
      <c r="V158" t="n">
        <v>0.85</v>
      </c>
      <c r="W158" t="n">
        <v>6.81</v>
      </c>
      <c r="X158" t="n">
        <v>0.2</v>
      </c>
      <c r="Y158" t="n">
        <v>4</v>
      </c>
      <c r="Z158" t="n">
        <v>10</v>
      </c>
    </row>
    <row r="159">
      <c r="A159" t="n">
        <v>16</v>
      </c>
      <c r="B159" t="n">
        <v>85</v>
      </c>
      <c r="C159" t="inlineStr">
        <is>
          <t xml:space="preserve">CONCLUIDO	</t>
        </is>
      </c>
      <c r="D159" t="n">
        <v>6.2572</v>
      </c>
      <c r="E159" t="n">
        <v>15.98</v>
      </c>
      <c r="F159" t="n">
        <v>13.34</v>
      </c>
      <c r="G159" t="n">
        <v>100.04</v>
      </c>
      <c r="H159" t="n">
        <v>1.57</v>
      </c>
      <c r="I159" t="n">
        <v>8</v>
      </c>
      <c r="J159" t="n">
        <v>191.72</v>
      </c>
      <c r="K159" t="n">
        <v>51.39</v>
      </c>
      <c r="L159" t="n">
        <v>17</v>
      </c>
      <c r="M159" t="n">
        <v>6</v>
      </c>
      <c r="N159" t="n">
        <v>38.33</v>
      </c>
      <c r="O159" t="n">
        <v>23879.37</v>
      </c>
      <c r="P159" t="n">
        <v>147.39</v>
      </c>
      <c r="Q159" t="n">
        <v>433.07</v>
      </c>
      <c r="R159" t="n">
        <v>63.12</v>
      </c>
      <c r="S159" t="n">
        <v>52.22</v>
      </c>
      <c r="T159" t="n">
        <v>3537.98</v>
      </c>
      <c r="U159" t="n">
        <v>0.83</v>
      </c>
      <c r="V159" t="n">
        <v>0.85</v>
      </c>
      <c r="W159" t="n">
        <v>6.81</v>
      </c>
      <c r="X159" t="n">
        <v>0.2</v>
      </c>
      <c r="Y159" t="n">
        <v>4</v>
      </c>
      <c r="Z159" t="n">
        <v>10</v>
      </c>
    </row>
    <row r="160">
      <c r="A160" t="n">
        <v>17</v>
      </c>
      <c r="B160" t="n">
        <v>85</v>
      </c>
      <c r="C160" t="inlineStr">
        <is>
          <t xml:space="preserve">CONCLUIDO	</t>
        </is>
      </c>
      <c r="D160" t="n">
        <v>6.2795</v>
      </c>
      <c r="E160" t="n">
        <v>15.92</v>
      </c>
      <c r="F160" t="n">
        <v>13.31</v>
      </c>
      <c r="G160" t="n">
        <v>114.13</v>
      </c>
      <c r="H160" t="n">
        <v>1.65</v>
      </c>
      <c r="I160" t="n">
        <v>7</v>
      </c>
      <c r="J160" t="n">
        <v>193.26</v>
      </c>
      <c r="K160" t="n">
        <v>51.39</v>
      </c>
      <c r="L160" t="n">
        <v>18</v>
      </c>
      <c r="M160" t="n">
        <v>5</v>
      </c>
      <c r="N160" t="n">
        <v>38.86</v>
      </c>
      <c r="O160" t="n">
        <v>24068.93</v>
      </c>
      <c r="P160" t="n">
        <v>146.16</v>
      </c>
      <c r="Q160" t="n">
        <v>433.04</v>
      </c>
      <c r="R160" t="n">
        <v>62.29</v>
      </c>
      <c r="S160" t="n">
        <v>52.22</v>
      </c>
      <c r="T160" t="n">
        <v>3130.42</v>
      </c>
      <c r="U160" t="n">
        <v>0.84</v>
      </c>
      <c r="V160" t="n">
        <v>0.86</v>
      </c>
      <c r="W160" t="n">
        <v>6.81</v>
      </c>
      <c r="X160" t="n">
        <v>0.18</v>
      </c>
      <c r="Y160" t="n">
        <v>4</v>
      </c>
      <c r="Z160" t="n">
        <v>10</v>
      </c>
    </row>
    <row r="161">
      <c r="A161" t="n">
        <v>18</v>
      </c>
      <c r="B161" t="n">
        <v>85</v>
      </c>
      <c r="C161" t="inlineStr">
        <is>
          <t xml:space="preserve">CONCLUIDO	</t>
        </is>
      </c>
      <c r="D161" t="n">
        <v>6.282</v>
      </c>
      <c r="E161" t="n">
        <v>15.92</v>
      </c>
      <c r="F161" t="n">
        <v>13.31</v>
      </c>
      <c r="G161" t="n">
        <v>114.08</v>
      </c>
      <c r="H161" t="n">
        <v>1.73</v>
      </c>
      <c r="I161" t="n">
        <v>7</v>
      </c>
      <c r="J161" t="n">
        <v>194.8</v>
      </c>
      <c r="K161" t="n">
        <v>51.39</v>
      </c>
      <c r="L161" t="n">
        <v>19</v>
      </c>
      <c r="M161" t="n">
        <v>4</v>
      </c>
      <c r="N161" t="n">
        <v>39.41</v>
      </c>
      <c r="O161" t="n">
        <v>24259.23</v>
      </c>
      <c r="P161" t="n">
        <v>145.31</v>
      </c>
      <c r="Q161" t="n">
        <v>433.03</v>
      </c>
      <c r="R161" t="n">
        <v>62.08</v>
      </c>
      <c r="S161" t="n">
        <v>52.22</v>
      </c>
      <c r="T161" t="n">
        <v>3025.67</v>
      </c>
      <c r="U161" t="n">
        <v>0.84</v>
      </c>
      <c r="V161" t="n">
        <v>0.86</v>
      </c>
      <c r="W161" t="n">
        <v>6.81</v>
      </c>
      <c r="X161" t="n">
        <v>0.17</v>
      </c>
      <c r="Y161" t="n">
        <v>4</v>
      </c>
      <c r="Z161" t="n">
        <v>10</v>
      </c>
    </row>
    <row r="162">
      <c r="A162" t="n">
        <v>19</v>
      </c>
      <c r="B162" t="n">
        <v>85</v>
      </c>
      <c r="C162" t="inlineStr">
        <is>
          <t xml:space="preserve">CONCLUIDO	</t>
        </is>
      </c>
      <c r="D162" t="n">
        <v>6.2861</v>
      </c>
      <c r="E162" t="n">
        <v>15.91</v>
      </c>
      <c r="F162" t="n">
        <v>13.3</v>
      </c>
      <c r="G162" t="n">
        <v>113.99</v>
      </c>
      <c r="H162" t="n">
        <v>1.81</v>
      </c>
      <c r="I162" t="n">
        <v>7</v>
      </c>
      <c r="J162" t="n">
        <v>196.35</v>
      </c>
      <c r="K162" t="n">
        <v>51.39</v>
      </c>
      <c r="L162" t="n">
        <v>20</v>
      </c>
      <c r="M162" t="n">
        <v>3</v>
      </c>
      <c r="N162" t="n">
        <v>39.96</v>
      </c>
      <c r="O162" t="n">
        <v>24450.27</v>
      </c>
      <c r="P162" t="n">
        <v>142.86</v>
      </c>
      <c r="Q162" t="n">
        <v>433.01</v>
      </c>
      <c r="R162" t="n">
        <v>61.73</v>
      </c>
      <c r="S162" t="n">
        <v>52.22</v>
      </c>
      <c r="T162" t="n">
        <v>2847.56</v>
      </c>
      <c r="U162" t="n">
        <v>0.85</v>
      </c>
      <c r="V162" t="n">
        <v>0.86</v>
      </c>
      <c r="W162" t="n">
        <v>6.81</v>
      </c>
      <c r="X162" t="n">
        <v>0.16</v>
      </c>
      <c r="Y162" t="n">
        <v>4</v>
      </c>
      <c r="Z162" t="n">
        <v>10</v>
      </c>
    </row>
    <row r="163">
      <c r="A163" t="n">
        <v>20</v>
      </c>
      <c r="B163" t="n">
        <v>85</v>
      </c>
      <c r="C163" t="inlineStr">
        <is>
          <t xml:space="preserve">CONCLUIDO	</t>
        </is>
      </c>
      <c r="D163" t="n">
        <v>6.2822</v>
      </c>
      <c r="E163" t="n">
        <v>15.92</v>
      </c>
      <c r="F163" t="n">
        <v>13.31</v>
      </c>
      <c r="G163" t="n">
        <v>114.07</v>
      </c>
      <c r="H163" t="n">
        <v>1.88</v>
      </c>
      <c r="I163" t="n">
        <v>7</v>
      </c>
      <c r="J163" t="n">
        <v>197.9</v>
      </c>
      <c r="K163" t="n">
        <v>51.39</v>
      </c>
      <c r="L163" t="n">
        <v>21</v>
      </c>
      <c r="M163" t="n">
        <v>0</v>
      </c>
      <c r="N163" t="n">
        <v>40.51</v>
      </c>
      <c r="O163" t="n">
        <v>24642.07</v>
      </c>
      <c r="P163" t="n">
        <v>143.4</v>
      </c>
      <c r="Q163" t="n">
        <v>433.09</v>
      </c>
      <c r="R163" t="n">
        <v>61.88</v>
      </c>
      <c r="S163" t="n">
        <v>52.22</v>
      </c>
      <c r="T163" t="n">
        <v>2924.55</v>
      </c>
      <c r="U163" t="n">
        <v>0.84</v>
      </c>
      <c r="V163" t="n">
        <v>0.86</v>
      </c>
      <c r="W163" t="n">
        <v>6.81</v>
      </c>
      <c r="X163" t="n">
        <v>0.17</v>
      </c>
      <c r="Y163" t="n">
        <v>4</v>
      </c>
      <c r="Z163" t="n">
        <v>10</v>
      </c>
    </row>
    <row r="164">
      <c r="A164" t="n">
        <v>0</v>
      </c>
      <c r="B164" t="n">
        <v>20</v>
      </c>
      <c r="C164" t="inlineStr">
        <is>
          <t xml:space="preserve">CONCLUIDO	</t>
        </is>
      </c>
      <c r="D164" t="n">
        <v>5.7684</v>
      </c>
      <c r="E164" t="n">
        <v>17.34</v>
      </c>
      <c r="F164" t="n">
        <v>14.85</v>
      </c>
      <c r="G164" t="n">
        <v>14.85</v>
      </c>
      <c r="H164" t="n">
        <v>0.34</v>
      </c>
      <c r="I164" t="n">
        <v>60</v>
      </c>
      <c r="J164" t="n">
        <v>51.33</v>
      </c>
      <c r="K164" t="n">
        <v>24.83</v>
      </c>
      <c r="L164" t="n">
        <v>1</v>
      </c>
      <c r="M164" t="n">
        <v>58</v>
      </c>
      <c r="N164" t="n">
        <v>5.51</v>
      </c>
      <c r="O164" t="n">
        <v>6564.78</v>
      </c>
      <c r="P164" t="n">
        <v>81.61</v>
      </c>
      <c r="Q164" t="n">
        <v>433.87</v>
      </c>
      <c r="R164" t="n">
        <v>112.08</v>
      </c>
      <c r="S164" t="n">
        <v>52.22</v>
      </c>
      <c r="T164" t="n">
        <v>27760.97</v>
      </c>
      <c r="U164" t="n">
        <v>0.47</v>
      </c>
      <c r="V164" t="n">
        <v>0.77</v>
      </c>
      <c r="W164" t="n">
        <v>6.9</v>
      </c>
      <c r="X164" t="n">
        <v>1.71</v>
      </c>
      <c r="Y164" t="n">
        <v>4</v>
      </c>
      <c r="Z164" t="n">
        <v>10</v>
      </c>
    </row>
    <row r="165">
      <c r="A165" t="n">
        <v>1</v>
      </c>
      <c r="B165" t="n">
        <v>20</v>
      </c>
      <c r="C165" t="inlineStr">
        <is>
          <t xml:space="preserve">CONCLUIDO	</t>
        </is>
      </c>
      <c r="D165" t="n">
        <v>6.2775</v>
      </c>
      <c r="E165" t="n">
        <v>15.93</v>
      </c>
      <c r="F165" t="n">
        <v>13.86</v>
      </c>
      <c r="G165" t="n">
        <v>31.99</v>
      </c>
      <c r="H165" t="n">
        <v>0.66</v>
      </c>
      <c r="I165" t="n">
        <v>26</v>
      </c>
      <c r="J165" t="n">
        <v>52.47</v>
      </c>
      <c r="K165" t="n">
        <v>24.83</v>
      </c>
      <c r="L165" t="n">
        <v>2</v>
      </c>
      <c r="M165" t="n">
        <v>23</v>
      </c>
      <c r="N165" t="n">
        <v>5.64</v>
      </c>
      <c r="O165" t="n">
        <v>6705.1</v>
      </c>
      <c r="P165" t="n">
        <v>69.16</v>
      </c>
      <c r="Q165" t="n">
        <v>433.16</v>
      </c>
      <c r="R165" t="n">
        <v>80.14</v>
      </c>
      <c r="S165" t="n">
        <v>52.22</v>
      </c>
      <c r="T165" t="n">
        <v>11959.02</v>
      </c>
      <c r="U165" t="n">
        <v>0.65</v>
      </c>
      <c r="V165" t="n">
        <v>0.82</v>
      </c>
      <c r="W165" t="n">
        <v>6.84</v>
      </c>
      <c r="X165" t="n">
        <v>0.72</v>
      </c>
      <c r="Y165" t="n">
        <v>4</v>
      </c>
      <c r="Z165" t="n">
        <v>10</v>
      </c>
    </row>
    <row r="166">
      <c r="A166" t="n">
        <v>2</v>
      </c>
      <c r="B166" t="n">
        <v>20</v>
      </c>
      <c r="C166" t="inlineStr">
        <is>
          <t xml:space="preserve">CONCLUIDO	</t>
        </is>
      </c>
      <c r="D166" t="n">
        <v>6.3137</v>
      </c>
      <c r="E166" t="n">
        <v>15.84</v>
      </c>
      <c r="F166" t="n">
        <v>13.81</v>
      </c>
      <c r="G166" t="n">
        <v>36.03</v>
      </c>
      <c r="H166" t="n">
        <v>0.97</v>
      </c>
      <c r="I166" t="n">
        <v>23</v>
      </c>
      <c r="J166" t="n">
        <v>53.61</v>
      </c>
      <c r="K166" t="n">
        <v>24.83</v>
      </c>
      <c r="L166" t="n">
        <v>3</v>
      </c>
      <c r="M166" t="n">
        <v>0</v>
      </c>
      <c r="N166" t="n">
        <v>5.78</v>
      </c>
      <c r="O166" t="n">
        <v>6845.59</v>
      </c>
      <c r="P166" t="n">
        <v>68.48999999999999</v>
      </c>
      <c r="Q166" t="n">
        <v>433.44</v>
      </c>
      <c r="R166" t="n">
        <v>77.36</v>
      </c>
      <c r="S166" t="n">
        <v>52.22</v>
      </c>
      <c r="T166" t="n">
        <v>10584.01</v>
      </c>
      <c r="U166" t="n">
        <v>0.67</v>
      </c>
      <c r="V166" t="n">
        <v>0.83</v>
      </c>
      <c r="W166" t="n">
        <v>6.86</v>
      </c>
      <c r="X166" t="n">
        <v>0.67</v>
      </c>
      <c r="Y166" t="n">
        <v>4</v>
      </c>
      <c r="Z166" t="n">
        <v>10</v>
      </c>
    </row>
    <row r="167">
      <c r="A167" t="n">
        <v>0</v>
      </c>
      <c r="B167" t="n">
        <v>65</v>
      </c>
      <c r="C167" t="inlineStr">
        <is>
          <t xml:space="preserve">CONCLUIDO	</t>
        </is>
      </c>
      <c r="D167" t="n">
        <v>4.2947</v>
      </c>
      <c r="E167" t="n">
        <v>23.28</v>
      </c>
      <c r="F167" t="n">
        <v>17.29</v>
      </c>
      <c r="G167" t="n">
        <v>7.41</v>
      </c>
      <c r="H167" t="n">
        <v>0.13</v>
      </c>
      <c r="I167" t="n">
        <v>140</v>
      </c>
      <c r="J167" t="n">
        <v>133.21</v>
      </c>
      <c r="K167" t="n">
        <v>46.47</v>
      </c>
      <c r="L167" t="n">
        <v>1</v>
      </c>
      <c r="M167" t="n">
        <v>138</v>
      </c>
      <c r="N167" t="n">
        <v>20.75</v>
      </c>
      <c r="O167" t="n">
        <v>16663.42</v>
      </c>
      <c r="P167" t="n">
        <v>192.24</v>
      </c>
      <c r="Q167" t="n">
        <v>435.01</v>
      </c>
      <c r="R167" t="n">
        <v>191.19</v>
      </c>
      <c r="S167" t="n">
        <v>52.22</v>
      </c>
      <c r="T167" t="n">
        <v>66917.12</v>
      </c>
      <c r="U167" t="n">
        <v>0.27</v>
      </c>
      <c r="V167" t="n">
        <v>0.66</v>
      </c>
      <c r="W167" t="n">
        <v>7.03</v>
      </c>
      <c r="X167" t="n">
        <v>4.13</v>
      </c>
      <c r="Y167" t="n">
        <v>4</v>
      </c>
      <c r="Z167" t="n">
        <v>10</v>
      </c>
    </row>
    <row r="168">
      <c r="A168" t="n">
        <v>1</v>
      </c>
      <c r="B168" t="n">
        <v>65</v>
      </c>
      <c r="C168" t="inlineStr">
        <is>
          <t xml:space="preserve">CONCLUIDO	</t>
        </is>
      </c>
      <c r="D168" t="n">
        <v>5.3556</v>
      </c>
      <c r="E168" t="n">
        <v>18.67</v>
      </c>
      <c r="F168" t="n">
        <v>14.86</v>
      </c>
      <c r="G168" t="n">
        <v>14.86</v>
      </c>
      <c r="H168" t="n">
        <v>0.26</v>
      </c>
      <c r="I168" t="n">
        <v>60</v>
      </c>
      <c r="J168" t="n">
        <v>134.55</v>
      </c>
      <c r="K168" t="n">
        <v>46.47</v>
      </c>
      <c r="L168" t="n">
        <v>2</v>
      </c>
      <c r="M168" t="n">
        <v>58</v>
      </c>
      <c r="N168" t="n">
        <v>21.09</v>
      </c>
      <c r="O168" t="n">
        <v>16828.84</v>
      </c>
      <c r="P168" t="n">
        <v>163.53</v>
      </c>
      <c r="Q168" t="n">
        <v>433.84</v>
      </c>
      <c r="R168" t="n">
        <v>112.17</v>
      </c>
      <c r="S168" t="n">
        <v>52.22</v>
      </c>
      <c r="T168" t="n">
        <v>27804.23</v>
      </c>
      <c r="U168" t="n">
        <v>0.47</v>
      </c>
      <c r="V168" t="n">
        <v>0.77</v>
      </c>
      <c r="W168" t="n">
        <v>6.9</v>
      </c>
      <c r="X168" t="n">
        <v>1.71</v>
      </c>
      <c r="Y168" t="n">
        <v>4</v>
      </c>
      <c r="Z168" t="n">
        <v>10</v>
      </c>
    </row>
    <row r="169">
      <c r="A169" t="n">
        <v>2</v>
      </c>
      <c r="B169" t="n">
        <v>65</v>
      </c>
      <c r="C169" t="inlineStr">
        <is>
          <t xml:space="preserve">CONCLUIDO	</t>
        </is>
      </c>
      <c r="D169" t="n">
        <v>5.7451</v>
      </c>
      <c r="E169" t="n">
        <v>17.41</v>
      </c>
      <c r="F169" t="n">
        <v>14.19</v>
      </c>
      <c r="G169" t="n">
        <v>22.41</v>
      </c>
      <c r="H169" t="n">
        <v>0.39</v>
      </c>
      <c r="I169" t="n">
        <v>38</v>
      </c>
      <c r="J169" t="n">
        <v>135.9</v>
      </c>
      <c r="K169" t="n">
        <v>46.47</v>
      </c>
      <c r="L169" t="n">
        <v>3</v>
      </c>
      <c r="M169" t="n">
        <v>36</v>
      </c>
      <c r="N169" t="n">
        <v>21.43</v>
      </c>
      <c r="O169" t="n">
        <v>16994.64</v>
      </c>
      <c r="P169" t="n">
        <v>154.15</v>
      </c>
      <c r="Q169" t="n">
        <v>433.41</v>
      </c>
      <c r="R169" t="n">
        <v>90.65000000000001</v>
      </c>
      <c r="S169" t="n">
        <v>52.22</v>
      </c>
      <c r="T169" t="n">
        <v>17157.08</v>
      </c>
      <c r="U169" t="n">
        <v>0.58</v>
      </c>
      <c r="V169" t="n">
        <v>0.8</v>
      </c>
      <c r="W169" t="n">
        <v>6.86</v>
      </c>
      <c r="X169" t="n">
        <v>1.05</v>
      </c>
      <c r="Y169" t="n">
        <v>4</v>
      </c>
      <c r="Z169" t="n">
        <v>10</v>
      </c>
    </row>
    <row r="170">
      <c r="A170" t="n">
        <v>3</v>
      </c>
      <c r="B170" t="n">
        <v>65</v>
      </c>
      <c r="C170" t="inlineStr">
        <is>
          <t xml:space="preserve">CONCLUIDO	</t>
        </is>
      </c>
      <c r="D170" t="n">
        <v>5.9368</v>
      </c>
      <c r="E170" t="n">
        <v>16.84</v>
      </c>
      <c r="F170" t="n">
        <v>13.9</v>
      </c>
      <c r="G170" t="n">
        <v>29.79</v>
      </c>
      <c r="H170" t="n">
        <v>0.52</v>
      </c>
      <c r="I170" t="n">
        <v>28</v>
      </c>
      <c r="J170" t="n">
        <v>137.25</v>
      </c>
      <c r="K170" t="n">
        <v>46.47</v>
      </c>
      <c r="L170" t="n">
        <v>4</v>
      </c>
      <c r="M170" t="n">
        <v>26</v>
      </c>
      <c r="N170" t="n">
        <v>21.78</v>
      </c>
      <c r="O170" t="n">
        <v>17160.92</v>
      </c>
      <c r="P170" t="n">
        <v>148.96</v>
      </c>
      <c r="Q170" t="n">
        <v>433.28</v>
      </c>
      <c r="R170" t="n">
        <v>81.34</v>
      </c>
      <c r="S170" t="n">
        <v>52.22</v>
      </c>
      <c r="T170" t="n">
        <v>12550.79</v>
      </c>
      <c r="U170" t="n">
        <v>0.64</v>
      </c>
      <c r="V170" t="n">
        <v>0.82</v>
      </c>
      <c r="W170" t="n">
        <v>6.84</v>
      </c>
      <c r="X170" t="n">
        <v>0.76</v>
      </c>
      <c r="Y170" t="n">
        <v>4</v>
      </c>
      <c r="Z170" t="n">
        <v>10</v>
      </c>
    </row>
    <row r="171">
      <c r="A171" t="n">
        <v>4</v>
      </c>
      <c r="B171" t="n">
        <v>65</v>
      </c>
      <c r="C171" t="inlineStr">
        <is>
          <t xml:space="preserve">CONCLUIDO	</t>
        </is>
      </c>
      <c r="D171" t="n">
        <v>6.054</v>
      </c>
      <c r="E171" t="n">
        <v>16.52</v>
      </c>
      <c r="F171" t="n">
        <v>13.74</v>
      </c>
      <c r="G171" t="n">
        <v>37.47</v>
      </c>
      <c r="H171" t="n">
        <v>0.64</v>
      </c>
      <c r="I171" t="n">
        <v>22</v>
      </c>
      <c r="J171" t="n">
        <v>138.6</v>
      </c>
      <c r="K171" t="n">
        <v>46.47</v>
      </c>
      <c r="L171" t="n">
        <v>5</v>
      </c>
      <c r="M171" t="n">
        <v>20</v>
      </c>
      <c r="N171" t="n">
        <v>22.13</v>
      </c>
      <c r="O171" t="n">
        <v>17327.69</v>
      </c>
      <c r="P171" t="n">
        <v>145.11</v>
      </c>
      <c r="Q171" t="n">
        <v>433.08</v>
      </c>
      <c r="R171" t="n">
        <v>76.05</v>
      </c>
      <c r="S171" t="n">
        <v>52.22</v>
      </c>
      <c r="T171" t="n">
        <v>9933.030000000001</v>
      </c>
      <c r="U171" t="n">
        <v>0.6899999999999999</v>
      </c>
      <c r="V171" t="n">
        <v>0.83</v>
      </c>
      <c r="W171" t="n">
        <v>6.83</v>
      </c>
      <c r="X171" t="n">
        <v>0.6</v>
      </c>
      <c r="Y171" t="n">
        <v>4</v>
      </c>
      <c r="Z171" t="n">
        <v>10</v>
      </c>
    </row>
    <row r="172">
      <c r="A172" t="n">
        <v>5</v>
      </c>
      <c r="B172" t="n">
        <v>65</v>
      </c>
      <c r="C172" t="inlineStr">
        <is>
          <t xml:space="preserve">CONCLUIDO	</t>
        </is>
      </c>
      <c r="D172" t="n">
        <v>6.1411</v>
      </c>
      <c r="E172" t="n">
        <v>16.28</v>
      </c>
      <c r="F172" t="n">
        <v>13.61</v>
      </c>
      <c r="G172" t="n">
        <v>45.38</v>
      </c>
      <c r="H172" t="n">
        <v>0.76</v>
      </c>
      <c r="I172" t="n">
        <v>18</v>
      </c>
      <c r="J172" t="n">
        <v>139.95</v>
      </c>
      <c r="K172" t="n">
        <v>46.47</v>
      </c>
      <c r="L172" t="n">
        <v>6</v>
      </c>
      <c r="M172" t="n">
        <v>16</v>
      </c>
      <c r="N172" t="n">
        <v>22.49</v>
      </c>
      <c r="O172" t="n">
        <v>17494.97</v>
      </c>
      <c r="P172" t="n">
        <v>141.58</v>
      </c>
      <c r="Q172" t="n">
        <v>433.07</v>
      </c>
      <c r="R172" t="n">
        <v>72.14</v>
      </c>
      <c r="S172" t="n">
        <v>52.22</v>
      </c>
      <c r="T172" t="n">
        <v>7998.7</v>
      </c>
      <c r="U172" t="n">
        <v>0.72</v>
      </c>
      <c r="V172" t="n">
        <v>0.84</v>
      </c>
      <c r="W172" t="n">
        <v>6.82</v>
      </c>
      <c r="X172" t="n">
        <v>0.47</v>
      </c>
      <c r="Y172" t="n">
        <v>4</v>
      </c>
      <c r="Z172" t="n">
        <v>10</v>
      </c>
    </row>
    <row r="173">
      <c r="A173" t="n">
        <v>6</v>
      </c>
      <c r="B173" t="n">
        <v>65</v>
      </c>
      <c r="C173" t="inlineStr">
        <is>
          <t xml:space="preserve">CONCLUIDO	</t>
        </is>
      </c>
      <c r="D173" t="n">
        <v>6.1763</v>
      </c>
      <c r="E173" t="n">
        <v>16.19</v>
      </c>
      <c r="F173" t="n">
        <v>13.57</v>
      </c>
      <c r="G173" t="n">
        <v>50.91</v>
      </c>
      <c r="H173" t="n">
        <v>0.88</v>
      </c>
      <c r="I173" t="n">
        <v>16</v>
      </c>
      <c r="J173" t="n">
        <v>141.31</v>
      </c>
      <c r="K173" t="n">
        <v>46.47</v>
      </c>
      <c r="L173" t="n">
        <v>7</v>
      </c>
      <c r="M173" t="n">
        <v>14</v>
      </c>
      <c r="N173" t="n">
        <v>22.85</v>
      </c>
      <c r="O173" t="n">
        <v>17662.75</v>
      </c>
      <c r="P173" t="n">
        <v>138.99</v>
      </c>
      <c r="Q173" t="n">
        <v>433.1</v>
      </c>
      <c r="R173" t="n">
        <v>70.8</v>
      </c>
      <c r="S173" t="n">
        <v>52.22</v>
      </c>
      <c r="T173" t="n">
        <v>7341.98</v>
      </c>
      <c r="U173" t="n">
        <v>0.74</v>
      </c>
      <c r="V173" t="n">
        <v>0.84</v>
      </c>
      <c r="W173" t="n">
        <v>6.82</v>
      </c>
      <c r="X173" t="n">
        <v>0.44</v>
      </c>
      <c r="Y173" t="n">
        <v>4</v>
      </c>
      <c r="Z173" t="n">
        <v>10</v>
      </c>
    </row>
    <row r="174">
      <c r="A174" t="n">
        <v>7</v>
      </c>
      <c r="B174" t="n">
        <v>65</v>
      </c>
      <c r="C174" t="inlineStr">
        <is>
          <t xml:space="preserve">CONCLUIDO	</t>
        </is>
      </c>
      <c r="D174" t="n">
        <v>6.2192</v>
      </c>
      <c r="E174" t="n">
        <v>16.08</v>
      </c>
      <c r="F174" t="n">
        <v>13.52</v>
      </c>
      <c r="G174" t="n">
        <v>57.93</v>
      </c>
      <c r="H174" t="n">
        <v>0.99</v>
      </c>
      <c r="I174" t="n">
        <v>14</v>
      </c>
      <c r="J174" t="n">
        <v>142.68</v>
      </c>
      <c r="K174" t="n">
        <v>46.47</v>
      </c>
      <c r="L174" t="n">
        <v>8</v>
      </c>
      <c r="M174" t="n">
        <v>12</v>
      </c>
      <c r="N174" t="n">
        <v>23.21</v>
      </c>
      <c r="O174" t="n">
        <v>17831.04</v>
      </c>
      <c r="P174" t="n">
        <v>135.9</v>
      </c>
      <c r="Q174" t="n">
        <v>433.17</v>
      </c>
      <c r="R174" t="n">
        <v>68.95999999999999</v>
      </c>
      <c r="S174" t="n">
        <v>52.22</v>
      </c>
      <c r="T174" t="n">
        <v>6430.03</v>
      </c>
      <c r="U174" t="n">
        <v>0.76</v>
      </c>
      <c r="V174" t="n">
        <v>0.84</v>
      </c>
      <c r="W174" t="n">
        <v>6.82</v>
      </c>
      <c r="X174" t="n">
        <v>0.38</v>
      </c>
      <c r="Y174" t="n">
        <v>4</v>
      </c>
      <c r="Z174" t="n">
        <v>10</v>
      </c>
    </row>
    <row r="175">
      <c r="A175" t="n">
        <v>8</v>
      </c>
      <c r="B175" t="n">
        <v>65</v>
      </c>
      <c r="C175" t="inlineStr">
        <is>
          <t xml:space="preserve">CONCLUIDO	</t>
        </is>
      </c>
      <c r="D175" t="n">
        <v>6.2668</v>
      </c>
      <c r="E175" t="n">
        <v>15.96</v>
      </c>
      <c r="F175" t="n">
        <v>13.45</v>
      </c>
      <c r="G175" t="n">
        <v>67.25</v>
      </c>
      <c r="H175" t="n">
        <v>1.11</v>
      </c>
      <c r="I175" t="n">
        <v>12</v>
      </c>
      <c r="J175" t="n">
        <v>144.05</v>
      </c>
      <c r="K175" t="n">
        <v>46.47</v>
      </c>
      <c r="L175" t="n">
        <v>9</v>
      </c>
      <c r="M175" t="n">
        <v>10</v>
      </c>
      <c r="N175" t="n">
        <v>23.58</v>
      </c>
      <c r="O175" t="n">
        <v>17999.83</v>
      </c>
      <c r="P175" t="n">
        <v>133.28</v>
      </c>
      <c r="Q175" t="n">
        <v>433.05</v>
      </c>
      <c r="R175" t="n">
        <v>66.73999999999999</v>
      </c>
      <c r="S175" t="n">
        <v>52.22</v>
      </c>
      <c r="T175" t="n">
        <v>5328.22</v>
      </c>
      <c r="U175" t="n">
        <v>0.78</v>
      </c>
      <c r="V175" t="n">
        <v>0.85</v>
      </c>
      <c r="W175" t="n">
        <v>6.81</v>
      </c>
      <c r="X175" t="n">
        <v>0.31</v>
      </c>
      <c r="Y175" t="n">
        <v>4</v>
      </c>
      <c r="Z175" t="n">
        <v>10</v>
      </c>
    </row>
    <row r="176">
      <c r="A176" t="n">
        <v>9</v>
      </c>
      <c r="B176" t="n">
        <v>65</v>
      </c>
      <c r="C176" t="inlineStr">
        <is>
          <t xml:space="preserve">CONCLUIDO	</t>
        </is>
      </c>
      <c r="D176" t="n">
        <v>6.2921</v>
      </c>
      <c r="E176" t="n">
        <v>15.89</v>
      </c>
      <c r="F176" t="n">
        <v>13.41</v>
      </c>
      <c r="G176" t="n">
        <v>73.16</v>
      </c>
      <c r="H176" t="n">
        <v>1.22</v>
      </c>
      <c r="I176" t="n">
        <v>11</v>
      </c>
      <c r="J176" t="n">
        <v>145.42</v>
      </c>
      <c r="K176" t="n">
        <v>46.47</v>
      </c>
      <c r="L176" t="n">
        <v>10</v>
      </c>
      <c r="M176" t="n">
        <v>9</v>
      </c>
      <c r="N176" t="n">
        <v>23.95</v>
      </c>
      <c r="O176" t="n">
        <v>18169.15</v>
      </c>
      <c r="P176" t="n">
        <v>130.55</v>
      </c>
      <c r="Q176" t="n">
        <v>433</v>
      </c>
      <c r="R176" t="n">
        <v>65.70999999999999</v>
      </c>
      <c r="S176" t="n">
        <v>52.22</v>
      </c>
      <c r="T176" t="n">
        <v>4817.67</v>
      </c>
      <c r="U176" t="n">
        <v>0.79</v>
      </c>
      <c r="V176" t="n">
        <v>0.85</v>
      </c>
      <c r="W176" t="n">
        <v>6.81</v>
      </c>
      <c r="X176" t="n">
        <v>0.28</v>
      </c>
      <c r="Y176" t="n">
        <v>4</v>
      </c>
      <c r="Z176" t="n">
        <v>10</v>
      </c>
    </row>
    <row r="177">
      <c r="A177" t="n">
        <v>10</v>
      </c>
      <c r="B177" t="n">
        <v>65</v>
      </c>
      <c r="C177" t="inlineStr">
        <is>
          <t xml:space="preserve">CONCLUIDO	</t>
        </is>
      </c>
      <c r="D177" t="n">
        <v>6.3124</v>
      </c>
      <c r="E177" t="n">
        <v>15.84</v>
      </c>
      <c r="F177" t="n">
        <v>13.39</v>
      </c>
      <c r="G177" t="n">
        <v>80.34</v>
      </c>
      <c r="H177" t="n">
        <v>1.33</v>
      </c>
      <c r="I177" t="n">
        <v>10</v>
      </c>
      <c r="J177" t="n">
        <v>146.8</v>
      </c>
      <c r="K177" t="n">
        <v>46.47</v>
      </c>
      <c r="L177" t="n">
        <v>11</v>
      </c>
      <c r="M177" t="n">
        <v>8</v>
      </c>
      <c r="N177" t="n">
        <v>24.33</v>
      </c>
      <c r="O177" t="n">
        <v>18338.99</v>
      </c>
      <c r="P177" t="n">
        <v>127.69</v>
      </c>
      <c r="Q177" t="n">
        <v>432.99</v>
      </c>
      <c r="R177" t="n">
        <v>64.86</v>
      </c>
      <c r="S177" t="n">
        <v>52.22</v>
      </c>
      <c r="T177" t="n">
        <v>4397.97</v>
      </c>
      <c r="U177" t="n">
        <v>0.8100000000000001</v>
      </c>
      <c r="V177" t="n">
        <v>0.85</v>
      </c>
      <c r="W177" t="n">
        <v>6.81</v>
      </c>
      <c r="X177" t="n">
        <v>0.25</v>
      </c>
      <c r="Y177" t="n">
        <v>4</v>
      </c>
      <c r="Z177" t="n">
        <v>10</v>
      </c>
    </row>
    <row r="178">
      <c r="A178" t="n">
        <v>11</v>
      </c>
      <c r="B178" t="n">
        <v>65</v>
      </c>
      <c r="C178" t="inlineStr">
        <is>
          <t xml:space="preserve">CONCLUIDO	</t>
        </is>
      </c>
      <c r="D178" t="n">
        <v>6.3309</v>
      </c>
      <c r="E178" t="n">
        <v>15.8</v>
      </c>
      <c r="F178" t="n">
        <v>13.37</v>
      </c>
      <c r="G178" t="n">
        <v>89.14</v>
      </c>
      <c r="H178" t="n">
        <v>1.43</v>
      </c>
      <c r="I178" t="n">
        <v>9</v>
      </c>
      <c r="J178" t="n">
        <v>148.18</v>
      </c>
      <c r="K178" t="n">
        <v>46.47</v>
      </c>
      <c r="L178" t="n">
        <v>12</v>
      </c>
      <c r="M178" t="n">
        <v>7</v>
      </c>
      <c r="N178" t="n">
        <v>24.71</v>
      </c>
      <c r="O178" t="n">
        <v>18509.36</v>
      </c>
      <c r="P178" t="n">
        <v>125.46</v>
      </c>
      <c r="Q178" t="n">
        <v>433.03</v>
      </c>
      <c r="R178" t="n">
        <v>64.16</v>
      </c>
      <c r="S178" t="n">
        <v>52.22</v>
      </c>
      <c r="T178" t="n">
        <v>4053.36</v>
      </c>
      <c r="U178" t="n">
        <v>0.8100000000000001</v>
      </c>
      <c r="V178" t="n">
        <v>0.85</v>
      </c>
      <c r="W178" t="n">
        <v>6.81</v>
      </c>
      <c r="X178" t="n">
        <v>0.23</v>
      </c>
      <c r="Y178" t="n">
        <v>4</v>
      </c>
      <c r="Z178" t="n">
        <v>10</v>
      </c>
    </row>
    <row r="179">
      <c r="A179" t="n">
        <v>12</v>
      </c>
      <c r="B179" t="n">
        <v>65</v>
      </c>
      <c r="C179" t="inlineStr">
        <is>
          <t xml:space="preserve">CONCLUIDO	</t>
        </is>
      </c>
      <c r="D179" t="n">
        <v>6.358</v>
      </c>
      <c r="E179" t="n">
        <v>15.73</v>
      </c>
      <c r="F179" t="n">
        <v>13.33</v>
      </c>
      <c r="G179" t="n">
        <v>99.98</v>
      </c>
      <c r="H179" t="n">
        <v>1.54</v>
      </c>
      <c r="I179" t="n">
        <v>8</v>
      </c>
      <c r="J179" t="n">
        <v>149.56</v>
      </c>
      <c r="K179" t="n">
        <v>46.47</v>
      </c>
      <c r="L179" t="n">
        <v>13</v>
      </c>
      <c r="M179" t="n">
        <v>4</v>
      </c>
      <c r="N179" t="n">
        <v>25.1</v>
      </c>
      <c r="O179" t="n">
        <v>18680.25</v>
      </c>
      <c r="P179" t="n">
        <v>122.73</v>
      </c>
      <c r="Q179" t="n">
        <v>433.04</v>
      </c>
      <c r="R179" t="n">
        <v>62.87</v>
      </c>
      <c r="S179" t="n">
        <v>52.22</v>
      </c>
      <c r="T179" t="n">
        <v>3413.17</v>
      </c>
      <c r="U179" t="n">
        <v>0.83</v>
      </c>
      <c r="V179" t="n">
        <v>0.85</v>
      </c>
      <c r="W179" t="n">
        <v>6.81</v>
      </c>
      <c r="X179" t="n">
        <v>0.19</v>
      </c>
      <c r="Y179" t="n">
        <v>4</v>
      </c>
      <c r="Z179" t="n">
        <v>10</v>
      </c>
    </row>
    <row r="180">
      <c r="A180" t="n">
        <v>13</v>
      </c>
      <c r="B180" t="n">
        <v>65</v>
      </c>
      <c r="C180" t="inlineStr">
        <is>
          <t xml:space="preserve">CONCLUIDO	</t>
        </is>
      </c>
      <c r="D180" t="n">
        <v>6.3521</v>
      </c>
      <c r="E180" t="n">
        <v>15.74</v>
      </c>
      <c r="F180" t="n">
        <v>13.34</v>
      </c>
      <c r="G180" t="n">
        <v>100.09</v>
      </c>
      <c r="H180" t="n">
        <v>1.64</v>
      </c>
      <c r="I180" t="n">
        <v>8</v>
      </c>
      <c r="J180" t="n">
        <v>150.95</v>
      </c>
      <c r="K180" t="n">
        <v>46.47</v>
      </c>
      <c r="L180" t="n">
        <v>14</v>
      </c>
      <c r="M180" t="n">
        <v>0</v>
      </c>
      <c r="N180" t="n">
        <v>25.49</v>
      </c>
      <c r="O180" t="n">
        <v>18851.69</v>
      </c>
      <c r="P180" t="n">
        <v>123.25</v>
      </c>
      <c r="Q180" t="n">
        <v>433.05</v>
      </c>
      <c r="R180" t="n">
        <v>63.02</v>
      </c>
      <c r="S180" t="n">
        <v>52.22</v>
      </c>
      <c r="T180" t="n">
        <v>3488.41</v>
      </c>
      <c r="U180" t="n">
        <v>0.83</v>
      </c>
      <c r="V180" t="n">
        <v>0.85</v>
      </c>
      <c r="W180" t="n">
        <v>6.82</v>
      </c>
      <c r="X180" t="n">
        <v>0.21</v>
      </c>
      <c r="Y180" t="n">
        <v>4</v>
      </c>
      <c r="Z180" t="n">
        <v>10</v>
      </c>
    </row>
    <row r="181">
      <c r="A181" t="n">
        <v>0</v>
      </c>
      <c r="B181" t="n">
        <v>75</v>
      </c>
      <c r="C181" t="inlineStr">
        <is>
          <t xml:space="preserve">CONCLUIDO	</t>
        </is>
      </c>
      <c r="D181" t="n">
        <v>4.0247</v>
      </c>
      <c r="E181" t="n">
        <v>24.85</v>
      </c>
      <c r="F181" t="n">
        <v>17.8</v>
      </c>
      <c r="G181" t="n">
        <v>6.85</v>
      </c>
      <c r="H181" t="n">
        <v>0.12</v>
      </c>
      <c r="I181" t="n">
        <v>156</v>
      </c>
      <c r="J181" t="n">
        <v>150.44</v>
      </c>
      <c r="K181" t="n">
        <v>49.1</v>
      </c>
      <c r="L181" t="n">
        <v>1</v>
      </c>
      <c r="M181" t="n">
        <v>154</v>
      </c>
      <c r="N181" t="n">
        <v>25.34</v>
      </c>
      <c r="O181" t="n">
        <v>18787.76</v>
      </c>
      <c r="P181" t="n">
        <v>214.29</v>
      </c>
      <c r="Q181" t="n">
        <v>435.07</v>
      </c>
      <c r="R181" t="n">
        <v>207.9</v>
      </c>
      <c r="S181" t="n">
        <v>52.22</v>
      </c>
      <c r="T181" t="n">
        <v>75190.63</v>
      </c>
      <c r="U181" t="n">
        <v>0.25</v>
      </c>
      <c r="V181" t="n">
        <v>0.64</v>
      </c>
      <c r="W181" t="n">
        <v>7.06</v>
      </c>
      <c r="X181" t="n">
        <v>4.64</v>
      </c>
      <c r="Y181" t="n">
        <v>4</v>
      </c>
      <c r="Z181" t="n">
        <v>10</v>
      </c>
    </row>
    <row r="182">
      <c r="A182" t="n">
        <v>1</v>
      </c>
      <c r="B182" t="n">
        <v>75</v>
      </c>
      <c r="C182" t="inlineStr">
        <is>
          <t xml:space="preserve">CONCLUIDO	</t>
        </is>
      </c>
      <c r="D182" t="n">
        <v>5.1698</v>
      </c>
      <c r="E182" t="n">
        <v>19.34</v>
      </c>
      <c r="F182" t="n">
        <v>15.05</v>
      </c>
      <c r="G182" t="n">
        <v>13.68</v>
      </c>
      <c r="H182" t="n">
        <v>0.23</v>
      </c>
      <c r="I182" t="n">
        <v>66</v>
      </c>
      <c r="J182" t="n">
        <v>151.83</v>
      </c>
      <c r="K182" t="n">
        <v>49.1</v>
      </c>
      <c r="L182" t="n">
        <v>2</v>
      </c>
      <c r="M182" t="n">
        <v>64</v>
      </c>
      <c r="N182" t="n">
        <v>25.73</v>
      </c>
      <c r="O182" t="n">
        <v>18959.54</v>
      </c>
      <c r="P182" t="n">
        <v>179.88</v>
      </c>
      <c r="Q182" t="n">
        <v>433.54</v>
      </c>
      <c r="R182" t="n">
        <v>118.8</v>
      </c>
      <c r="S182" t="n">
        <v>52.22</v>
      </c>
      <c r="T182" t="n">
        <v>31088.87</v>
      </c>
      <c r="U182" t="n">
        <v>0.44</v>
      </c>
      <c r="V182" t="n">
        <v>0.76</v>
      </c>
      <c r="W182" t="n">
        <v>6.9</v>
      </c>
      <c r="X182" t="n">
        <v>1.9</v>
      </c>
      <c r="Y182" t="n">
        <v>4</v>
      </c>
      <c r="Z182" t="n">
        <v>10</v>
      </c>
    </row>
    <row r="183">
      <c r="A183" t="n">
        <v>2</v>
      </c>
      <c r="B183" t="n">
        <v>75</v>
      </c>
      <c r="C183" t="inlineStr">
        <is>
          <t xml:space="preserve">CONCLUIDO	</t>
        </is>
      </c>
      <c r="D183" t="n">
        <v>5.5901</v>
      </c>
      <c r="E183" t="n">
        <v>17.89</v>
      </c>
      <c r="F183" t="n">
        <v>14.33</v>
      </c>
      <c r="G183" t="n">
        <v>20.47</v>
      </c>
      <c r="H183" t="n">
        <v>0.35</v>
      </c>
      <c r="I183" t="n">
        <v>42</v>
      </c>
      <c r="J183" t="n">
        <v>153.23</v>
      </c>
      <c r="K183" t="n">
        <v>49.1</v>
      </c>
      <c r="L183" t="n">
        <v>3</v>
      </c>
      <c r="M183" t="n">
        <v>40</v>
      </c>
      <c r="N183" t="n">
        <v>26.13</v>
      </c>
      <c r="O183" t="n">
        <v>19131.85</v>
      </c>
      <c r="P183" t="n">
        <v>169.62</v>
      </c>
      <c r="Q183" t="n">
        <v>433.39</v>
      </c>
      <c r="R183" t="n">
        <v>94.89</v>
      </c>
      <c r="S183" t="n">
        <v>52.22</v>
      </c>
      <c r="T183" t="n">
        <v>19257.1</v>
      </c>
      <c r="U183" t="n">
        <v>0.55</v>
      </c>
      <c r="V183" t="n">
        <v>0.8</v>
      </c>
      <c r="W183" t="n">
        <v>6.87</v>
      </c>
      <c r="X183" t="n">
        <v>1.18</v>
      </c>
      <c r="Y183" t="n">
        <v>4</v>
      </c>
      <c r="Z183" t="n">
        <v>10</v>
      </c>
    </row>
    <row r="184">
      <c r="A184" t="n">
        <v>3</v>
      </c>
      <c r="B184" t="n">
        <v>75</v>
      </c>
      <c r="C184" t="inlineStr">
        <is>
          <t xml:space="preserve">CONCLUIDO	</t>
        </is>
      </c>
      <c r="D184" t="n">
        <v>5.8108</v>
      </c>
      <c r="E184" t="n">
        <v>17.21</v>
      </c>
      <c r="F184" t="n">
        <v>13.99</v>
      </c>
      <c r="G184" t="n">
        <v>27.07</v>
      </c>
      <c r="H184" t="n">
        <v>0.46</v>
      </c>
      <c r="I184" t="n">
        <v>31</v>
      </c>
      <c r="J184" t="n">
        <v>154.63</v>
      </c>
      <c r="K184" t="n">
        <v>49.1</v>
      </c>
      <c r="L184" t="n">
        <v>4</v>
      </c>
      <c r="M184" t="n">
        <v>29</v>
      </c>
      <c r="N184" t="n">
        <v>26.53</v>
      </c>
      <c r="O184" t="n">
        <v>19304.72</v>
      </c>
      <c r="P184" t="n">
        <v>163.8</v>
      </c>
      <c r="Q184" t="n">
        <v>433.17</v>
      </c>
      <c r="R184" t="n">
        <v>84.15000000000001</v>
      </c>
      <c r="S184" t="n">
        <v>52.22</v>
      </c>
      <c r="T184" t="n">
        <v>13939.75</v>
      </c>
      <c r="U184" t="n">
        <v>0.62</v>
      </c>
      <c r="V184" t="n">
        <v>0.8100000000000001</v>
      </c>
      <c r="W184" t="n">
        <v>6.84</v>
      </c>
      <c r="X184" t="n">
        <v>0.85</v>
      </c>
      <c r="Y184" t="n">
        <v>4</v>
      </c>
      <c r="Z184" t="n">
        <v>10</v>
      </c>
    </row>
    <row r="185">
      <c r="A185" t="n">
        <v>4</v>
      </c>
      <c r="B185" t="n">
        <v>75</v>
      </c>
      <c r="C185" t="inlineStr">
        <is>
          <t xml:space="preserve">CONCLUIDO	</t>
        </is>
      </c>
      <c r="D185" t="n">
        <v>5.9559</v>
      </c>
      <c r="E185" t="n">
        <v>16.79</v>
      </c>
      <c r="F185" t="n">
        <v>13.78</v>
      </c>
      <c r="G185" t="n">
        <v>34.45</v>
      </c>
      <c r="H185" t="n">
        <v>0.57</v>
      </c>
      <c r="I185" t="n">
        <v>24</v>
      </c>
      <c r="J185" t="n">
        <v>156.03</v>
      </c>
      <c r="K185" t="n">
        <v>49.1</v>
      </c>
      <c r="L185" t="n">
        <v>5</v>
      </c>
      <c r="M185" t="n">
        <v>22</v>
      </c>
      <c r="N185" t="n">
        <v>26.94</v>
      </c>
      <c r="O185" t="n">
        <v>19478.15</v>
      </c>
      <c r="P185" t="n">
        <v>159.57</v>
      </c>
      <c r="Q185" t="n">
        <v>433.23</v>
      </c>
      <c r="R185" t="n">
        <v>77.56999999999999</v>
      </c>
      <c r="S185" t="n">
        <v>52.22</v>
      </c>
      <c r="T185" t="n">
        <v>10687.14</v>
      </c>
      <c r="U185" t="n">
        <v>0.67</v>
      </c>
      <c r="V185" t="n">
        <v>0.83</v>
      </c>
      <c r="W185" t="n">
        <v>6.83</v>
      </c>
      <c r="X185" t="n">
        <v>0.64</v>
      </c>
      <c r="Y185" t="n">
        <v>4</v>
      </c>
      <c r="Z185" t="n">
        <v>10</v>
      </c>
    </row>
    <row r="186">
      <c r="A186" t="n">
        <v>5</v>
      </c>
      <c r="B186" t="n">
        <v>75</v>
      </c>
      <c r="C186" t="inlineStr">
        <is>
          <t xml:space="preserve">CONCLUIDO	</t>
        </is>
      </c>
      <c r="D186" t="n">
        <v>6.0341</v>
      </c>
      <c r="E186" t="n">
        <v>16.57</v>
      </c>
      <c r="F186" t="n">
        <v>13.69</v>
      </c>
      <c r="G186" t="n">
        <v>41.05</v>
      </c>
      <c r="H186" t="n">
        <v>0.67</v>
      </c>
      <c r="I186" t="n">
        <v>20</v>
      </c>
      <c r="J186" t="n">
        <v>157.44</v>
      </c>
      <c r="K186" t="n">
        <v>49.1</v>
      </c>
      <c r="L186" t="n">
        <v>6</v>
      </c>
      <c r="M186" t="n">
        <v>18</v>
      </c>
      <c r="N186" t="n">
        <v>27.35</v>
      </c>
      <c r="O186" t="n">
        <v>19652.13</v>
      </c>
      <c r="P186" t="n">
        <v>156.7</v>
      </c>
      <c r="Q186" t="n">
        <v>433.24</v>
      </c>
      <c r="R186" t="n">
        <v>74.55</v>
      </c>
      <c r="S186" t="n">
        <v>52.22</v>
      </c>
      <c r="T186" t="n">
        <v>9192.84</v>
      </c>
      <c r="U186" t="n">
        <v>0.7</v>
      </c>
      <c r="V186" t="n">
        <v>0.83</v>
      </c>
      <c r="W186" t="n">
        <v>6.82</v>
      </c>
      <c r="X186" t="n">
        <v>0.55</v>
      </c>
      <c r="Y186" t="n">
        <v>4</v>
      </c>
      <c r="Z186" t="n">
        <v>10</v>
      </c>
    </row>
    <row r="187">
      <c r="A187" t="n">
        <v>6</v>
      </c>
      <c r="B187" t="n">
        <v>75</v>
      </c>
      <c r="C187" t="inlineStr">
        <is>
          <t xml:space="preserve">CONCLUIDO	</t>
        </is>
      </c>
      <c r="D187" t="n">
        <v>6.1041</v>
      </c>
      <c r="E187" t="n">
        <v>16.38</v>
      </c>
      <c r="F187" t="n">
        <v>13.59</v>
      </c>
      <c r="G187" t="n">
        <v>47.95</v>
      </c>
      <c r="H187" t="n">
        <v>0.78</v>
      </c>
      <c r="I187" t="n">
        <v>17</v>
      </c>
      <c r="J187" t="n">
        <v>158.86</v>
      </c>
      <c r="K187" t="n">
        <v>49.1</v>
      </c>
      <c r="L187" t="n">
        <v>7</v>
      </c>
      <c r="M187" t="n">
        <v>15</v>
      </c>
      <c r="N187" t="n">
        <v>27.77</v>
      </c>
      <c r="O187" t="n">
        <v>19826.68</v>
      </c>
      <c r="P187" t="n">
        <v>153.67</v>
      </c>
      <c r="Q187" t="n">
        <v>433.06</v>
      </c>
      <c r="R187" t="n">
        <v>71.23</v>
      </c>
      <c r="S187" t="n">
        <v>52.22</v>
      </c>
      <c r="T187" t="n">
        <v>7548.47</v>
      </c>
      <c r="U187" t="n">
        <v>0.73</v>
      </c>
      <c r="V187" t="n">
        <v>0.84</v>
      </c>
      <c r="W187" t="n">
        <v>6.82</v>
      </c>
      <c r="X187" t="n">
        <v>0.45</v>
      </c>
      <c r="Y187" t="n">
        <v>4</v>
      </c>
      <c r="Z187" t="n">
        <v>10</v>
      </c>
    </row>
    <row r="188">
      <c r="A188" t="n">
        <v>7</v>
      </c>
      <c r="B188" t="n">
        <v>75</v>
      </c>
      <c r="C188" t="inlineStr">
        <is>
          <t xml:space="preserve">CONCLUIDO	</t>
        </is>
      </c>
      <c r="D188" t="n">
        <v>6.1452</v>
      </c>
      <c r="E188" t="n">
        <v>16.27</v>
      </c>
      <c r="F188" t="n">
        <v>13.54</v>
      </c>
      <c r="G188" t="n">
        <v>54.15</v>
      </c>
      <c r="H188" t="n">
        <v>0.88</v>
      </c>
      <c r="I188" t="n">
        <v>15</v>
      </c>
      <c r="J188" t="n">
        <v>160.28</v>
      </c>
      <c r="K188" t="n">
        <v>49.1</v>
      </c>
      <c r="L188" t="n">
        <v>8</v>
      </c>
      <c r="M188" t="n">
        <v>13</v>
      </c>
      <c r="N188" t="n">
        <v>28.19</v>
      </c>
      <c r="O188" t="n">
        <v>20001.93</v>
      </c>
      <c r="P188" t="n">
        <v>151.4</v>
      </c>
      <c r="Q188" t="n">
        <v>433.15</v>
      </c>
      <c r="R188" t="n">
        <v>69.56</v>
      </c>
      <c r="S188" t="n">
        <v>52.22</v>
      </c>
      <c r="T188" t="n">
        <v>6724.97</v>
      </c>
      <c r="U188" t="n">
        <v>0.75</v>
      </c>
      <c r="V188" t="n">
        <v>0.84</v>
      </c>
      <c r="W188" t="n">
        <v>6.82</v>
      </c>
      <c r="X188" t="n">
        <v>0.4</v>
      </c>
      <c r="Y188" t="n">
        <v>4</v>
      </c>
      <c r="Z188" t="n">
        <v>10</v>
      </c>
    </row>
    <row r="189">
      <c r="A189" t="n">
        <v>8</v>
      </c>
      <c r="B189" t="n">
        <v>75</v>
      </c>
      <c r="C189" t="inlineStr">
        <is>
          <t xml:space="preserve">CONCLUIDO	</t>
        </is>
      </c>
      <c r="D189" t="n">
        <v>6.1861</v>
      </c>
      <c r="E189" t="n">
        <v>16.17</v>
      </c>
      <c r="F189" t="n">
        <v>13.49</v>
      </c>
      <c r="G189" t="n">
        <v>62.27</v>
      </c>
      <c r="H189" t="n">
        <v>0.99</v>
      </c>
      <c r="I189" t="n">
        <v>13</v>
      </c>
      <c r="J189" t="n">
        <v>161.71</v>
      </c>
      <c r="K189" t="n">
        <v>49.1</v>
      </c>
      <c r="L189" t="n">
        <v>9</v>
      </c>
      <c r="M189" t="n">
        <v>11</v>
      </c>
      <c r="N189" t="n">
        <v>28.61</v>
      </c>
      <c r="O189" t="n">
        <v>20177.64</v>
      </c>
      <c r="P189" t="n">
        <v>149.02</v>
      </c>
      <c r="Q189" t="n">
        <v>433</v>
      </c>
      <c r="R189" t="n">
        <v>68.18000000000001</v>
      </c>
      <c r="S189" t="n">
        <v>52.22</v>
      </c>
      <c r="T189" t="n">
        <v>6042.74</v>
      </c>
      <c r="U189" t="n">
        <v>0.77</v>
      </c>
      <c r="V189" t="n">
        <v>0.84</v>
      </c>
      <c r="W189" t="n">
        <v>6.81</v>
      </c>
      <c r="X189" t="n">
        <v>0.35</v>
      </c>
      <c r="Y189" t="n">
        <v>4</v>
      </c>
      <c r="Z189" t="n">
        <v>10</v>
      </c>
    </row>
    <row r="190">
      <c r="A190" t="n">
        <v>9</v>
      </c>
      <c r="B190" t="n">
        <v>75</v>
      </c>
      <c r="C190" t="inlineStr">
        <is>
          <t xml:space="preserve">CONCLUIDO	</t>
        </is>
      </c>
      <c r="D190" t="n">
        <v>6.2162</v>
      </c>
      <c r="E190" t="n">
        <v>16.09</v>
      </c>
      <c r="F190" t="n">
        <v>13.44</v>
      </c>
      <c r="G190" t="n">
        <v>67.22</v>
      </c>
      <c r="H190" t="n">
        <v>1.09</v>
      </c>
      <c r="I190" t="n">
        <v>12</v>
      </c>
      <c r="J190" t="n">
        <v>163.13</v>
      </c>
      <c r="K190" t="n">
        <v>49.1</v>
      </c>
      <c r="L190" t="n">
        <v>10</v>
      </c>
      <c r="M190" t="n">
        <v>10</v>
      </c>
      <c r="N190" t="n">
        <v>29.04</v>
      </c>
      <c r="O190" t="n">
        <v>20353.94</v>
      </c>
      <c r="P190" t="n">
        <v>146.59</v>
      </c>
      <c r="Q190" t="n">
        <v>433.04</v>
      </c>
      <c r="R190" t="n">
        <v>66.51000000000001</v>
      </c>
      <c r="S190" t="n">
        <v>52.22</v>
      </c>
      <c r="T190" t="n">
        <v>5214.46</v>
      </c>
      <c r="U190" t="n">
        <v>0.79</v>
      </c>
      <c r="V190" t="n">
        <v>0.85</v>
      </c>
      <c r="W190" t="n">
        <v>6.81</v>
      </c>
      <c r="X190" t="n">
        <v>0.31</v>
      </c>
      <c r="Y190" t="n">
        <v>4</v>
      </c>
      <c r="Z190" t="n">
        <v>10</v>
      </c>
    </row>
    <row r="191">
      <c r="A191" t="n">
        <v>10</v>
      </c>
      <c r="B191" t="n">
        <v>75</v>
      </c>
      <c r="C191" t="inlineStr">
        <is>
          <t xml:space="preserve">CONCLUIDO	</t>
        </is>
      </c>
      <c r="D191" t="n">
        <v>6.2331</v>
      </c>
      <c r="E191" t="n">
        <v>16.04</v>
      </c>
      <c r="F191" t="n">
        <v>13.43</v>
      </c>
      <c r="G191" t="n">
        <v>73.26000000000001</v>
      </c>
      <c r="H191" t="n">
        <v>1.18</v>
      </c>
      <c r="I191" t="n">
        <v>11</v>
      </c>
      <c r="J191" t="n">
        <v>164.57</v>
      </c>
      <c r="K191" t="n">
        <v>49.1</v>
      </c>
      <c r="L191" t="n">
        <v>11</v>
      </c>
      <c r="M191" t="n">
        <v>9</v>
      </c>
      <c r="N191" t="n">
        <v>29.47</v>
      </c>
      <c r="O191" t="n">
        <v>20530.82</v>
      </c>
      <c r="P191" t="n">
        <v>144.55</v>
      </c>
      <c r="Q191" t="n">
        <v>433.15</v>
      </c>
      <c r="R191" t="n">
        <v>66.11</v>
      </c>
      <c r="S191" t="n">
        <v>52.22</v>
      </c>
      <c r="T191" t="n">
        <v>5022.34</v>
      </c>
      <c r="U191" t="n">
        <v>0.79</v>
      </c>
      <c r="V191" t="n">
        <v>0.85</v>
      </c>
      <c r="W191" t="n">
        <v>6.81</v>
      </c>
      <c r="X191" t="n">
        <v>0.29</v>
      </c>
      <c r="Y191" t="n">
        <v>4</v>
      </c>
      <c r="Z191" t="n">
        <v>10</v>
      </c>
    </row>
    <row r="192">
      <c r="A192" t="n">
        <v>11</v>
      </c>
      <c r="B192" t="n">
        <v>75</v>
      </c>
      <c r="C192" t="inlineStr">
        <is>
          <t xml:space="preserve">CONCLUIDO	</t>
        </is>
      </c>
      <c r="D192" t="n">
        <v>6.2595</v>
      </c>
      <c r="E192" t="n">
        <v>15.98</v>
      </c>
      <c r="F192" t="n">
        <v>13.39</v>
      </c>
      <c r="G192" t="n">
        <v>80.36</v>
      </c>
      <c r="H192" t="n">
        <v>1.28</v>
      </c>
      <c r="I192" t="n">
        <v>10</v>
      </c>
      <c r="J192" t="n">
        <v>166.01</v>
      </c>
      <c r="K192" t="n">
        <v>49.1</v>
      </c>
      <c r="L192" t="n">
        <v>12</v>
      </c>
      <c r="M192" t="n">
        <v>8</v>
      </c>
      <c r="N192" t="n">
        <v>29.91</v>
      </c>
      <c r="O192" t="n">
        <v>20708.3</v>
      </c>
      <c r="P192" t="n">
        <v>142.28</v>
      </c>
      <c r="Q192" t="n">
        <v>432.98</v>
      </c>
      <c r="R192" t="n">
        <v>64.89</v>
      </c>
      <c r="S192" t="n">
        <v>52.22</v>
      </c>
      <c r="T192" t="n">
        <v>4412.92</v>
      </c>
      <c r="U192" t="n">
        <v>0.8</v>
      </c>
      <c r="V192" t="n">
        <v>0.85</v>
      </c>
      <c r="W192" t="n">
        <v>6.81</v>
      </c>
      <c r="X192" t="n">
        <v>0.26</v>
      </c>
      <c r="Y192" t="n">
        <v>4</v>
      </c>
      <c r="Z192" t="n">
        <v>10</v>
      </c>
    </row>
    <row r="193">
      <c r="A193" t="n">
        <v>12</v>
      </c>
      <c r="B193" t="n">
        <v>75</v>
      </c>
      <c r="C193" t="inlineStr">
        <is>
          <t xml:space="preserve">CONCLUIDO	</t>
        </is>
      </c>
      <c r="D193" t="n">
        <v>6.2865</v>
      </c>
      <c r="E193" t="n">
        <v>15.91</v>
      </c>
      <c r="F193" t="n">
        <v>13.36</v>
      </c>
      <c r="G193" t="n">
        <v>89.04000000000001</v>
      </c>
      <c r="H193" t="n">
        <v>1.38</v>
      </c>
      <c r="I193" t="n">
        <v>9</v>
      </c>
      <c r="J193" t="n">
        <v>167.45</v>
      </c>
      <c r="K193" t="n">
        <v>49.1</v>
      </c>
      <c r="L193" t="n">
        <v>13</v>
      </c>
      <c r="M193" t="n">
        <v>7</v>
      </c>
      <c r="N193" t="n">
        <v>30.36</v>
      </c>
      <c r="O193" t="n">
        <v>20886.38</v>
      </c>
      <c r="P193" t="n">
        <v>139.81</v>
      </c>
      <c r="Q193" t="n">
        <v>433.03</v>
      </c>
      <c r="R193" t="n">
        <v>63.76</v>
      </c>
      <c r="S193" t="n">
        <v>52.22</v>
      </c>
      <c r="T193" t="n">
        <v>3854.16</v>
      </c>
      <c r="U193" t="n">
        <v>0.82</v>
      </c>
      <c r="V193" t="n">
        <v>0.85</v>
      </c>
      <c r="W193" t="n">
        <v>6.81</v>
      </c>
      <c r="X193" t="n">
        <v>0.22</v>
      </c>
      <c r="Y193" t="n">
        <v>4</v>
      </c>
      <c r="Z193" t="n">
        <v>10</v>
      </c>
    </row>
    <row r="194">
      <c r="A194" t="n">
        <v>13</v>
      </c>
      <c r="B194" t="n">
        <v>75</v>
      </c>
      <c r="C194" t="inlineStr">
        <is>
          <t xml:space="preserve">CONCLUIDO	</t>
        </is>
      </c>
      <c r="D194" t="n">
        <v>6.3076</v>
      </c>
      <c r="E194" t="n">
        <v>15.85</v>
      </c>
      <c r="F194" t="n">
        <v>13.33</v>
      </c>
      <c r="G194" t="n">
        <v>100</v>
      </c>
      <c r="H194" t="n">
        <v>1.47</v>
      </c>
      <c r="I194" t="n">
        <v>8</v>
      </c>
      <c r="J194" t="n">
        <v>168.9</v>
      </c>
      <c r="K194" t="n">
        <v>49.1</v>
      </c>
      <c r="L194" t="n">
        <v>14</v>
      </c>
      <c r="M194" t="n">
        <v>6</v>
      </c>
      <c r="N194" t="n">
        <v>30.81</v>
      </c>
      <c r="O194" t="n">
        <v>21065.06</v>
      </c>
      <c r="P194" t="n">
        <v>136.44</v>
      </c>
      <c r="Q194" t="n">
        <v>433.06</v>
      </c>
      <c r="R194" t="n">
        <v>62.9</v>
      </c>
      <c r="S194" t="n">
        <v>52.22</v>
      </c>
      <c r="T194" t="n">
        <v>3430.9</v>
      </c>
      <c r="U194" t="n">
        <v>0.83</v>
      </c>
      <c r="V194" t="n">
        <v>0.85</v>
      </c>
      <c r="W194" t="n">
        <v>6.81</v>
      </c>
      <c r="X194" t="n">
        <v>0.2</v>
      </c>
      <c r="Y194" t="n">
        <v>4</v>
      </c>
      <c r="Z194" t="n">
        <v>10</v>
      </c>
    </row>
    <row r="195">
      <c r="A195" t="n">
        <v>14</v>
      </c>
      <c r="B195" t="n">
        <v>75</v>
      </c>
      <c r="C195" t="inlineStr">
        <is>
          <t xml:space="preserve">CONCLUIDO	</t>
        </is>
      </c>
      <c r="D195" t="n">
        <v>6.3046</v>
      </c>
      <c r="E195" t="n">
        <v>15.86</v>
      </c>
      <c r="F195" t="n">
        <v>13.34</v>
      </c>
      <c r="G195" t="n">
        <v>100.05</v>
      </c>
      <c r="H195" t="n">
        <v>1.56</v>
      </c>
      <c r="I195" t="n">
        <v>8</v>
      </c>
      <c r="J195" t="n">
        <v>170.35</v>
      </c>
      <c r="K195" t="n">
        <v>49.1</v>
      </c>
      <c r="L195" t="n">
        <v>15</v>
      </c>
      <c r="M195" t="n">
        <v>6</v>
      </c>
      <c r="N195" t="n">
        <v>31.26</v>
      </c>
      <c r="O195" t="n">
        <v>21244.37</v>
      </c>
      <c r="P195" t="n">
        <v>135.33</v>
      </c>
      <c r="Q195" t="n">
        <v>433.05</v>
      </c>
      <c r="R195" t="n">
        <v>63.18</v>
      </c>
      <c r="S195" t="n">
        <v>52.22</v>
      </c>
      <c r="T195" t="n">
        <v>3571.59</v>
      </c>
      <c r="U195" t="n">
        <v>0.83</v>
      </c>
      <c r="V195" t="n">
        <v>0.85</v>
      </c>
      <c r="W195" t="n">
        <v>6.81</v>
      </c>
      <c r="X195" t="n">
        <v>0.2</v>
      </c>
      <c r="Y195" t="n">
        <v>4</v>
      </c>
      <c r="Z195" t="n">
        <v>10</v>
      </c>
    </row>
    <row r="196">
      <c r="A196" t="n">
        <v>15</v>
      </c>
      <c r="B196" t="n">
        <v>75</v>
      </c>
      <c r="C196" t="inlineStr">
        <is>
          <t xml:space="preserve">CONCLUIDO	</t>
        </is>
      </c>
      <c r="D196" t="n">
        <v>6.3236</v>
      </c>
      <c r="E196" t="n">
        <v>15.81</v>
      </c>
      <c r="F196" t="n">
        <v>13.32</v>
      </c>
      <c r="G196" t="n">
        <v>114.2</v>
      </c>
      <c r="H196" t="n">
        <v>1.65</v>
      </c>
      <c r="I196" t="n">
        <v>7</v>
      </c>
      <c r="J196" t="n">
        <v>171.81</v>
      </c>
      <c r="K196" t="n">
        <v>49.1</v>
      </c>
      <c r="L196" t="n">
        <v>16</v>
      </c>
      <c r="M196" t="n">
        <v>4</v>
      </c>
      <c r="N196" t="n">
        <v>31.72</v>
      </c>
      <c r="O196" t="n">
        <v>21424.29</v>
      </c>
      <c r="P196" t="n">
        <v>132.22</v>
      </c>
      <c r="Q196" t="n">
        <v>433.07</v>
      </c>
      <c r="R196" t="n">
        <v>62.67</v>
      </c>
      <c r="S196" t="n">
        <v>52.22</v>
      </c>
      <c r="T196" t="n">
        <v>3318.71</v>
      </c>
      <c r="U196" t="n">
        <v>0.83</v>
      </c>
      <c r="V196" t="n">
        <v>0.86</v>
      </c>
      <c r="W196" t="n">
        <v>6.81</v>
      </c>
      <c r="X196" t="n">
        <v>0.19</v>
      </c>
      <c r="Y196" t="n">
        <v>4</v>
      </c>
      <c r="Z196" t="n">
        <v>10</v>
      </c>
    </row>
    <row r="197">
      <c r="A197" t="n">
        <v>16</v>
      </c>
      <c r="B197" t="n">
        <v>75</v>
      </c>
      <c r="C197" t="inlineStr">
        <is>
          <t xml:space="preserve">CONCLUIDO	</t>
        </is>
      </c>
      <c r="D197" t="n">
        <v>6.3229</v>
      </c>
      <c r="E197" t="n">
        <v>15.82</v>
      </c>
      <c r="F197" t="n">
        <v>13.33</v>
      </c>
      <c r="G197" t="n">
        <v>114.22</v>
      </c>
      <c r="H197" t="n">
        <v>1.74</v>
      </c>
      <c r="I197" t="n">
        <v>7</v>
      </c>
      <c r="J197" t="n">
        <v>173.28</v>
      </c>
      <c r="K197" t="n">
        <v>49.1</v>
      </c>
      <c r="L197" t="n">
        <v>17</v>
      </c>
      <c r="M197" t="n">
        <v>0</v>
      </c>
      <c r="N197" t="n">
        <v>32.18</v>
      </c>
      <c r="O197" t="n">
        <v>21604.83</v>
      </c>
      <c r="P197" t="n">
        <v>133.19</v>
      </c>
      <c r="Q197" t="n">
        <v>433.06</v>
      </c>
      <c r="R197" t="n">
        <v>62.43</v>
      </c>
      <c r="S197" t="n">
        <v>52.22</v>
      </c>
      <c r="T197" t="n">
        <v>3197.56</v>
      </c>
      <c r="U197" t="n">
        <v>0.84</v>
      </c>
      <c r="V197" t="n">
        <v>0.86</v>
      </c>
      <c r="W197" t="n">
        <v>6.82</v>
      </c>
      <c r="X197" t="n">
        <v>0.19</v>
      </c>
      <c r="Y197" t="n">
        <v>4</v>
      </c>
      <c r="Z197" t="n">
        <v>10</v>
      </c>
    </row>
    <row r="198">
      <c r="A198" t="n">
        <v>0</v>
      </c>
      <c r="B198" t="n">
        <v>95</v>
      </c>
      <c r="C198" t="inlineStr">
        <is>
          <t xml:space="preserve">CONCLUIDO	</t>
        </is>
      </c>
      <c r="D198" t="n">
        <v>3.5408</v>
      </c>
      <c r="E198" t="n">
        <v>28.24</v>
      </c>
      <c r="F198" t="n">
        <v>18.78</v>
      </c>
      <c r="G198" t="n">
        <v>5.99</v>
      </c>
      <c r="H198" t="n">
        <v>0.1</v>
      </c>
      <c r="I198" t="n">
        <v>188</v>
      </c>
      <c r="J198" t="n">
        <v>185.69</v>
      </c>
      <c r="K198" t="n">
        <v>53.44</v>
      </c>
      <c r="L198" t="n">
        <v>1</v>
      </c>
      <c r="M198" t="n">
        <v>186</v>
      </c>
      <c r="N198" t="n">
        <v>36.26</v>
      </c>
      <c r="O198" t="n">
        <v>23136.14</v>
      </c>
      <c r="P198" t="n">
        <v>258.62</v>
      </c>
      <c r="Q198" t="n">
        <v>435.78</v>
      </c>
      <c r="R198" t="n">
        <v>239.63</v>
      </c>
      <c r="S198" t="n">
        <v>52.22</v>
      </c>
      <c r="T198" t="n">
        <v>90896.07000000001</v>
      </c>
      <c r="U198" t="n">
        <v>0.22</v>
      </c>
      <c r="V198" t="n">
        <v>0.61</v>
      </c>
      <c r="W198" t="n">
        <v>7.11</v>
      </c>
      <c r="X198" t="n">
        <v>5.61</v>
      </c>
      <c r="Y198" t="n">
        <v>4</v>
      </c>
      <c r="Z198" t="n">
        <v>10</v>
      </c>
    </row>
    <row r="199">
      <c r="A199" t="n">
        <v>1</v>
      </c>
      <c r="B199" t="n">
        <v>95</v>
      </c>
      <c r="C199" t="inlineStr">
        <is>
          <t xml:space="preserve">CONCLUIDO	</t>
        </is>
      </c>
      <c r="D199" t="n">
        <v>4.827</v>
      </c>
      <c r="E199" t="n">
        <v>20.72</v>
      </c>
      <c r="F199" t="n">
        <v>15.38</v>
      </c>
      <c r="G199" t="n">
        <v>11.99</v>
      </c>
      <c r="H199" t="n">
        <v>0.19</v>
      </c>
      <c r="I199" t="n">
        <v>77</v>
      </c>
      <c r="J199" t="n">
        <v>187.21</v>
      </c>
      <c r="K199" t="n">
        <v>53.44</v>
      </c>
      <c r="L199" t="n">
        <v>2</v>
      </c>
      <c r="M199" t="n">
        <v>75</v>
      </c>
      <c r="N199" t="n">
        <v>36.77</v>
      </c>
      <c r="O199" t="n">
        <v>23322.88</v>
      </c>
      <c r="P199" t="n">
        <v>211.18</v>
      </c>
      <c r="Q199" t="n">
        <v>433.94</v>
      </c>
      <c r="R199" t="n">
        <v>129.29</v>
      </c>
      <c r="S199" t="n">
        <v>52.22</v>
      </c>
      <c r="T199" t="n">
        <v>36281.22</v>
      </c>
      <c r="U199" t="n">
        <v>0.4</v>
      </c>
      <c r="V199" t="n">
        <v>0.74</v>
      </c>
      <c r="W199" t="n">
        <v>6.92</v>
      </c>
      <c r="X199" t="n">
        <v>2.23</v>
      </c>
      <c r="Y199" t="n">
        <v>4</v>
      </c>
      <c r="Z199" t="n">
        <v>10</v>
      </c>
    </row>
    <row r="200">
      <c r="A200" t="n">
        <v>2</v>
      </c>
      <c r="B200" t="n">
        <v>95</v>
      </c>
      <c r="C200" t="inlineStr">
        <is>
          <t xml:space="preserve">CONCLUIDO	</t>
        </is>
      </c>
      <c r="D200" t="n">
        <v>5.3133</v>
      </c>
      <c r="E200" t="n">
        <v>18.82</v>
      </c>
      <c r="F200" t="n">
        <v>14.53</v>
      </c>
      <c r="G200" t="n">
        <v>17.79</v>
      </c>
      <c r="H200" t="n">
        <v>0.28</v>
      </c>
      <c r="I200" t="n">
        <v>49</v>
      </c>
      <c r="J200" t="n">
        <v>188.73</v>
      </c>
      <c r="K200" t="n">
        <v>53.44</v>
      </c>
      <c r="L200" t="n">
        <v>3</v>
      </c>
      <c r="M200" t="n">
        <v>47</v>
      </c>
      <c r="N200" t="n">
        <v>37.29</v>
      </c>
      <c r="O200" t="n">
        <v>23510.33</v>
      </c>
      <c r="P200" t="n">
        <v>198.25</v>
      </c>
      <c r="Q200" t="n">
        <v>433.61</v>
      </c>
      <c r="R200" t="n">
        <v>101.75</v>
      </c>
      <c r="S200" t="n">
        <v>52.22</v>
      </c>
      <c r="T200" t="n">
        <v>22649.51</v>
      </c>
      <c r="U200" t="n">
        <v>0.51</v>
      </c>
      <c r="V200" t="n">
        <v>0.78</v>
      </c>
      <c r="W200" t="n">
        <v>6.87</v>
      </c>
      <c r="X200" t="n">
        <v>1.38</v>
      </c>
      <c r="Y200" t="n">
        <v>4</v>
      </c>
      <c r="Z200" t="n">
        <v>10</v>
      </c>
    </row>
    <row r="201">
      <c r="A201" t="n">
        <v>3</v>
      </c>
      <c r="B201" t="n">
        <v>95</v>
      </c>
      <c r="C201" t="inlineStr">
        <is>
          <t xml:space="preserve">CONCLUIDO	</t>
        </is>
      </c>
      <c r="D201" t="n">
        <v>5.5679</v>
      </c>
      <c r="E201" t="n">
        <v>17.96</v>
      </c>
      <c r="F201" t="n">
        <v>14.15</v>
      </c>
      <c r="G201" t="n">
        <v>23.59</v>
      </c>
      <c r="H201" t="n">
        <v>0.37</v>
      </c>
      <c r="I201" t="n">
        <v>36</v>
      </c>
      <c r="J201" t="n">
        <v>190.25</v>
      </c>
      <c r="K201" t="n">
        <v>53.44</v>
      </c>
      <c r="L201" t="n">
        <v>4</v>
      </c>
      <c r="M201" t="n">
        <v>34</v>
      </c>
      <c r="N201" t="n">
        <v>37.82</v>
      </c>
      <c r="O201" t="n">
        <v>23698.48</v>
      </c>
      <c r="P201" t="n">
        <v>191.92</v>
      </c>
      <c r="Q201" t="n">
        <v>433.46</v>
      </c>
      <c r="R201" t="n">
        <v>89.56999999999999</v>
      </c>
      <c r="S201" t="n">
        <v>52.22</v>
      </c>
      <c r="T201" t="n">
        <v>16623.58</v>
      </c>
      <c r="U201" t="n">
        <v>0.58</v>
      </c>
      <c r="V201" t="n">
        <v>0.8100000000000001</v>
      </c>
      <c r="W201" t="n">
        <v>6.85</v>
      </c>
      <c r="X201" t="n">
        <v>1.01</v>
      </c>
      <c r="Y201" t="n">
        <v>4</v>
      </c>
      <c r="Z201" t="n">
        <v>10</v>
      </c>
    </row>
    <row r="202">
      <c r="A202" t="n">
        <v>4</v>
      </c>
      <c r="B202" t="n">
        <v>95</v>
      </c>
      <c r="C202" t="inlineStr">
        <is>
          <t xml:space="preserve">CONCLUIDO	</t>
        </is>
      </c>
      <c r="D202" t="n">
        <v>5.7364</v>
      </c>
      <c r="E202" t="n">
        <v>17.43</v>
      </c>
      <c r="F202" t="n">
        <v>13.92</v>
      </c>
      <c r="G202" t="n">
        <v>29.83</v>
      </c>
      <c r="H202" t="n">
        <v>0.46</v>
      </c>
      <c r="I202" t="n">
        <v>28</v>
      </c>
      <c r="J202" t="n">
        <v>191.78</v>
      </c>
      <c r="K202" t="n">
        <v>53.44</v>
      </c>
      <c r="L202" t="n">
        <v>5</v>
      </c>
      <c r="M202" t="n">
        <v>26</v>
      </c>
      <c r="N202" t="n">
        <v>38.35</v>
      </c>
      <c r="O202" t="n">
        <v>23887.36</v>
      </c>
      <c r="P202" t="n">
        <v>187.52</v>
      </c>
      <c r="Q202" t="n">
        <v>433.1</v>
      </c>
      <c r="R202" t="n">
        <v>81.97</v>
      </c>
      <c r="S202" t="n">
        <v>52.22</v>
      </c>
      <c r="T202" t="n">
        <v>12864.81</v>
      </c>
      <c r="U202" t="n">
        <v>0.64</v>
      </c>
      <c r="V202" t="n">
        <v>0.82</v>
      </c>
      <c r="W202" t="n">
        <v>6.84</v>
      </c>
      <c r="X202" t="n">
        <v>0.78</v>
      </c>
      <c r="Y202" t="n">
        <v>4</v>
      </c>
      <c r="Z202" t="n">
        <v>10</v>
      </c>
    </row>
    <row r="203">
      <c r="A203" t="n">
        <v>5</v>
      </c>
      <c r="B203" t="n">
        <v>95</v>
      </c>
      <c r="C203" t="inlineStr">
        <is>
          <t xml:space="preserve">CONCLUIDO	</t>
        </is>
      </c>
      <c r="D203" t="n">
        <v>5.8507</v>
      </c>
      <c r="E203" t="n">
        <v>17.09</v>
      </c>
      <c r="F203" t="n">
        <v>13.77</v>
      </c>
      <c r="G203" t="n">
        <v>35.91</v>
      </c>
      <c r="H203" t="n">
        <v>0.55</v>
      </c>
      <c r="I203" t="n">
        <v>23</v>
      </c>
      <c r="J203" t="n">
        <v>193.32</v>
      </c>
      <c r="K203" t="n">
        <v>53.44</v>
      </c>
      <c r="L203" t="n">
        <v>6</v>
      </c>
      <c r="M203" t="n">
        <v>21</v>
      </c>
      <c r="N203" t="n">
        <v>38.89</v>
      </c>
      <c r="O203" t="n">
        <v>24076.95</v>
      </c>
      <c r="P203" t="n">
        <v>184.08</v>
      </c>
      <c r="Q203" t="n">
        <v>433.11</v>
      </c>
      <c r="R203" t="n">
        <v>77.16</v>
      </c>
      <c r="S203" t="n">
        <v>52.22</v>
      </c>
      <c r="T203" t="n">
        <v>10483.04</v>
      </c>
      <c r="U203" t="n">
        <v>0.68</v>
      </c>
      <c r="V203" t="n">
        <v>0.83</v>
      </c>
      <c r="W203" t="n">
        <v>6.83</v>
      </c>
      <c r="X203" t="n">
        <v>0.63</v>
      </c>
      <c r="Y203" t="n">
        <v>4</v>
      </c>
      <c r="Z203" t="n">
        <v>10</v>
      </c>
    </row>
    <row r="204">
      <c r="A204" t="n">
        <v>6</v>
      </c>
      <c r="B204" t="n">
        <v>95</v>
      </c>
      <c r="C204" t="inlineStr">
        <is>
          <t xml:space="preserve">CONCLUIDO	</t>
        </is>
      </c>
      <c r="D204" t="n">
        <v>5.9177</v>
      </c>
      <c r="E204" t="n">
        <v>16.9</v>
      </c>
      <c r="F204" t="n">
        <v>13.69</v>
      </c>
      <c r="G204" t="n">
        <v>41.06</v>
      </c>
      <c r="H204" t="n">
        <v>0.64</v>
      </c>
      <c r="I204" t="n">
        <v>20</v>
      </c>
      <c r="J204" t="n">
        <v>194.86</v>
      </c>
      <c r="K204" t="n">
        <v>53.44</v>
      </c>
      <c r="L204" t="n">
        <v>7</v>
      </c>
      <c r="M204" t="n">
        <v>18</v>
      </c>
      <c r="N204" t="n">
        <v>39.43</v>
      </c>
      <c r="O204" t="n">
        <v>24267.28</v>
      </c>
      <c r="P204" t="n">
        <v>181.81</v>
      </c>
      <c r="Q204" t="n">
        <v>433.27</v>
      </c>
      <c r="R204" t="n">
        <v>74.39</v>
      </c>
      <c r="S204" t="n">
        <v>52.22</v>
      </c>
      <c r="T204" t="n">
        <v>9113.16</v>
      </c>
      <c r="U204" t="n">
        <v>0.7</v>
      </c>
      <c r="V204" t="n">
        <v>0.83</v>
      </c>
      <c r="W204" t="n">
        <v>6.83</v>
      </c>
      <c r="X204" t="n">
        <v>0.55</v>
      </c>
      <c r="Y204" t="n">
        <v>4</v>
      </c>
      <c r="Z204" t="n">
        <v>10</v>
      </c>
    </row>
    <row r="205">
      <c r="A205" t="n">
        <v>7</v>
      </c>
      <c r="B205" t="n">
        <v>95</v>
      </c>
      <c r="C205" t="inlineStr">
        <is>
          <t xml:space="preserve">CONCLUIDO	</t>
        </is>
      </c>
      <c r="D205" t="n">
        <v>5.994</v>
      </c>
      <c r="E205" t="n">
        <v>16.68</v>
      </c>
      <c r="F205" t="n">
        <v>13.58</v>
      </c>
      <c r="G205" t="n">
        <v>47.94</v>
      </c>
      <c r="H205" t="n">
        <v>0.72</v>
      </c>
      <c r="I205" t="n">
        <v>17</v>
      </c>
      <c r="J205" t="n">
        <v>196.41</v>
      </c>
      <c r="K205" t="n">
        <v>53.44</v>
      </c>
      <c r="L205" t="n">
        <v>8</v>
      </c>
      <c r="M205" t="n">
        <v>15</v>
      </c>
      <c r="N205" t="n">
        <v>39.98</v>
      </c>
      <c r="O205" t="n">
        <v>24458.36</v>
      </c>
      <c r="P205" t="n">
        <v>178.81</v>
      </c>
      <c r="Q205" t="n">
        <v>433.06</v>
      </c>
      <c r="R205" t="n">
        <v>71.09</v>
      </c>
      <c r="S205" t="n">
        <v>52.22</v>
      </c>
      <c r="T205" t="n">
        <v>7478.43</v>
      </c>
      <c r="U205" t="n">
        <v>0.73</v>
      </c>
      <c r="V205" t="n">
        <v>0.84</v>
      </c>
      <c r="W205" t="n">
        <v>6.82</v>
      </c>
      <c r="X205" t="n">
        <v>0.44</v>
      </c>
      <c r="Y205" t="n">
        <v>4</v>
      </c>
      <c r="Z205" t="n">
        <v>10</v>
      </c>
    </row>
    <row r="206">
      <c r="A206" t="n">
        <v>8</v>
      </c>
      <c r="B206" t="n">
        <v>95</v>
      </c>
      <c r="C206" t="inlineStr">
        <is>
          <t xml:space="preserve">CONCLUIDO	</t>
        </is>
      </c>
      <c r="D206" t="n">
        <v>6.0075</v>
      </c>
      <c r="E206" t="n">
        <v>16.65</v>
      </c>
      <c r="F206" t="n">
        <v>13.58</v>
      </c>
      <c r="G206" t="n">
        <v>50.93</v>
      </c>
      <c r="H206" t="n">
        <v>0.8100000000000001</v>
      </c>
      <c r="I206" t="n">
        <v>16</v>
      </c>
      <c r="J206" t="n">
        <v>197.97</v>
      </c>
      <c r="K206" t="n">
        <v>53.44</v>
      </c>
      <c r="L206" t="n">
        <v>9</v>
      </c>
      <c r="M206" t="n">
        <v>14</v>
      </c>
      <c r="N206" t="n">
        <v>40.53</v>
      </c>
      <c r="O206" t="n">
        <v>24650.18</v>
      </c>
      <c r="P206" t="n">
        <v>177.66</v>
      </c>
      <c r="Q206" t="n">
        <v>433.03</v>
      </c>
      <c r="R206" t="n">
        <v>70.94</v>
      </c>
      <c r="S206" t="n">
        <v>52.22</v>
      </c>
      <c r="T206" t="n">
        <v>7409.07</v>
      </c>
      <c r="U206" t="n">
        <v>0.74</v>
      </c>
      <c r="V206" t="n">
        <v>0.84</v>
      </c>
      <c r="W206" t="n">
        <v>6.82</v>
      </c>
      <c r="X206" t="n">
        <v>0.44</v>
      </c>
      <c r="Y206" t="n">
        <v>4</v>
      </c>
      <c r="Z206" t="n">
        <v>10</v>
      </c>
    </row>
    <row r="207">
      <c r="A207" t="n">
        <v>9</v>
      </c>
      <c r="B207" t="n">
        <v>95</v>
      </c>
      <c r="C207" t="inlineStr">
        <is>
          <t xml:space="preserve">CONCLUIDO	</t>
        </is>
      </c>
      <c r="D207" t="n">
        <v>6.0622</v>
      </c>
      <c r="E207" t="n">
        <v>16.5</v>
      </c>
      <c r="F207" t="n">
        <v>13.51</v>
      </c>
      <c r="G207" t="n">
        <v>57.88</v>
      </c>
      <c r="H207" t="n">
        <v>0.89</v>
      </c>
      <c r="I207" t="n">
        <v>14</v>
      </c>
      <c r="J207" t="n">
        <v>199.53</v>
      </c>
      <c r="K207" t="n">
        <v>53.44</v>
      </c>
      <c r="L207" t="n">
        <v>10</v>
      </c>
      <c r="M207" t="n">
        <v>12</v>
      </c>
      <c r="N207" t="n">
        <v>41.1</v>
      </c>
      <c r="O207" t="n">
        <v>24842.77</v>
      </c>
      <c r="P207" t="n">
        <v>175.5</v>
      </c>
      <c r="Q207" t="n">
        <v>433.06</v>
      </c>
      <c r="R207" t="n">
        <v>68.69</v>
      </c>
      <c r="S207" t="n">
        <v>52.22</v>
      </c>
      <c r="T207" t="n">
        <v>6295.33</v>
      </c>
      <c r="U207" t="n">
        <v>0.76</v>
      </c>
      <c r="V207" t="n">
        <v>0.84</v>
      </c>
      <c r="W207" t="n">
        <v>6.81</v>
      </c>
      <c r="X207" t="n">
        <v>0.37</v>
      </c>
      <c r="Y207" t="n">
        <v>4</v>
      </c>
      <c r="Z207" t="n">
        <v>10</v>
      </c>
    </row>
    <row r="208">
      <c r="A208" t="n">
        <v>10</v>
      </c>
      <c r="B208" t="n">
        <v>95</v>
      </c>
      <c r="C208" t="inlineStr">
        <is>
          <t xml:space="preserve">CONCLUIDO	</t>
        </is>
      </c>
      <c r="D208" t="n">
        <v>6.0888</v>
      </c>
      <c r="E208" t="n">
        <v>16.42</v>
      </c>
      <c r="F208" t="n">
        <v>13.47</v>
      </c>
      <c r="G208" t="n">
        <v>62.17</v>
      </c>
      <c r="H208" t="n">
        <v>0.97</v>
      </c>
      <c r="I208" t="n">
        <v>13</v>
      </c>
      <c r="J208" t="n">
        <v>201.1</v>
      </c>
      <c r="K208" t="n">
        <v>53.44</v>
      </c>
      <c r="L208" t="n">
        <v>11</v>
      </c>
      <c r="M208" t="n">
        <v>11</v>
      </c>
      <c r="N208" t="n">
        <v>41.66</v>
      </c>
      <c r="O208" t="n">
        <v>25036.12</v>
      </c>
      <c r="P208" t="n">
        <v>173.79</v>
      </c>
      <c r="Q208" t="n">
        <v>432.97</v>
      </c>
      <c r="R208" t="n">
        <v>67.41</v>
      </c>
      <c r="S208" t="n">
        <v>52.22</v>
      </c>
      <c r="T208" t="n">
        <v>5659.5</v>
      </c>
      <c r="U208" t="n">
        <v>0.77</v>
      </c>
      <c r="V208" t="n">
        <v>0.85</v>
      </c>
      <c r="W208" t="n">
        <v>6.82</v>
      </c>
      <c r="X208" t="n">
        <v>0.33</v>
      </c>
      <c r="Y208" t="n">
        <v>4</v>
      </c>
      <c r="Z208" t="n">
        <v>10</v>
      </c>
    </row>
    <row r="209">
      <c r="A209" t="n">
        <v>11</v>
      </c>
      <c r="B209" t="n">
        <v>95</v>
      </c>
      <c r="C209" t="inlineStr">
        <is>
          <t xml:space="preserve">CONCLUIDO	</t>
        </is>
      </c>
      <c r="D209" t="n">
        <v>6.1093</v>
      </c>
      <c r="E209" t="n">
        <v>16.37</v>
      </c>
      <c r="F209" t="n">
        <v>13.45</v>
      </c>
      <c r="G209" t="n">
        <v>67.27</v>
      </c>
      <c r="H209" t="n">
        <v>1.05</v>
      </c>
      <c r="I209" t="n">
        <v>12</v>
      </c>
      <c r="J209" t="n">
        <v>202.67</v>
      </c>
      <c r="K209" t="n">
        <v>53.44</v>
      </c>
      <c r="L209" t="n">
        <v>12</v>
      </c>
      <c r="M209" t="n">
        <v>10</v>
      </c>
      <c r="N209" t="n">
        <v>42.24</v>
      </c>
      <c r="O209" t="n">
        <v>25230.25</v>
      </c>
      <c r="P209" t="n">
        <v>172.08</v>
      </c>
      <c r="Q209" t="n">
        <v>433.07</v>
      </c>
      <c r="R209" t="n">
        <v>67.01000000000001</v>
      </c>
      <c r="S209" t="n">
        <v>52.22</v>
      </c>
      <c r="T209" t="n">
        <v>5464.16</v>
      </c>
      <c r="U209" t="n">
        <v>0.78</v>
      </c>
      <c r="V209" t="n">
        <v>0.85</v>
      </c>
      <c r="W209" t="n">
        <v>6.81</v>
      </c>
      <c r="X209" t="n">
        <v>0.32</v>
      </c>
      <c r="Y209" t="n">
        <v>4</v>
      </c>
      <c r="Z209" t="n">
        <v>10</v>
      </c>
    </row>
    <row r="210">
      <c r="A210" t="n">
        <v>12</v>
      </c>
      <c r="B210" t="n">
        <v>95</v>
      </c>
      <c r="C210" t="inlineStr">
        <is>
          <t xml:space="preserve">CONCLUIDO	</t>
        </is>
      </c>
      <c r="D210" t="n">
        <v>6.1329</v>
      </c>
      <c r="E210" t="n">
        <v>16.31</v>
      </c>
      <c r="F210" t="n">
        <v>13.43</v>
      </c>
      <c r="G210" t="n">
        <v>73.23999999999999</v>
      </c>
      <c r="H210" t="n">
        <v>1.13</v>
      </c>
      <c r="I210" t="n">
        <v>11</v>
      </c>
      <c r="J210" t="n">
        <v>204.25</v>
      </c>
      <c r="K210" t="n">
        <v>53.44</v>
      </c>
      <c r="L210" t="n">
        <v>13</v>
      </c>
      <c r="M210" t="n">
        <v>9</v>
      </c>
      <c r="N210" t="n">
        <v>42.82</v>
      </c>
      <c r="O210" t="n">
        <v>25425.3</v>
      </c>
      <c r="P210" t="n">
        <v>170.55</v>
      </c>
      <c r="Q210" t="n">
        <v>433.07</v>
      </c>
      <c r="R210" t="n">
        <v>66.06</v>
      </c>
      <c r="S210" t="n">
        <v>52.22</v>
      </c>
      <c r="T210" t="n">
        <v>4994.08</v>
      </c>
      <c r="U210" t="n">
        <v>0.79</v>
      </c>
      <c r="V210" t="n">
        <v>0.85</v>
      </c>
      <c r="W210" t="n">
        <v>6.81</v>
      </c>
      <c r="X210" t="n">
        <v>0.29</v>
      </c>
      <c r="Y210" t="n">
        <v>4</v>
      </c>
      <c r="Z210" t="n">
        <v>10</v>
      </c>
    </row>
    <row r="211">
      <c r="A211" t="n">
        <v>13</v>
      </c>
      <c r="B211" t="n">
        <v>95</v>
      </c>
      <c r="C211" t="inlineStr">
        <is>
          <t xml:space="preserve">CONCLUIDO	</t>
        </is>
      </c>
      <c r="D211" t="n">
        <v>6.157</v>
      </c>
      <c r="E211" t="n">
        <v>16.24</v>
      </c>
      <c r="F211" t="n">
        <v>13.4</v>
      </c>
      <c r="G211" t="n">
        <v>80.41</v>
      </c>
      <c r="H211" t="n">
        <v>1.21</v>
      </c>
      <c r="I211" t="n">
        <v>10</v>
      </c>
      <c r="J211" t="n">
        <v>205.84</v>
      </c>
      <c r="K211" t="n">
        <v>53.44</v>
      </c>
      <c r="L211" t="n">
        <v>14</v>
      </c>
      <c r="M211" t="n">
        <v>8</v>
      </c>
      <c r="N211" t="n">
        <v>43.4</v>
      </c>
      <c r="O211" t="n">
        <v>25621.03</v>
      </c>
      <c r="P211" t="n">
        <v>169</v>
      </c>
      <c r="Q211" t="n">
        <v>432.95</v>
      </c>
      <c r="R211" t="n">
        <v>65.04000000000001</v>
      </c>
      <c r="S211" t="n">
        <v>52.22</v>
      </c>
      <c r="T211" t="n">
        <v>4490.48</v>
      </c>
      <c r="U211" t="n">
        <v>0.8</v>
      </c>
      <c r="V211" t="n">
        <v>0.85</v>
      </c>
      <c r="W211" t="n">
        <v>6.81</v>
      </c>
      <c r="X211" t="n">
        <v>0.26</v>
      </c>
      <c r="Y211" t="n">
        <v>4</v>
      </c>
      <c r="Z211" t="n">
        <v>10</v>
      </c>
    </row>
    <row r="212">
      <c r="A212" t="n">
        <v>14</v>
      </c>
      <c r="B212" t="n">
        <v>95</v>
      </c>
      <c r="C212" t="inlineStr">
        <is>
          <t xml:space="preserve">CONCLUIDO	</t>
        </is>
      </c>
      <c r="D212" t="n">
        <v>6.1837</v>
      </c>
      <c r="E212" t="n">
        <v>16.17</v>
      </c>
      <c r="F212" t="n">
        <v>13.37</v>
      </c>
      <c r="G212" t="n">
        <v>89.12</v>
      </c>
      <c r="H212" t="n">
        <v>1.28</v>
      </c>
      <c r="I212" t="n">
        <v>9</v>
      </c>
      <c r="J212" t="n">
        <v>207.43</v>
      </c>
      <c r="K212" t="n">
        <v>53.44</v>
      </c>
      <c r="L212" t="n">
        <v>15</v>
      </c>
      <c r="M212" t="n">
        <v>7</v>
      </c>
      <c r="N212" t="n">
        <v>44</v>
      </c>
      <c r="O212" t="n">
        <v>25817.56</v>
      </c>
      <c r="P212" t="n">
        <v>166.31</v>
      </c>
      <c r="Q212" t="n">
        <v>432.98</v>
      </c>
      <c r="R212" t="n">
        <v>64.06</v>
      </c>
      <c r="S212" t="n">
        <v>52.22</v>
      </c>
      <c r="T212" t="n">
        <v>4007.23</v>
      </c>
      <c r="U212" t="n">
        <v>0.82</v>
      </c>
      <c r="V212" t="n">
        <v>0.85</v>
      </c>
      <c r="W212" t="n">
        <v>6.81</v>
      </c>
      <c r="X212" t="n">
        <v>0.23</v>
      </c>
      <c r="Y212" t="n">
        <v>4</v>
      </c>
      <c r="Z212" t="n">
        <v>10</v>
      </c>
    </row>
    <row r="213">
      <c r="A213" t="n">
        <v>15</v>
      </c>
      <c r="B213" t="n">
        <v>95</v>
      </c>
      <c r="C213" t="inlineStr">
        <is>
          <t xml:space="preserve">CONCLUIDO	</t>
        </is>
      </c>
      <c r="D213" t="n">
        <v>6.1837</v>
      </c>
      <c r="E213" t="n">
        <v>16.17</v>
      </c>
      <c r="F213" t="n">
        <v>13.37</v>
      </c>
      <c r="G213" t="n">
        <v>89.12</v>
      </c>
      <c r="H213" t="n">
        <v>1.36</v>
      </c>
      <c r="I213" t="n">
        <v>9</v>
      </c>
      <c r="J213" t="n">
        <v>209.03</v>
      </c>
      <c r="K213" t="n">
        <v>53.44</v>
      </c>
      <c r="L213" t="n">
        <v>16</v>
      </c>
      <c r="M213" t="n">
        <v>7</v>
      </c>
      <c r="N213" t="n">
        <v>44.6</v>
      </c>
      <c r="O213" t="n">
        <v>26014.91</v>
      </c>
      <c r="P213" t="n">
        <v>165.94</v>
      </c>
      <c r="Q213" t="n">
        <v>432.96</v>
      </c>
      <c r="R213" t="n">
        <v>64.08</v>
      </c>
      <c r="S213" t="n">
        <v>52.22</v>
      </c>
      <c r="T213" t="n">
        <v>4013.44</v>
      </c>
      <c r="U213" t="n">
        <v>0.8100000000000001</v>
      </c>
      <c r="V213" t="n">
        <v>0.85</v>
      </c>
      <c r="W213" t="n">
        <v>6.81</v>
      </c>
      <c r="X213" t="n">
        <v>0.23</v>
      </c>
      <c r="Y213" t="n">
        <v>4</v>
      </c>
      <c r="Z213" t="n">
        <v>10</v>
      </c>
    </row>
    <row r="214">
      <c r="A214" t="n">
        <v>16</v>
      </c>
      <c r="B214" t="n">
        <v>95</v>
      </c>
      <c r="C214" t="inlineStr">
        <is>
          <t xml:space="preserve">CONCLUIDO	</t>
        </is>
      </c>
      <c r="D214" t="n">
        <v>6.21</v>
      </c>
      <c r="E214" t="n">
        <v>16.1</v>
      </c>
      <c r="F214" t="n">
        <v>13.34</v>
      </c>
      <c r="G214" t="n">
        <v>100.03</v>
      </c>
      <c r="H214" t="n">
        <v>1.43</v>
      </c>
      <c r="I214" t="n">
        <v>8</v>
      </c>
      <c r="J214" t="n">
        <v>210.64</v>
      </c>
      <c r="K214" t="n">
        <v>53.44</v>
      </c>
      <c r="L214" t="n">
        <v>17</v>
      </c>
      <c r="M214" t="n">
        <v>6</v>
      </c>
      <c r="N214" t="n">
        <v>45.21</v>
      </c>
      <c r="O214" t="n">
        <v>26213.09</v>
      </c>
      <c r="P214" t="n">
        <v>163.39</v>
      </c>
      <c r="Q214" t="n">
        <v>432.99</v>
      </c>
      <c r="R214" t="n">
        <v>63.06</v>
      </c>
      <c r="S214" t="n">
        <v>52.22</v>
      </c>
      <c r="T214" t="n">
        <v>3512.3</v>
      </c>
      <c r="U214" t="n">
        <v>0.83</v>
      </c>
      <c r="V214" t="n">
        <v>0.85</v>
      </c>
      <c r="W214" t="n">
        <v>6.81</v>
      </c>
      <c r="X214" t="n">
        <v>0.2</v>
      </c>
      <c r="Y214" t="n">
        <v>4</v>
      </c>
      <c r="Z214" t="n">
        <v>10</v>
      </c>
    </row>
    <row r="215">
      <c r="A215" t="n">
        <v>17</v>
      </c>
      <c r="B215" t="n">
        <v>95</v>
      </c>
      <c r="C215" t="inlineStr">
        <is>
          <t xml:space="preserve">CONCLUIDO	</t>
        </is>
      </c>
      <c r="D215" t="n">
        <v>6.2099</v>
      </c>
      <c r="E215" t="n">
        <v>16.1</v>
      </c>
      <c r="F215" t="n">
        <v>13.34</v>
      </c>
      <c r="G215" t="n">
        <v>100.03</v>
      </c>
      <c r="H215" t="n">
        <v>1.51</v>
      </c>
      <c r="I215" t="n">
        <v>8</v>
      </c>
      <c r="J215" t="n">
        <v>212.25</v>
      </c>
      <c r="K215" t="n">
        <v>53.44</v>
      </c>
      <c r="L215" t="n">
        <v>18</v>
      </c>
      <c r="M215" t="n">
        <v>6</v>
      </c>
      <c r="N215" t="n">
        <v>45.82</v>
      </c>
      <c r="O215" t="n">
        <v>26412.11</v>
      </c>
      <c r="P215" t="n">
        <v>162.58</v>
      </c>
      <c r="Q215" t="n">
        <v>432.94</v>
      </c>
      <c r="R215" t="n">
        <v>63.02</v>
      </c>
      <c r="S215" t="n">
        <v>52.22</v>
      </c>
      <c r="T215" t="n">
        <v>3488.5</v>
      </c>
      <c r="U215" t="n">
        <v>0.83</v>
      </c>
      <c r="V215" t="n">
        <v>0.85</v>
      </c>
      <c r="W215" t="n">
        <v>6.81</v>
      </c>
      <c r="X215" t="n">
        <v>0.2</v>
      </c>
      <c r="Y215" t="n">
        <v>4</v>
      </c>
      <c r="Z215" t="n">
        <v>10</v>
      </c>
    </row>
    <row r="216">
      <c r="A216" t="n">
        <v>18</v>
      </c>
      <c r="B216" t="n">
        <v>95</v>
      </c>
      <c r="C216" t="inlineStr">
        <is>
          <t xml:space="preserve">CONCLUIDO	</t>
        </is>
      </c>
      <c r="D216" t="n">
        <v>6.2309</v>
      </c>
      <c r="E216" t="n">
        <v>16.05</v>
      </c>
      <c r="F216" t="n">
        <v>13.32</v>
      </c>
      <c r="G216" t="n">
        <v>114.17</v>
      </c>
      <c r="H216" t="n">
        <v>1.58</v>
      </c>
      <c r="I216" t="n">
        <v>7</v>
      </c>
      <c r="J216" t="n">
        <v>213.87</v>
      </c>
      <c r="K216" t="n">
        <v>53.44</v>
      </c>
      <c r="L216" t="n">
        <v>19</v>
      </c>
      <c r="M216" t="n">
        <v>5</v>
      </c>
      <c r="N216" t="n">
        <v>46.44</v>
      </c>
      <c r="O216" t="n">
        <v>26611.98</v>
      </c>
      <c r="P216" t="n">
        <v>159.29</v>
      </c>
      <c r="Q216" t="n">
        <v>432.94</v>
      </c>
      <c r="R216" t="n">
        <v>62.66</v>
      </c>
      <c r="S216" t="n">
        <v>52.22</v>
      </c>
      <c r="T216" t="n">
        <v>3313.94</v>
      </c>
      <c r="U216" t="n">
        <v>0.83</v>
      </c>
      <c r="V216" t="n">
        <v>0.86</v>
      </c>
      <c r="W216" t="n">
        <v>6.8</v>
      </c>
      <c r="X216" t="n">
        <v>0.18</v>
      </c>
      <c r="Y216" t="n">
        <v>4</v>
      </c>
      <c r="Z216" t="n">
        <v>10</v>
      </c>
    </row>
    <row r="217">
      <c r="A217" t="n">
        <v>19</v>
      </c>
      <c r="B217" t="n">
        <v>95</v>
      </c>
      <c r="C217" t="inlineStr">
        <is>
          <t xml:space="preserve">CONCLUIDO	</t>
        </is>
      </c>
      <c r="D217" t="n">
        <v>6.2353</v>
      </c>
      <c r="E217" t="n">
        <v>16.04</v>
      </c>
      <c r="F217" t="n">
        <v>13.31</v>
      </c>
      <c r="G217" t="n">
        <v>114.07</v>
      </c>
      <c r="H217" t="n">
        <v>1.65</v>
      </c>
      <c r="I217" t="n">
        <v>7</v>
      </c>
      <c r="J217" t="n">
        <v>215.5</v>
      </c>
      <c r="K217" t="n">
        <v>53.44</v>
      </c>
      <c r="L217" t="n">
        <v>20</v>
      </c>
      <c r="M217" t="n">
        <v>5</v>
      </c>
      <c r="N217" t="n">
        <v>47.07</v>
      </c>
      <c r="O217" t="n">
        <v>26812.71</v>
      </c>
      <c r="P217" t="n">
        <v>159.67</v>
      </c>
      <c r="Q217" t="n">
        <v>432.94</v>
      </c>
      <c r="R217" t="n">
        <v>62.22</v>
      </c>
      <c r="S217" t="n">
        <v>52.22</v>
      </c>
      <c r="T217" t="n">
        <v>3093.59</v>
      </c>
      <c r="U217" t="n">
        <v>0.84</v>
      </c>
      <c r="V217" t="n">
        <v>0.86</v>
      </c>
      <c r="W217" t="n">
        <v>6.8</v>
      </c>
      <c r="X217" t="n">
        <v>0.17</v>
      </c>
      <c r="Y217" t="n">
        <v>4</v>
      </c>
      <c r="Z217" t="n">
        <v>10</v>
      </c>
    </row>
    <row r="218">
      <c r="A218" t="n">
        <v>20</v>
      </c>
      <c r="B218" t="n">
        <v>95</v>
      </c>
      <c r="C218" t="inlineStr">
        <is>
          <t xml:space="preserve">CONCLUIDO	</t>
        </is>
      </c>
      <c r="D218" t="n">
        <v>6.2387</v>
      </c>
      <c r="E218" t="n">
        <v>16.03</v>
      </c>
      <c r="F218" t="n">
        <v>13.3</v>
      </c>
      <c r="G218" t="n">
        <v>114</v>
      </c>
      <c r="H218" t="n">
        <v>1.72</v>
      </c>
      <c r="I218" t="n">
        <v>7</v>
      </c>
      <c r="J218" t="n">
        <v>217.14</v>
      </c>
      <c r="K218" t="n">
        <v>53.44</v>
      </c>
      <c r="L218" t="n">
        <v>21</v>
      </c>
      <c r="M218" t="n">
        <v>5</v>
      </c>
      <c r="N218" t="n">
        <v>47.7</v>
      </c>
      <c r="O218" t="n">
        <v>27014.3</v>
      </c>
      <c r="P218" t="n">
        <v>158.03</v>
      </c>
      <c r="Q218" t="n">
        <v>433.05</v>
      </c>
      <c r="R218" t="n">
        <v>61.67</v>
      </c>
      <c r="S218" t="n">
        <v>52.22</v>
      </c>
      <c r="T218" t="n">
        <v>2821.69</v>
      </c>
      <c r="U218" t="n">
        <v>0.85</v>
      </c>
      <c r="V218" t="n">
        <v>0.86</v>
      </c>
      <c r="W218" t="n">
        <v>6.81</v>
      </c>
      <c r="X218" t="n">
        <v>0.16</v>
      </c>
      <c r="Y218" t="n">
        <v>4</v>
      </c>
      <c r="Z218" t="n">
        <v>10</v>
      </c>
    </row>
    <row r="219">
      <c r="A219" t="n">
        <v>21</v>
      </c>
      <c r="B219" t="n">
        <v>95</v>
      </c>
      <c r="C219" t="inlineStr">
        <is>
          <t xml:space="preserve">CONCLUIDO	</t>
        </is>
      </c>
      <c r="D219" t="n">
        <v>6.2365</v>
      </c>
      <c r="E219" t="n">
        <v>16.03</v>
      </c>
      <c r="F219" t="n">
        <v>13.31</v>
      </c>
      <c r="G219" t="n">
        <v>114.05</v>
      </c>
      <c r="H219" t="n">
        <v>1.79</v>
      </c>
      <c r="I219" t="n">
        <v>7</v>
      </c>
      <c r="J219" t="n">
        <v>218.78</v>
      </c>
      <c r="K219" t="n">
        <v>53.44</v>
      </c>
      <c r="L219" t="n">
        <v>22</v>
      </c>
      <c r="M219" t="n">
        <v>5</v>
      </c>
      <c r="N219" t="n">
        <v>48.34</v>
      </c>
      <c r="O219" t="n">
        <v>27216.79</v>
      </c>
      <c r="P219" t="n">
        <v>155.11</v>
      </c>
      <c r="Q219" t="n">
        <v>433.01</v>
      </c>
      <c r="R219" t="n">
        <v>62.05</v>
      </c>
      <c r="S219" t="n">
        <v>52.22</v>
      </c>
      <c r="T219" t="n">
        <v>3009.23</v>
      </c>
      <c r="U219" t="n">
        <v>0.84</v>
      </c>
      <c r="V219" t="n">
        <v>0.86</v>
      </c>
      <c r="W219" t="n">
        <v>6.81</v>
      </c>
      <c r="X219" t="n">
        <v>0.17</v>
      </c>
      <c r="Y219" t="n">
        <v>4</v>
      </c>
      <c r="Z219" t="n">
        <v>10</v>
      </c>
    </row>
    <row r="220">
      <c r="A220" t="n">
        <v>22</v>
      </c>
      <c r="B220" t="n">
        <v>95</v>
      </c>
      <c r="C220" t="inlineStr">
        <is>
          <t xml:space="preserve">CONCLUIDO	</t>
        </is>
      </c>
      <c r="D220" t="n">
        <v>6.2614</v>
      </c>
      <c r="E220" t="n">
        <v>15.97</v>
      </c>
      <c r="F220" t="n">
        <v>13.28</v>
      </c>
      <c r="G220" t="n">
        <v>132.79</v>
      </c>
      <c r="H220" t="n">
        <v>1.85</v>
      </c>
      <c r="I220" t="n">
        <v>6</v>
      </c>
      <c r="J220" t="n">
        <v>220.43</v>
      </c>
      <c r="K220" t="n">
        <v>53.44</v>
      </c>
      <c r="L220" t="n">
        <v>23</v>
      </c>
      <c r="M220" t="n">
        <v>3</v>
      </c>
      <c r="N220" t="n">
        <v>48.99</v>
      </c>
      <c r="O220" t="n">
        <v>27420.16</v>
      </c>
      <c r="P220" t="n">
        <v>154.86</v>
      </c>
      <c r="Q220" t="n">
        <v>432.99</v>
      </c>
      <c r="R220" t="n">
        <v>61.2</v>
      </c>
      <c r="S220" t="n">
        <v>52.22</v>
      </c>
      <c r="T220" t="n">
        <v>2589.95</v>
      </c>
      <c r="U220" t="n">
        <v>0.85</v>
      </c>
      <c r="V220" t="n">
        <v>0.86</v>
      </c>
      <c r="W220" t="n">
        <v>6.8</v>
      </c>
      <c r="X220" t="n">
        <v>0.14</v>
      </c>
      <c r="Y220" t="n">
        <v>4</v>
      </c>
      <c r="Z220" t="n">
        <v>10</v>
      </c>
    </row>
    <row r="221">
      <c r="A221" t="n">
        <v>23</v>
      </c>
      <c r="B221" t="n">
        <v>95</v>
      </c>
      <c r="C221" t="inlineStr">
        <is>
          <t xml:space="preserve">CONCLUIDO	</t>
        </is>
      </c>
      <c r="D221" t="n">
        <v>6.2586</v>
      </c>
      <c r="E221" t="n">
        <v>15.98</v>
      </c>
      <c r="F221" t="n">
        <v>13.29</v>
      </c>
      <c r="G221" t="n">
        <v>132.86</v>
      </c>
      <c r="H221" t="n">
        <v>1.92</v>
      </c>
      <c r="I221" t="n">
        <v>6</v>
      </c>
      <c r="J221" t="n">
        <v>222.08</v>
      </c>
      <c r="K221" t="n">
        <v>53.44</v>
      </c>
      <c r="L221" t="n">
        <v>24</v>
      </c>
      <c r="M221" t="n">
        <v>1</v>
      </c>
      <c r="N221" t="n">
        <v>49.65</v>
      </c>
      <c r="O221" t="n">
        <v>27624.44</v>
      </c>
      <c r="P221" t="n">
        <v>154.9</v>
      </c>
      <c r="Q221" t="n">
        <v>433.06</v>
      </c>
      <c r="R221" t="n">
        <v>61.28</v>
      </c>
      <c r="S221" t="n">
        <v>52.22</v>
      </c>
      <c r="T221" t="n">
        <v>2630.8</v>
      </c>
      <c r="U221" t="n">
        <v>0.85</v>
      </c>
      <c r="V221" t="n">
        <v>0.86</v>
      </c>
      <c r="W221" t="n">
        <v>6.81</v>
      </c>
      <c r="X221" t="n">
        <v>0.15</v>
      </c>
      <c r="Y221" t="n">
        <v>4</v>
      </c>
      <c r="Z221" t="n">
        <v>10</v>
      </c>
    </row>
    <row r="222">
      <c r="A222" t="n">
        <v>24</v>
      </c>
      <c r="B222" t="n">
        <v>95</v>
      </c>
      <c r="C222" t="inlineStr">
        <is>
          <t xml:space="preserve">CONCLUIDO	</t>
        </is>
      </c>
      <c r="D222" t="n">
        <v>6.2601</v>
      </c>
      <c r="E222" t="n">
        <v>15.97</v>
      </c>
      <c r="F222" t="n">
        <v>13.28</v>
      </c>
      <c r="G222" t="n">
        <v>132.82</v>
      </c>
      <c r="H222" t="n">
        <v>1.99</v>
      </c>
      <c r="I222" t="n">
        <v>6</v>
      </c>
      <c r="J222" t="n">
        <v>223.75</v>
      </c>
      <c r="K222" t="n">
        <v>53.44</v>
      </c>
      <c r="L222" t="n">
        <v>25</v>
      </c>
      <c r="M222" t="n">
        <v>0</v>
      </c>
      <c r="N222" t="n">
        <v>50.31</v>
      </c>
      <c r="O222" t="n">
        <v>27829.77</v>
      </c>
      <c r="P222" t="n">
        <v>155.7</v>
      </c>
      <c r="Q222" t="n">
        <v>433.04</v>
      </c>
      <c r="R222" t="n">
        <v>61.13</v>
      </c>
      <c r="S222" t="n">
        <v>52.22</v>
      </c>
      <c r="T222" t="n">
        <v>2553.04</v>
      </c>
      <c r="U222" t="n">
        <v>0.85</v>
      </c>
      <c r="V222" t="n">
        <v>0.86</v>
      </c>
      <c r="W222" t="n">
        <v>6.81</v>
      </c>
      <c r="X222" t="n">
        <v>0.15</v>
      </c>
      <c r="Y222" t="n">
        <v>4</v>
      </c>
      <c r="Z222" t="n">
        <v>10</v>
      </c>
    </row>
    <row r="223">
      <c r="A223" t="n">
        <v>0</v>
      </c>
      <c r="B223" t="n">
        <v>55</v>
      </c>
      <c r="C223" t="inlineStr">
        <is>
          <t xml:space="preserve">CONCLUIDO	</t>
        </is>
      </c>
      <c r="D223" t="n">
        <v>4.5767</v>
      </c>
      <c r="E223" t="n">
        <v>21.85</v>
      </c>
      <c r="F223" t="n">
        <v>16.8</v>
      </c>
      <c r="G223" t="n">
        <v>8.130000000000001</v>
      </c>
      <c r="H223" t="n">
        <v>0.15</v>
      </c>
      <c r="I223" t="n">
        <v>124</v>
      </c>
      <c r="J223" t="n">
        <v>116.05</v>
      </c>
      <c r="K223" t="n">
        <v>43.4</v>
      </c>
      <c r="L223" t="n">
        <v>1</v>
      </c>
      <c r="M223" t="n">
        <v>122</v>
      </c>
      <c r="N223" t="n">
        <v>16.65</v>
      </c>
      <c r="O223" t="n">
        <v>14546.17</v>
      </c>
      <c r="P223" t="n">
        <v>170.38</v>
      </c>
      <c r="Q223" t="n">
        <v>434.59</v>
      </c>
      <c r="R223" t="n">
        <v>175.1</v>
      </c>
      <c r="S223" t="n">
        <v>52.22</v>
      </c>
      <c r="T223" t="n">
        <v>58949.7</v>
      </c>
      <c r="U223" t="n">
        <v>0.3</v>
      </c>
      <c r="V223" t="n">
        <v>0.68</v>
      </c>
      <c r="W223" t="n">
        <v>7.01</v>
      </c>
      <c r="X223" t="n">
        <v>3.64</v>
      </c>
      <c r="Y223" t="n">
        <v>4</v>
      </c>
      <c r="Z223" t="n">
        <v>10</v>
      </c>
    </row>
    <row r="224">
      <c r="A224" t="n">
        <v>1</v>
      </c>
      <c r="B224" t="n">
        <v>55</v>
      </c>
      <c r="C224" t="inlineStr">
        <is>
          <t xml:space="preserve">CONCLUIDO	</t>
        </is>
      </c>
      <c r="D224" t="n">
        <v>5.5328</v>
      </c>
      <c r="E224" t="n">
        <v>18.07</v>
      </c>
      <c r="F224" t="n">
        <v>14.7</v>
      </c>
      <c r="G224" t="n">
        <v>16.33</v>
      </c>
      <c r="H224" t="n">
        <v>0.3</v>
      </c>
      <c r="I224" t="n">
        <v>54</v>
      </c>
      <c r="J224" t="n">
        <v>117.34</v>
      </c>
      <c r="K224" t="n">
        <v>43.4</v>
      </c>
      <c r="L224" t="n">
        <v>2</v>
      </c>
      <c r="M224" t="n">
        <v>52</v>
      </c>
      <c r="N224" t="n">
        <v>16.94</v>
      </c>
      <c r="O224" t="n">
        <v>14705.49</v>
      </c>
      <c r="P224" t="n">
        <v>146.99</v>
      </c>
      <c r="Q224" t="n">
        <v>433.61</v>
      </c>
      <c r="R224" t="n">
        <v>107.04</v>
      </c>
      <c r="S224" t="n">
        <v>52.22</v>
      </c>
      <c r="T224" t="n">
        <v>25271.38</v>
      </c>
      <c r="U224" t="n">
        <v>0.49</v>
      </c>
      <c r="V224" t="n">
        <v>0.78</v>
      </c>
      <c r="W224" t="n">
        <v>6.89</v>
      </c>
      <c r="X224" t="n">
        <v>1.55</v>
      </c>
      <c r="Y224" t="n">
        <v>4</v>
      </c>
      <c r="Z224" t="n">
        <v>10</v>
      </c>
    </row>
    <row r="225">
      <c r="A225" t="n">
        <v>2</v>
      </c>
      <c r="B225" t="n">
        <v>55</v>
      </c>
      <c r="C225" t="inlineStr">
        <is>
          <t xml:space="preserve">CONCLUIDO	</t>
        </is>
      </c>
      <c r="D225" t="n">
        <v>5.8641</v>
      </c>
      <c r="E225" t="n">
        <v>17.05</v>
      </c>
      <c r="F225" t="n">
        <v>14.13</v>
      </c>
      <c r="G225" t="n">
        <v>24.23</v>
      </c>
      <c r="H225" t="n">
        <v>0.45</v>
      </c>
      <c r="I225" t="n">
        <v>35</v>
      </c>
      <c r="J225" t="n">
        <v>118.63</v>
      </c>
      <c r="K225" t="n">
        <v>43.4</v>
      </c>
      <c r="L225" t="n">
        <v>3</v>
      </c>
      <c r="M225" t="n">
        <v>33</v>
      </c>
      <c r="N225" t="n">
        <v>17.23</v>
      </c>
      <c r="O225" t="n">
        <v>14865.24</v>
      </c>
      <c r="P225" t="n">
        <v>138.88</v>
      </c>
      <c r="Q225" t="n">
        <v>433.35</v>
      </c>
      <c r="R225" t="n">
        <v>88.78</v>
      </c>
      <c r="S225" t="n">
        <v>52.22</v>
      </c>
      <c r="T225" t="n">
        <v>16235.17</v>
      </c>
      <c r="U225" t="n">
        <v>0.59</v>
      </c>
      <c r="V225" t="n">
        <v>0.8100000000000001</v>
      </c>
      <c r="W225" t="n">
        <v>6.85</v>
      </c>
      <c r="X225" t="n">
        <v>0.99</v>
      </c>
      <c r="Y225" t="n">
        <v>4</v>
      </c>
      <c r="Z225" t="n">
        <v>10</v>
      </c>
    </row>
    <row r="226">
      <c r="A226" t="n">
        <v>3</v>
      </c>
      <c r="B226" t="n">
        <v>55</v>
      </c>
      <c r="C226" t="inlineStr">
        <is>
          <t xml:space="preserve">CONCLUIDO	</t>
        </is>
      </c>
      <c r="D226" t="n">
        <v>6.0515</v>
      </c>
      <c r="E226" t="n">
        <v>16.52</v>
      </c>
      <c r="F226" t="n">
        <v>13.84</v>
      </c>
      <c r="G226" t="n">
        <v>33.22</v>
      </c>
      <c r="H226" t="n">
        <v>0.59</v>
      </c>
      <c r="I226" t="n">
        <v>25</v>
      </c>
      <c r="J226" t="n">
        <v>119.93</v>
      </c>
      <c r="K226" t="n">
        <v>43.4</v>
      </c>
      <c r="L226" t="n">
        <v>4</v>
      </c>
      <c r="M226" t="n">
        <v>23</v>
      </c>
      <c r="N226" t="n">
        <v>17.53</v>
      </c>
      <c r="O226" t="n">
        <v>15025.44</v>
      </c>
      <c r="P226" t="n">
        <v>133.54</v>
      </c>
      <c r="Q226" t="n">
        <v>433.31</v>
      </c>
      <c r="R226" t="n">
        <v>79.56999999999999</v>
      </c>
      <c r="S226" t="n">
        <v>52.22</v>
      </c>
      <c r="T226" t="n">
        <v>11679.35</v>
      </c>
      <c r="U226" t="n">
        <v>0.66</v>
      </c>
      <c r="V226" t="n">
        <v>0.82</v>
      </c>
      <c r="W226" t="n">
        <v>6.83</v>
      </c>
      <c r="X226" t="n">
        <v>0.7</v>
      </c>
      <c r="Y226" t="n">
        <v>4</v>
      </c>
      <c r="Z226" t="n">
        <v>10</v>
      </c>
    </row>
    <row r="227">
      <c r="A227" t="n">
        <v>4</v>
      </c>
      <c r="B227" t="n">
        <v>55</v>
      </c>
      <c r="C227" t="inlineStr">
        <is>
          <t xml:space="preserve">CONCLUIDO	</t>
        </is>
      </c>
      <c r="D227" t="n">
        <v>6.1555</v>
      </c>
      <c r="E227" t="n">
        <v>16.25</v>
      </c>
      <c r="F227" t="n">
        <v>13.68</v>
      </c>
      <c r="G227" t="n">
        <v>41.05</v>
      </c>
      <c r="H227" t="n">
        <v>0.73</v>
      </c>
      <c r="I227" t="n">
        <v>20</v>
      </c>
      <c r="J227" t="n">
        <v>121.23</v>
      </c>
      <c r="K227" t="n">
        <v>43.4</v>
      </c>
      <c r="L227" t="n">
        <v>5</v>
      </c>
      <c r="M227" t="n">
        <v>18</v>
      </c>
      <c r="N227" t="n">
        <v>17.83</v>
      </c>
      <c r="O227" t="n">
        <v>15186.08</v>
      </c>
      <c r="P227" t="n">
        <v>129.4</v>
      </c>
      <c r="Q227" t="n">
        <v>433.11</v>
      </c>
      <c r="R227" t="n">
        <v>74.28</v>
      </c>
      <c r="S227" t="n">
        <v>52.22</v>
      </c>
      <c r="T227" t="n">
        <v>9061.91</v>
      </c>
      <c r="U227" t="n">
        <v>0.7</v>
      </c>
      <c r="V227" t="n">
        <v>0.83</v>
      </c>
      <c r="W227" t="n">
        <v>6.83</v>
      </c>
      <c r="X227" t="n">
        <v>0.54</v>
      </c>
      <c r="Y227" t="n">
        <v>4</v>
      </c>
      <c r="Z227" t="n">
        <v>10</v>
      </c>
    </row>
    <row r="228">
      <c r="A228" t="n">
        <v>5</v>
      </c>
      <c r="B228" t="n">
        <v>55</v>
      </c>
      <c r="C228" t="inlineStr">
        <is>
          <t xml:space="preserve">CONCLUIDO	</t>
        </is>
      </c>
      <c r="D228" t="n">
        <v>6.2337</v>
      </c>
      <c r="E228" t="n">
        <v>16.04</v>
      </c>
      <c r="F228" t="n">
        <v>13.58</v>
      </c>
      <c r="G228" t="n">
        <v>50.91</v>
      </c>
      <c r="H228" t="n">
        <v>0.86</v>
      </c>
      <c r="I228" t="n">
        <v>16</v>
      </c>
      <c r="J228" t="n">
        <v>122.54</v>
      </c>
      <c r="K228" t="n">
        <v>43.4</v>
      </c>
      <c r="L228" t="n">
        <v>6</v>
      </c>
      <c r="M228" t="n">
        <v>14</v>
      </c>
      <c r="N228" t="n">
        <v>18.14</v>
      </c>
      <c r="O228" t="n">
        <v>15347.16</v>
      </c>
      <c r="P228" t="n">
        <v>125.73</v>
      </c>
      <c r="Q228" t="n">
        <v>433.04</v>
      </c>
      <c r="R228" t="n">
        <v>70.81999999999999</v>
      </c>
      <c r="S228" t="n">
        <v>52.22</v>
      </c>
      <c r="T228" t="n">
        <v>7352.31</v>
      </c>
      <c r="U228" t="n">
        <v>0.74</v>
      </c>
      <c r="V228" t="n">
        <v>0.84</v>
      </c>
      <c r="W228" t="n">
        <v>6.82</v>
      </c>
      <c r="X228" t="n">
        <v>0.44</v>
      </c>
      <c r="Y228" t="n">
        <v>4</v>
      </c>
      <c r="Z228" t="n">
        <v>10</v>
      </c>
    </row>
    <row r="229">
      <c r="A229" t="n">
        <v>6</v>
      </c>
      <c r="B229" t="n">
        <v>55</v>
      </c>
      <c r="C229" t="inlineStr">
        <is>
          <t xml:space="preserve">CONCLUIDO	</t>
        </is>
      </c>
      <c r="D229" t="n">
        <v>6.274</v>
      </c>
      <c r="E229" t="n">
        <v>15.94</v>
      </c>
      <c r="F229" t="n">
        <v>13.52</v>
      </c>
      <c r="G229" t="n">
        <v>57.94</v>
      </c>
      <c r="H229" t="n">
        <v>1</v>
      </c>
      <c r="I229" t="n">
        <v>14</v>
      </c>
      <c r="J229" t="n">
        <v>123.85</v>
      </c>
      <c r="K229" t="n">
        <v>43.4</v>
      </c>
      <c r="L229" t="n">
        <v>7</v>
      </c>
      <c r="M229" t="n">
        <v>12</v>
      </c>
      <c r="N229" t="n">
        <v>18.45</v>
      </c>
      <c r="O229" t="n">
        <v>15508.69</v>
      </c>
      <c r="P229" t="n">
        <v>122.51</v>
      </c>
      <c r="Q229" t="n">
        <v>433.03</v>
      </c>
      <c r="R229" t="n">
        <v>69.03</v>
      </c>
      <c r="S229" t="n">
        <v>52.22</v>
      </c>
      <c r="T229" t="n">
        <v>6462.83</v>
      </c>
      <c r="U229" t="n">
        <v>0.76</v>
      </c>
      <c r="V229" t="n">
        <v>0.84</v>
      </c>
      <c r="W229" t="n">
        <v>6.82</v>
      </c>
      <c r="X229" t="n">
        <v>0.38</v>
      </c>
      <c r="Y229" t="n">
        <v>4</v>
      </c>
      <c r="Z229" t="n">
        <v>10</v>
      </c>
    </row>
    <row r="230">
      <c r="A230" t="n">
        <v>7</v>
      </c>
      <c r="B230" t="n">
        <v>55</v>
      </c>
      <c r="C230" t="inlineStr">
        <is>
          <t xml:space="preserve">CONCLUIDO	</t>
        </is>
      </c>
      <c r="D230" t="n">
        <v>6.3217</v>
      </c>
      <c r="E230" t="n">
        <v>15.82</v>
      </c>
      <c r="F230" t="n">
        <v>13.45</v>
      </c>
      <c r="G230" t="n">
        <v>67.23999999999999</v>
      </c>
      <c r="H230" t="n">
        <v>1.13</v>
      </c>
      <c r="I230" t="n">
        <v>12</v>
      </c>
      <c r="J230" t="n">
        <v>125.16</v>
      </c>
      <c r="K230" t="n">
        <v>43.4</v>
      </c>
      <c r="L230" t="n">
        <v>8</v>
      </c>
      <c r="M230" t="n">
        <v>10</v>
      </c>
      <c r="N230" t="n">
        <v>18.76</v>
      </c>
      <c r="O230" t="n">
        <v>15670.68</v>
      </c>
      <c r="P230" t="n">
        <v>119.02</v>
      </c>
      <c r="Q230" t="n">
        <v>433.03</v>
      </c>
      <c r="R230" t="n">
        <v>66.65000000000001</v>
      </c>
      <c r="S230" t="n">
        <v>52.22</v>
      </c>
      <c r="T230" t="n">
        <v>5282.68</v>
      </c>
      <c r="U230" t="n">
        <v>0.78</v>
      </c>
      <c r="V230" t="n">
        <v>0.85</v>
      </c>
      <c r="W230" t="n">
        <v>6.81</v>
      </c>
      <c r="X230" t="n">
        <v>0.31</v>
      </c>
      <c r="Y230" t="n">
        <v>4</v>
      </c>
      <c r="Z230" t="n">
        <v>10</v>
      </c>
    </row>
    <row r="231">
      <c r="A231" t="n">
        <v>8</v>
      </c>
      <c r="B231" t="n">
        <v>55</v>
      </c>
      <c r="C231" t="inlineStr">
        <is>
          <t xml:space="preserve">CONCLUIDO	</t>
        </is>
      </c>
      <c r="D231" t="n">
        <v>6.3472</v>
      </c>
      <c r="E231" t="n">
        <v>15.76</v>
      </c>
      <c r="F231" t="n">
        <v>13.41</v>
      </c>
      <c r="G231" t="n">
        <v>73.13</v>
      </c>
      <c r="H231" t="n">
        <v>1.26</v>
      </c>
      <c r="I231" t="n">
        <v>11</v>
      </c>
      <c r="J231" t="n">
        <v>126.48</v>
      </c>
      <c r="K231" t="n">
        <v>43.4</v>
      </c>
      <c r="L231" t="n">
        <v>9</v>
      </c>
      <c r="M231" t="n">
        <v>9</v>
      </c>
      <c r="N231" t="n">
        <v>19.08</v>
      </c>
      <c r="O231" t="n">
        <v>15833.12</v>
      </c>
      <c r="P231" t="n">
        <v>115.57</v>
      </c>
      <c r="Q231" t="n">
        <v>433.04</v>
      </c>
      <c r="R231" t="n">
        <v>65.43000000000001</v>
      </c>
      <c r="S231" t="n">
        <v>52.22</v>
      </c>
      <c r="T231" t="n">
        <v>4681.87</v>
      </c>
      <c r="U231" t="n">
        <v>0.8</v>
      </c>
      <c r="V231" t="n">
        <v>0.85</v>
      </c>
      <c r="W231" t="n">
        <v>6.81</v>
      </c>
      <c r="X231" t="n">
        <v>0.27</v>
      </c>
      <c r="Y231" t="n">
        <v>4</v>
      </c>
      <c r="Z231" t="n">
        <v>10</v>
      </c>
    </row>
    <row r="232">
      <c r="A232" t="n">
        <v>9</v>
      </c>
      <c r="B232" t="n">
        <v>55</v>
      </c>
      <c r="C232" t="inlineStr">
        <is>
          <t xml:space="preserve">CONCLUIDO	</t>
        </is>
      </c>
      <c r="D232" t="n">
        <v>6.3622</v>
      </c>
      <c r="E232" t="n">
        <v>15.72</v>
      </c>
      <c r="F232" t="n">
        <v>13.39</v>
      </c>
      <c r="G232" t="n">
        <v>80.37</v>
      </c>
      <c r="H232" t="n">
        <v>1.38</v>
      </c>
      <c r="I232" t="n">
        <v>10</v>
      </c>
      <c r="J232" t="n">
        <v>127.8</v>
      </c>
      <c r="K232" t="n">
        <v>43.4</v>
      </c>
      <c r="L232" t="n">
        <v>10</v>
      </c>
      <c r="M232" t="n">
        <v>7</v>
      </c>
      <c r="N232" t="n">
        <v>19.4</v>
      </c>
      <c r="O232" t="n">
        <v>15996.02</v>
      </c>
      <c r="P232" t="n">
        <v>112.02</v>
      </c>
      <c r="Q232" t="n">
        <v>432.97</v>
      </c>
      <c r="R232" t="n">
        <v>65.02</v>
      </c>
      <c r="S232" t="n">
        <v>52.22</v>
      </c>
      <c r="T232" t="n">
        <v>4478.12</v>
      </c>
      <c r="U232" t="n">
        <v>0.8</v>
      </c>
      <c r="V232" t="n">
        <v>0.85</v>
      </c>
      <c r="W232" t="n">
        <v>6.81</v>
      </c>
      <c r="X232" t="n">
        <v>0.26</v>
      </c>
      <c r="Y232" t="n">
        <v>4</v>
      </c>
      <c r="Z232" t="n">
        <v>10</v>
      </c>
    </row>
    <row r="233">
      <c r="A233" t="n">
        <v>10</v>
      </c>
      <c r="B233" t="n">
        <v>55</v>
      </c>
      <c r="C233" t="inlineStr">
        <is>
          <t xml:space="preserve">CONCLUIDO	</t>
        </is>
      </c>
      <c r="D233" t="n">
        <v>6.3814</v>
      </c>
      <c r="E233" t="n">
        <v>15.67</v>
      </c>
      <c r="F233" t="n">
        <v>13.37</v>
      </c>
      <c r="G233" t="n">
        <v>89.14</v>
      </c>
      <c r="H233" t="n">
        <v>1.5</v>
      </c>
      <c r="I233" t="n">
        <v>9</v>
      </c>
      <c r="J233" t="n">
        <v>129.13</v>
      </c>
      <c r="K233" t="n">
        <v>43.4</v>
      </c>
      <c r="L233" t="n">
        <v>11</v>
      </c>
      <c r="M233" t="n">
        <v>0</v>
      </c>
      <c r="N233" t="n">
        <v>19.73</v>
      </c>
      <c r="O233" t="n">
        <v>16159.39</v>
      </c>
      <c r="P233" t="n">
        <v>112.33</v>
      </c>
      <c r="Q233" t="n">
        <v>433.02</v>
      </c>
      <c r="R233" t="n">
        <v>63.98</v>
      </c>
      <c r="S233" t="n">
        <v>52.22</v>
      </c>
      <c r="T233" t="n">
        <v>3963.06</v>
      </c>
      <c r="U233" t="n">
        <v>0.82</v>
      </c>
      <c r="V233" t="n">
        <v>0.85</v>
      </c>
      <c r="W233" t="n">
        <v>6.82</v>
      </c>
      <c r="X233" t="n">
        <v>0.23</v>
      </c>
      <c r="Y233" t="n">
        <v>4</v>
      </c>
      <c r="Z2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INDEX(resultados!$A$2:$ZZ$233, 1, MATCH($B$1, resultados!$A$1:$ZZ$1, 0))</f>
        <v/>
      </c>
      <c r="B7">
        <f>INDEX(resultados!$A$2:$ZZ$233, 1, MATCH($B$2, resultados!$A$1:$ZZ$1, 0))</f>
        <v/>
      </c>
      <c r="C7">
        <f>INDEX(resultados!$A$2:$ZZ$233, 1, MATCH($B$3, resultados!$A$1:$ZZ$1, 0))</f>
        <v/>
      </c>
    </row>
    <row r="8">
      <c r="A8">
        <f>INDEX(resultados!$A$2:$ZZ$233, 2, MATCH($B$1, resultados!$A$1:$ZZ$1, 0))</f>
        <v/>
      </c>
      <c r="B8">
        <f>INDEX(resultados!$A$2:$ZZ$233, 2, MATCH($B$2, resultados!$A$1:$ZZ$1, 0))</f>
        <v/>
      </c>
      <c r="C8">
        <f>INDEX(resultados!$A$2:$ZZ$233, 2, MATCH($B$3, resultados!$A$1:$ZZ$1, 0))</f>
        <v/>
      </c>
    </row>
    <row r="9">
      <c r="A9">
        <f>INDEX(resultados!$A$2:$ZZ$233, 3, MATCH($B$1, resultados!$A$1:$ZZ$1, 0))</f>
        <v/>
      </c>
      <c r="B9">
        <f>INDEX(resultados!$A$2:$ZZ$233, 3, MATCH($B$2, resultados!$A$1:$ZZ$1, 0))</f>
        <v/>
      </c>
      <c r="C9">
        <f>INDEX(resultados!$A$2:$ZZ$233, 3, MATCH($B$3, resultados!$A$1:$ZZ$1, 0))</f>
        <v/>
      </c>
    </row>
    <row r="10">
      <c r="A10">
        <f>INDEX(resultados!$A$2:$ZZ$233, 4, MATCH($B$1, resultados!$A$1:$ZZ$1, 0))</f>
        <v/>
      </c>
      <c r="B10">
        <f>INDEX(resultados!$A$2:$ZZ$233, 4, MATCH($B$2, resultados!$A$1:$ZZ$1, 0))</f>
        <v/>
      </c>
      <c r="C10">
        <f>INDEX(resultados!$A$2:$ZZ$233, 4, MATCH($B$3, resultados!$A$1:$ZZ$1, 0))</f>
        <v/>
      </c>
    </row>
    <row r="11">
      <c r="A11">
        <f>INDEX(resultados!$A$2:$ZZ$233, 5, MATCH($B$1, resultados!$A$1:$ZZ$1, 0))</f>
        <v/>
      </c>
      <c r="B11">
        <f>INDEX(resultados!$A$2:$ZZ$233, 5, MATCH($B$2, resultados!$A$1:$ZZ$1, 0))</f>
        <v/>
      </c>
      <c r="C11">
        <f>INDEX(resultados!$A$2:$ZZ$233, 5, MATCH($B$3, resultados!$A$1:$ZZ$1, 0))</f>
        <v/>
      </c>
    </row>
    <row r="12">
      <c r="A12">
        <f>INDEX(resultados!$A$2:$ZZ$233, 6, MATCH($B$1, resultados!$A$1:$ZZ$1, 0))</f>
        <v/>
      </c>
      <c r="B12">
        <f>INDEX(resultados!$A$2:$ZZ$233, 6, MATCH($B$2, resultados!$A$1:$ZZ$1, 0))</f>
        <v/>
      </c>
      <c r="C12">
        <f>INDEX(resultados!$A$2:$ZZ$233, 6, MATCH($B$3, resultados!$A$1:$ZZ$1, 0))</f>
        <v/>
      </c>
    </row>
    <row r="13">
      <c r="A13">
        <f>INDEX(resultados!$A$2:$ZZ$233, 7, MATCH($B$1, resultados!$A$1:$ZZ$1, 0))</f>
        <v/>
      </c>
      <c r="B13">
        <f>INDEX(resultados!$A$2:$ZZ$233, 7, MATCH($B$2, resultados!$A$1:$ZZ$1, 0))</f>
        <v/>
      </c>
      <c r="C13">
        <f>INDEX(resultados!$A$2:$ZZ$233, 7, MATCH($B$3, resultados!$A$1:$ZZ$1, 0))</f>
        <v/>
      </c>
    </row>
    <row r="14">
      <c r="A14">
        <f>INDEX(resultados!$A$2:$ZZ$233, 8, MATCH($B$1, resultados!$A$1:$ZZ$1, 0))</f>
        <v/>
      </c>
      <c r="B14">
        <f>INDEX(resultados!$A$2:$ZZ$233, 8, MATCH($B$2, resultados!$A$1:$ZZ$1, 0))</f>
        <v/>
      </c>
      <c r="C14">
        <f>INDEX(resultados!$A$2:$ZZ$233, 8, MATCH($B$3, resultados!$A$1:$ZZ$1, 0))</f>
        <v/>
      </c>
    </row>
    <row r="15">
      <c r="A15">
        <f>INDEX(resultados!$A$2:$ZZ$233, 9, MATCH($B$1, resultados!$A$1:$ZZ$1, 0))</f>
        <v/>
      </c>
      <c r="B15">
        <f>INDEX(resultados!$A$2:$ZZ$233, 9, MATCH($B$2, resultados!$A$1:$ZZ$1, 0))</f>
        <v/>
      </c>
      <c r="C15">
        <f>INDEX(resultados!$A$2:$ZZ$233, 9, MATCH($B$3, resultados!$A$1:$ZZ$1, 0))</f>
        <v/>
      </c>
    </row>
    <row r="16">
      <c r="A16">
        <f>INDEX(resultados!$A$2:$ZZ$233, 10, MATCH($B$1, resultados!$A$1:$ZZ$1, 0))</f>
        <v/>
      </c>
      <c r="B16">
        <f>INDEX(resultados!$A$2:$ZZ$233, 10, MATCH($B$2, resultados!$A$1:$ZZ$1, 0))</f>
        <v/>
      </c>
      <c r="C16">
        <f>INDEX(resultados!$A$2:$ZZ$233, 10, MATCH($B$3, resultados!$A$1:$ZZ$1, 0))</f>
        <v/>
      </c>
    </row>
    <row r="17">
      <c r="A17">
        <f>INDEX(resultados!$A$2:$ZZ$233, 11, MATCH($B$1, resultados!$A$1:$ZZ$1, 0))</f>
        <v/>
      </c>
      <c r="B17">
        <f>INDEX(resultados!$A$2:$ZZ$233, 11, MATCH($B$2, resultados!$A$1:$ZZ$1, 0))</f>
        <v/>
      </c>
      <c r="C17">
        <f>INDEX(resultados!$A$2:$ZZ$233, 11, MATCH($B$3, resultados!$A$1:$ZZ$1, 0))</f>
        <v/>
      </c>
    </row>
    <row r="18">
      <c r="A18">
        <f>INDEX(resultados!$A$2:$ZZ$233, 12, MATCH($B$1, resultados!$A$1:$ZZ$1, 0))</f>
        <v/>
      </c>
      <c r="B18">
        <f>INDEX(resultados!$A$2:$ZZ$233, 12, MATCH($B$2, resultados!$A$1:$ZZ$1, 0))</f>
        <v/>
      </c>
      <c r="C18">
        <f>INDEX(resultados!$A$2:$ZZ$233, 12, MATCH($B$3, resultados!$A$1:$ZZ$1, 0))</f>
        <v/>
      </c>
    </row>
    <row r="19">
      <c r="A19">
        <f>INDEX(resultados!$A$2:$ZZ$233, 13, MATCH($B$1, resultados!$A$1:$ZZ$1, 0))</f>
        <v/>
      </c>
      <c r="B19">
        <f>INDEX(resultados!$A$2:$ZZ$233, 13, MATCH($B$2, resultados!$A$1:$ZZ$1, 0))</f>
        <v/>
      </c>
      <c r="C19">
        <f>INDEX(resultados!$A$2:$ZZ$233, 13, MATCH($B$3, resultados!$A$1:$ZZ$1, 0))</f>
        <v/>
      </c>
    </row>
    <row r="20">
      <c r="A20">
        <f>INDEX(resultados!$A$2:$ZZ$233, 14, MATCH($B$1, resultados!$A$1:$ZZ$1, 0))</f>
        <v/>
      </c>
      <c r="B20">
        <f>INDEX(resultados!$A$2:$ZZ$233, 14, MATCH($B$2, resultados!$A$1:$ZZ$1, 0))</f>
        <v/>
      </c>
      <c r="C20">
        <f>INDEX(resultados!$A$2:$ZZ$233, 14, MATCH($B$3, resultados!$A$1:$ZZ$1, 0))</f>
        <v/>
      </c>
    </row>
    <row r="21">
      <c r="A21">
        <f>INDEX(resultados!$A$2:$ZZ$233, 15, MATCH($B$1, resultados!$A$1:$ZZ$1, 0))</f>
        <v/>
      </c>
      <c r="B21">
        <f>INDEX(resultados!$A$2:$ZZ$233, 15, MATCH($B$2, resultados!$A$1:$ZZ$1, 0))</f>
        <v/>
      </c>
      <c r="C21">
        <f>INDEX(resultados!$A$2:$ZZ$233, 15, MATCH($B$3, resultados!$A$1:$ZZ$1, 0))</f>
        <v/>
      </c>
    </row>
    <row r="22">
      <c r="A22">
        <f>INDEX(resultados!$A$2:$ZZ$233, 16, MATCH($B$1, resultados!$A$1:$ZZ$1, 0))</f>
        <v/>
      </c>
      <c r="B22">
        <f>INDEX(resultados!$A$2:$ZZ$233, 16, MATCH($B$2, resultados!$A$1:$ZZ$1, 0))</f>
        <v/>
      </c>
      <c r="C22">
        <f>INDEX(resultados!$A$2:$ZZ$233, 16, MATCH($B$3, resultados!$A$1:$ZZ$1, 0))</f>
        <v/>
      </c>
    </row>
    <row r="23">
      <c r="A23">
        <f>INDEX(resultados!$A$2:$ZZ$233, 17, MATCH($B$1, resultados!$A$1:$ZZ$1, 0))</f>
        <v/>
      </c>
      <c r="B23">
        <f>INDEX(resultados!$A$2:$ZZ$233, 17, MATCH($B$2, resultados!$A$1:$ZZ$1, 0))</f>
        <v/>
      </c>
      <c r="C23">
        <f>INDEX(resultados!$A$2:$ZZ$233, 17, MATCH($B$3, resultados!$A$1:$ZZ$1, 0))</f>
        <v/>
      </c>
    </row>
    <row r="24">
      <c r="A24">
        <f>INDEX(resultados!$A$2:$ZZ$233, 18, MATCH($B$1, resultados!$A$1:$ZZ$1, 0))</f>
        <v/>
      </c>
      <c r="B24">
        <f>INDEX(resultados!$A$2:$ZZ$233, 18, MATCH($B$2, resultados!$A$1:$ZZ$1, 0))</f>
        <v/>
      </c>
      <c r="C24">
        <f>INDEX(resultados!$A$2:$ZZ$233, 18, MATCH($B$3, resultados!$A$1:$ZZ$1, 0))</f>
        <v/>
      </c>
    </row>
    <row r="25">
      <c r="A25">
        <f>INDEX(resultados!$A$2:$ZZ$233, 19, MATCH($B$1, resultados!$A$1:$ZZ$1, 0))</f>
        <v/>
      </c>
      <c r="B25">
        <f>INDEX(resultados!$A$2:$ZZ$233, 19, MATCH($B$2, resultados!$A$1:$ZZ$1, 0))</f>
        <v/>
      </c>
      <c r="C25">
        <f>INDEX(resultados!$A$2:$ZZ$233, 19, MATCH($B$3, resultados!$A$1:$ZZ$1, 0))</f>
        <v/>
      </c>
    </row>
    <row r="26">
      <c r="A26">
        <f>INDEX(resultados!$A$2:$ZZ$233, 20, MATCH($B$1, resultados!$A$1:$ZZ$1, 0))</f>
        <v/>
      </c>
      <c r="B26">
        <f>INDEX(resultados!$A$2:$ZZ$233, 20, MATCH($B$2, resultados!$A$1:$ZZ$1, 0))</f>
        <v/>
      </c>
      <c r="C26">
        <f>INDEX(resultados!$A$2:$ZZ$233, 20, MATCH($B$3, resultados!$A$1:$ZZ$1, 0))</f>
        <v/>
      </c>
    </row>
    <row r="27">
      <c r="A27">
        <f>INDEX(resultados!$A$2:$ZZ$233, 21, MATCH($B$1, resultados!$A$1:$ZZ$1, 0))</f>
        <v/>
      </c>
      <c r="B27">
        <f>INDEX(resultados!$A$2:$ZZ$233, 21, MATCH($B$2, resultados!$A$1:$ZZ$1, 0))</f>
        <v/>
      </c>
      <c r="C27">
        <f>INDEX(resultados!$A$2:$ZZ$233, 21, MATCH($B$3, resultados!$A$1:$ZZ$1, 0))</f>
        <v/>
      </c>
    </row>
    <row r="28">
      <c r="A28">
        <f>INDEX(resultados!$A$2:$ZZ$233, 22, MATCH($B$1, resultados!$A$1:$ZZ$1, 0))</f>
        <v/>
      </c>
      <c r="B28">
        <f>INDEX(resultados!$A$2:$ZZ$233, 22, MATCH($B$2, resultados!$A$1:$ZZ$1, 0))</f>
        <v/>
      </c>
      <c r="C28">
        <f>INDEX(resultados!$A$2:$ZZ$233, 22, MATCH($B$3, resultados!$A$1:$ZZ$1, 0))</f>
        <v/>
      </c>
    </row>
    <row r="29">
      <c r="A29">
        <f>INDEX(resultados!$A$2:$ZZ$233, 23, MATCH($B$1, resultados!$A$1:$ZZ$1, 0))</f>
        <v/>
      </c>
      <c r="B29">
        <f>INDEX(resultados!$A$2:$ZZ$233, 23, MATCH($B$2, resultados!$A$1:$ZZ$1, 0))</f>
        <v/>
      </c>
      <c r="C29">
        <f>INDEX(resultados!$A$2:$ZZ$233, 23, MATCH($B$3, resultados!$A$1:$ZZ$1, 0))</f>
        <v/>
      </c>
    </row>
    <row r="30">
      <c r="A30">
        <f>INDEX(resultados!$A$2:$ZZ$233, 24, MATCH($B$1, resultados!$A$1:$ZZ$1, 0))</f>
        <v/>
      </c>
      <c r="B30">
        <f>INDEX(resultados!$A$2:$ZZ$233, 24, MATCH($B$2, resultados!$A$1:$ZZ$1, 0))</f>
        <v/>
      </c>
      <c r="C30">
        <f>INDEX(resultados!$A$2:$ZZ$233, 24, MATCH($B$3, resultados!$A$1:$ZZ$1, 0))</f>
        <v/>
      </c>
    </row>
    <row r="31">
      <c r="A31">
        <f>INDEX(resultados!$A$2:$ZZ$233, 25, MATCH($B$1, resultados!$A$1:$ZZ$1, 0))</f>
        <v/>
      </c>
      <c r="B31">
        <f>INDEX(resultados!$A$2:$ZZ$233, 25, MATCH($B$2, resultados!$A$1:$ZZ$1, 0))</f>
        <v/>
      </c>
      <c r="C31">
        <f>INDEX(resultados!$A$2:$ZZ$233, 25, MATCH($B$3, resultados!$A$1:$ZZ$1, 0))</f>
        <v/>
      </c>
    </row>
    <row r="32">
      <c r="A32">
        <f>INDEX(resultados!$A$2:$ZZ$233, 26, MATCH($B$1, resultados!$A$1:$ZZ$1, 0))</f>
        <v/>
      </c>
      <c r="B32">
        <f>INDEX(resultados!$A$2:$ZZ$233, 26, MATCH($B$2, resultados!$A$1:$ZZ$1, 0))</f>
        <v/>
      </c>
      <c r="C32">
        <f>INDEX(resultados!$A$2:$ZZ$233, 26, MATCH($B$3, resultados!$A$1:$ZZ$1, 0))</f>
        <v/>
      </c>
    </row>
    <row r="33">
      <c r="A33">
        <f>INDEX(resultados!$A$2:$ZZ$233, 27, MATCH($B$1, resultados!$A$1:$ZZ$1, 0))</f>
        <v/>
      </c>
      <c r="B33">
        <f>INDEX(resultados!$A$2:$ZZ$233, 27, MATCH($B$2, resultados!$A$1:$ZZ$1, 0))</f>
        <v/>
      </c>
      <c r="C33">
        <f>INDEX(resultados!$A$2:$ZZ$233, 27, MATCH($B$3, resultados!$A$1:$ZZ$1, 0))</f>
        <v/>
      </c>
    </row>
    <row r="34">
      <c r="A34">
        <f>INDEX(resultados!$A$2:$ZZ$233, 28, MATCH($B$1, resultados!$A$1:$ZZ$1, 0))</f>
        <v/>
      </c>
      <c r="B34">
        <f>INDEX(resultados!$A$2:$ZZ$233, 28, MATCH($B$2, resultados!$A$1:$ZZ$1, 0))</f>
        <v/>
      </c>
      <c r="C34">
        <f>INDEX(resultados!$A$2:$ZZ$233, 28, MATCH($B$3, resultados!$A$1:$ZZ$1, 0))</f>
        <v/>
      </c>
    </row>
    <row r="35">
      <c r="A35">
        <f>INDEX(resultados!$A$2:$ZZ$233, 29, MATCH($B$1, resultados!$A$1:$ZZ$1, 0))</f>
        <v/>
      </c>
      <c r="B35">
        <f>INDEX(resultados!$A$2:$ZZ$233, 29, MATCH($B$2, resultados!$A$1:$ZZ$1, 0))</f>
        <v/>
      </c>
      <c r="C35">
        <f>INDEX(resultados!$A$2:$ZZ$233, 29, MATCH($B$3, resultados!$A$1:$ZZ$1, 0))</f>
        <v/>
      </c>
    </row>
    <row r="36">
      <c r="A36">
        <f>INDEX(resultados!$A$2:$ZZ$233, 30, MATCH($B$1, resultados!$A$1:$ZZ$1, 0))</f>
        <v/>
      </c>
      <c r="B36">
        <f>INDEX(resultados!$A$2:$ZZ$233, 30, MATCH($B$2, resultados!$A$1:$ZZ$1, 0))</f>
        <v/>
      </c>
      <c r="C36">
        <f>INDEX(resultados!$A$2:$ZZ$233, 30, MATCH($B$3, resultados!$A$1:$ZZ$1, 0))</f>
        <v/>
      </c>
    </row>
    <row r="37">
      <c r="A37">
        <f>INDEX(resultados!$A$2:$ZZ$233, 31, MATCH($B$1, resultados!$A$1:$ZZ$1, 0))</f>
        <v/>
      </c>
      <c r="B37">
        <f>INDEX(resultados!$A$2:$ZZ$233, 31, MATCH($B$2, resultados!$A$1:$ZZ$1, 0))</f>
        <v/>
      </c>
      <c r="C37">
        <f>INDEX(resultados!$A$2:$ZZ$233, 31, MATCH($B$3, resultados!$A$1:$ZZ$1, 0))</f>
        <v/>
      </c>
    </row>
    <row r="38">
      <c r="A38">
        <f>INDEX(resultados!$A$2:$ZZ$233, 32, MATCH($B$1, resultados!$A$1:$ZZ$1, 0))</f>
        <v/>
      </c>
      <c r="B38">
        <f>INDEX(resultados!$A$2:$ZZ$233, 32, MATCH($B$2, resultados!$A$1:$ZZ$1, 0))</f>
        <v/>
      </c>
      <c r="C38">
        <f>INDEX(resultados!$A$2:$ZZ$233, 32, MATCH($B$3, resultados!$A$1:$ZZ$1, 0))</f>
        <v/>
      </c>
    </row>
    <row r="39">
      <c r="A39">
        <f>INDEX(resultados!$A$2:$ZZ$233, 33, MATCH($B$1, resultados!$A$1:$ZZ$1, 0))</f>
        <v/>
      </c>
      <c r="B39">
        <f>INDEX(resultados!$A$2:$ZZ$233, 33, MATCH($B$2, resultados!$A$1:$ZZ$1, 0))</f>
        <v/>
      </c>
      <c r="C39">
        <f>INDEX(resultados!$A$2:$ZZ$233, 33, MATCH($B$3, resultados!$A$1:$ZZ$1, 0))</f>
        <v/>
      </c>
    </row>
    <row r="40">
      <c r="A40">
        <f>INDEX(resultados!$A$2:$ZZ$233, 34, MATCH($B$1, resultados!$A$1:$ZZ$1, 0))</f>
        <v/>
      </c>
      <c r="B40">
        <f>INDEX(resultados!$A$2:$ZZ$233, 34, MATCH($B$2, resultados!$A$1:$ZZ$1, 0))</f>
        <v/>
      </c>
      <c r="C40">
        <f>INDEX(resultados!$A$2:$ZZ$233, 34, MATCH($B$3, resultados!$A$1:$ZZ$1, 0))</f>
        <v/>
      </c>
    </row>
    <row r="41">
      <c r="A41">
        <f>INDEX(resultados!$A$2:$ZZ$233, 35, MATCH($B$1, resultados!$A$1:$ZZ$1, 0))</f>
        <v/>
      </c>
      <c r="B41">
        <f>INDEX(resultados!$A$2:$ZZ$233, 35, MATCH($B$2, resultados!$A$1:$ZZ$1, 0))</f>
        <v/>
      </c>
      <c r="C41">
        <f>INDEX(resultados!$A$2:$ZZ$233, 35, MATCH($B$3, resultados!$A$1:$ZZ$1, 0))</f>
        <v/>
      </c>
    </row>
    <row r="42">
      <c r="A42">
        <f>INDEX(resultados!$A$2:$ZZ$233, 36, MATCH($B$1, resultados!$A$1:$ZZ$1, 0))</f>
        <v/>
      </c>
      <c r="B42">
        <f>INDEX(resultados!$A$2:$ZZ$233, 36, MATCH($B$2, resultados!$A$1:$ZZ$1, 0))</f>
        <v/>
      </c>
      <c r="C42">
        <f>INDEX(resultados!$A$2:$ZZ$233, 36, MATCH($B$3, resultados!$A$1:$ZZ$1, 0))</f>
        <v/>
      </c>
    </row>
    <row r="43">
      <c r="A43">
        <f>INDEX(resultados!$A$2:$ZZ$233, 37, MATCH($B$1, resultados!$A$1:$ZZ$1, 0))</f>
        <v/>
      </c>
      <c r="B43">
        <f>INDEX(resultados!$A$2:$ZZ$233, 37, MATCH($B$2, resultados!$A$1:$ZZ$1, 0))</f>
        <v/>
      </c>
      <c r="C43">
        <f>INDEX(resultados!$A$2:$ZZ$233, 37, MATCH($B$3, resultados!$A$1:$ZZ$1, 0))</f>
        <v/>
      </c>
    </row>
    <row r="44">
      <c r="A44">
        <f>INDEX(resultados!$A$2:$ZZ$233, 38, MATCH($B$1, resultados!$A$1:$ZZ$1, 0))</f>
        <v/>
      </c>
      <c r="B44">
        <f>INDEX(resultados!$A$2:$ZZ$233, 38, MATCH($B$2, resultados!$A$1:$ZZ$1, 0))</f>
        <v/>
      </c>
      <c r="C44">
        <f>INDEX(resultados!$A$2:$ZZ$233, 38, MATCH($B$3, resultados!$A$1:$ZZ$1, 0))</f>
        <v/>
      </c>
    </row>
    <row r="45">
      <c r="A45">
        <f>INDEX(resultados!$A$2:$ZZ$233, 39, MATCH($B$1, resultados!$A$1:$ZZ$1, 0))</f>
        <v/>
      </c>
      <c r="B45">
        <f>INDEX(resultados!$A$2:$ZZ$233, 39, MATCH($B$2, resultados!$A$1:$ZZ$1, 0))</f>
        <v/>
      </c>
      <c r="C45">
        <f>INDEX(resultados!$A$2:$ZZ$233, 39, MATCH($B$3, resultados!$A$1:$ZZ$1, 0))</f>
        <v/>
      </c>
    </row>
    <row r="46">
      <c r="A46">
        <f>INDEX(resultados!$A$2:$ZZ$233, 40, MATCH($B$1, resultados!$A$1:$ZZ$1, 0))</f>
        <v/>
      </c>
      <c r="B46">
        <f>INDEX(resultados!$A$2:$ZZ$233, 40, MATCH($B$2, resultados!$A$1:$ZZ$1, 0))</f>
        <v/>
      </c>
      <c r="C46">
        <f>INDEX(resultados!$A$2:$ZZ$233, 40, MATCH($B$3, resultados!$A$1:$ZZ$1, 0))</f>
        <v/>
      </c>
    </row>
    <row r="47">
      <c r="A47">
        <f>INDEX(resultados!$A$2:$ZZ$233, 41, MATCH($B$1, resultados!$A$1:$ZZ$1, 0))</f>
        <v/>
      </c>
      <c r="B47">
        <f>INDEX(resultados!$A$2:$ZZ$233, 41, MATCH($B$2, resultados!$A$1:$ZZ$1, 0))</f>
        <v/>
      </c>
      <c r="C47">
        <f>INDEX(resultados!$A$2:$ZZ$233, 41, MATCH($B$3, resultados!$A$1:$ZZ$1, 0))</f>
        <v/>
      </c>
    </row>
    <row r="48">
      <c r="A48">
        <f>INDEX(resultados!$A$2:$ZZ$233, 42, MATCH($B$1, resultados!$A$1:$ZZ$1, 0))</f>
        <v/>
      </c>
      <c r="B48">
        <f>INDEX(resultados!$A$2:$ZZ$233, 42, MATCH($B$2, resultados!$A$1:$ZZ$1, 0))</f>
        <v/>
      </c>
      <c r="C48">
        <f>INDEX(resultados!$A$2:$ZZ$233, 42, MATCH($B$3, resultados!$A$1:$ZZ$1, 0))</f>
        <v/>
      </c>
    </row>
    <row r="49">
      <c r="A49">
        <f>INDEX(resultados!$A$2:$ZZ$233, 43, MATCH($B$1, resultados!$A$1:$ZZ$1, 0))</f>
        <v/>
      </c>
      <c r="B49">
        <f>INDEX(resultados!$A$2:$ZZ$233, 43, MATCH($B$2, resultados!$A$1:$ZZ$1, 0))</f>
        <v/>
      </c>
      <c r="C49">
        <f>INDEX(resultados!$A$2:$ZZ$233, 43, MATCH($B$3, resultados!$A$1:$ZZ$1, 0))</f>
        <v/>
      </c>
    </row>
    <row r="50">
      <c r="A50">
        <f>INDEX(resultados!$A$2:$ZZ$233, 44, MATCH($B$1, resultados!$A$1:$ZZ$1, 0))</f>
        <v/>
      </c>
      <c r="B50">
        <f>INDEX(resultados!$A$2:$ZZ$233, 44, MATCH($B$2, resultados!$A$1:$ZZ$1, 0))</f>
        <v/>
      </c>
      <c r="C50">
        <f>INDEX(resultados!$A$2:$ZZ$233, 44, MATCH($B$3, resultados!$A$1:$ZZ$1, 0))</f>
        <v/>
      </c>
    </row>
    <row r="51">
      <c r="A51">
        <f>INDEX(resultados!$A$2:$ZZ$233, 45, MATCH($B$1, resultados!$A$1:$ZZ$1, 0))</f>
        <v/>
      </c>
      <c r="B51">
        <f>INDEX(resultados!$A$2:$ZZ$233, 45, MATCH($B$2, resultados!$A$1:$ZZ$1, 0))</f>
        <v/>
      </c>
      <c r="C51">
        <f>INDEX(resultados!$A$2:$ZZ$233, 45, MATCH($B$3, resultados!$A$1:$ZZ$1, 0))</f>
        <v/>
      </c>
    </row>
    <row r="52">
      <c r="A52">
        <f>INDEX(resultados!$A$2:$ZZ$233, 46, MATCH($B$1, resultados!$A$1:$ZZ$1, 0))</f>
        <v/>
      </c>
      <c r="B52">
        <f>INDEX(resultados!$A$2:$ZZ$233, 46, MATCH($B$2, resultados!$A$1:$ZZ$1, 0))</f>
        <v/>
      </c>
      <c r="C52">
        <f>INDEX(resultados!$A$2:$ZZ$233, 46, MATCH($B$3, resultados!$A$1:$ZZ$1, 0))</f>
        <v/>
      </c>
    </row>
    <row r="53">
      <c r="A53">
        <f>INDEX(resultados!$A$2:$ZZ$233, 47, MATCH($B$1, resultados!$A$1:$ZZ$1, 0))</f>
        <v/>
      </c>
      <c r="B53">
        <f>INDEX(resultados!$A$2:$ZZ$233, 47, MATCH($B$2, resultados!$A$1:$ZZ$1, 0))</f>
        <v/>
      </c>
      <c r="C53">
        <f>INDEX(resultados!$A$2:$ZZ$233, 47, MATCH($B$3, resultados!$A$1:$ZZ$1, 0))</f>
        <v/>
      </c>
    </row>
    <row r="54">
      <c r="A54">
        <f>INDEX(resultados!$A$2:$ZZ$233, 48, MATCH($B$1, resultados!$A$1:$ZZ$1, 0))</f>
        <v/>
      </c>
      <c r="B54">
        <f>INDEX(resultados!$A$2:$ZZ$233, 48, MATCH($B$2, resultados!$A$1:$ZZ$1, 0))</f>
        <v/>
      </c>
      <c r="C54">
        <f>INDEX(resultados!$A$2:$ZZ$233, 48, MATCH($B$3, resultados!$A$1:$ZZ$1, 0))</f>
        <v/>
      </c>
    </row>
    <row r="55">
      <c r="A55">
        <f>INDEX(resultados!$A$2:$ZZ$233, 49, MATCH($B$1, resultados!$A$1:$ZZ$1, 0))</f>
        <v/>
      </c>
      <c r="B55">
        <f>INDEX(resultados!$A$2:$ZZ$233, 49, MATCH($B$2, resultados!$A$1:$ZZ$1, 0))</f>
        <v/>
      </c>
      <c r="C55">
        <f>INDEX(resultados!$A$2:$ZZ$233, 49, MATCH($B$3, resultados!$A$1:$ZZ$1, 0))</f>
        <v/>
      </c>
    </row>
    <row r="56">
      <c r="A56">
        <f>INDEX(resultados!$A$2:$ZZ$233, 50, MATCH($B$1, resultados!$A$1:$ZZ$1, 0))</f>
        <v/>
      </c>
      <c r="B56">
        <f>INDEX(resultados!$A$2:$ZZ$233, 50, MATCH($B$2, resultados!$A$1:$ZZ$1, 0))</f>
        <v/>
      </c>
      <c r="C56">
        <f>INDEX(resultados!$A$2:$ZZ$233, 50, MATCH($B$3, resultados!$A$1:$ZZ$1, 0))</f>
        <v/>
      </c>
    </row>
    <row r="57">
      <c r="A57">
        <f>INDEX(resultados!$A$2:$ZZ$233, 51, MATCH($B$1, resultados!$A$1:$ZZ$1, 0))</f>
        <v/>
      </c>
      <c r="B57">
        <f>INDEX(resultados!$A$2:$ZZ$233, 51, MATCH($B$2, resultados!$A$1:$ZZ$1, 0))</f>
        <v/>
      </c>
      <c r="C57">
        <f>INDEX(resultados!$A$2:$ZZ$233, 51, MATCH($B$3, resultados!$A$1:$ZZ$1, 0))</f>
        <v/>
      </c>
    </row>
    <row r="58">
      <c r="A58">
        <f>INDEX(resultados!$A$2:$ZZ$233, 52, MATCH($B$1, resultados!$A$1:$ZZ$1, 0))</f>
        <v/>
      </c>
      <c r="B58">
        <f>INDEX(resultados!$A$2:$ZZ$233, 52, MATCH($B$2, resultados!$A$1:$ZZ$1, 0))</f>
        <v/>
      </c>
      <c r="C58">
        <f>INDEX(resultados!$A$2:$ZZ$233, 52, MATCH($B$3, resultados!$A$1:$ZZ$1, 0))</f>
        <v/>
      </c>
    </row>
    <row r="59">
      <c r="A59">
        <f>INDEX(resultados!$A$2:$ZZ$233, 53, MATCH($B$1, resultados!$A$1:$ZZ$1, 0))</f>
        <v/>
      </c>
      <c r="B59">
        <f>INDEX(resultados!$A$2:$ZZ$233, 53, MATCH($B$2, resultados!$A$1:$ZZ$1, 0))</f>
        <v/>
      </c>
      <c r="C59">
        <f>INDEX(resultados!$A$2:$ZZ$233, 53, MATCH($B$3, resultados!$A$1:$ZZ$1, 0))</f>
        <v/>
      </c>
    </row>
    <row r="60">
      <c r="A60">
        <f>INDEX(resultados!$A$2:$ZZ$233, 54, MATCH($B$1, resultados!$A$1:$ZZ$1, 0))</f>
        <v/>
      </c>
      <c r="B60">
        <f>INDEX(resultados!$A$2:$ZZ$233, 54, MATCH($B$2, resultados!$A$1:$ZZ$1, 0))</f>
        <v/>
      </c>
      <c r="C60">
        <f>INDEX(resultados!$A$2:$ZZ$233, 54, MATCH($B$3, resultados!$A$1:$ZZ$1, 0))</f>
        <v/>
      </c>
    </row>
    <row r="61">
      <c r="A61">
        <f>INDEX(resultados!$A$2:$ZZ$233, 55, MATCH($B$1, resultados!$A$1:$ZZ$1, 0))</f>
        <v/>
      </c>
      <c r="B61">
        <f>INDEX(resultados!$A$2:$ZZ$233, 55, MATCH($B$2, resultados!$A$1:$ZZ$1, 0))</f>
        <v/>
      </c>
      <c r="C61">
        <f>INDEX(resultados!$A$2:$ZZ$233, 55, MATCH($B$3, resultados!$A$1:$ZZ$1, 0))</f>
        <v/>
      </c>
    </row>
    <row r="62">
      <c r="A62">
        <f>INDEX(resultados!$A$2:$ZZ$233, 56, MATCH($B$1, resultados!$A$1:$ZZ$1, 0))</f>
        <v/>
      </c>
      <c r="B62">
        <f>INDEX(resultados!$A$2:$ZZ$233, 56, MATCH($B$2, resultados!$A$1:$ZZ$1, 0))</f>
        <v/>
      </c>
      <c r="C62">
        <f>INDEX(resultados!$A$2:$ZZ$233, 56, MATCH($B$3, resultados!$A$1:$ZZ$1, 0))</f>
        <v/>
      </c>
    </row>
    <row r="63">
      <c r="A63">
        <f>INDEX(resultados!$A$2:$ZZ$233, 57, MATCH($B$1, resultados!$A$1:$ZZ$1, 0))</f>
        <v/>
      </c>
      <c r="B63">
        <f>INDEX(resultados!$A$2:$ZZ$233, 57, MATCH($B$2, resultados!$A$1:$ZZ$1, 0))</f>
        <v/>
      </c>
      <c r="C63">
        <f>INDEX(resultados!$A$2:$ZZ$233, 57, MATCH($B$3, resultados!$A$1:$ZZ$1, 0))</f>
        <v/>
      </c>
    </row>
    <row r="64">
      <c r="A64">
        <f>INDEX(resultados!$A$2:$ZZ$233, 58, MATCH($B$1, resultados!$A$1:$ZZ$1, 0))</f>
        <v/>
      </c>
      <c r="B64">
        <f>INDEX(resultados!$A$2:$ZZ$233, 58, MATCH($B$2, resultados!$A$1:$ZZ$1, 0))</f>
        <v/>
      </c>
      <c r="C64">
        <f>INDEX(resultados!$A$2:$ZZ$233, 58, MATCH($B$3, resultados!$A$1:$ZZ$1, 0))</f>
        <v/>
      </c>
    </row>
    <row r="65">
      <c r="A65">
        <f>INDEX(resultados!$A$2:$ZZ$233, 59, MATCH($B$1, resultados!$A$1:$ZZ$1, 0))</f>
        <v/>
      </c>
      <c r="B65">
        <f>INDEX(resultados!$A$2:$ZZ$233, 59, MATCH($B$2, resultados!$A$1:$ZZ$1, 0))</f>
        <v/>
      </c>
      <c r="C65">
        <f>INDEX(resultados!$A$2:$ZZ$233, 59, MATCH($B$3, resultados!$A$1:$ZZ$1, 0))</f>
        <v/>
      </c>
    </row>
    <row r="66">
      <c r="A66">
        <f>INDEX(resultados!$A$2:$ZZ$233, 60, MATCH($B$1, resultados!$A$1:$ZZ$1, 0))</f>
        <v/>
      </c>
      <c r="B66">
        <f>INDEX(resultados!$A$2:$ZZ$233, 60, MATCH($B$2, resultados!$A$1:$ZZ$1, 0))</f>
        <v/>
      </c>
      <c r="C66">
        <f>INDEX(resultados!$A$2:$ZZ$233, 60, MATCH($B$3, resultados!$A$1:$ZZ$1, 0))</f>
        <v/>
      </c>
    </row>
    <row r="67">
      <c r="A67">
        <f>INDEX(resultados!$A$2:$ZZ$233, 61, MATCH($B$1, resultados!$A$1:$ZZ$1, 0))</f>
        <v/>
      </c>
      <c r="B67">
        <f>INDEX(resultados!$A$2:$ZZ$233, 61, MATCH($B$2, resultados!$A$1:$ZZ$1, 0))</f>
        <v/>
      </c>
      <c r="C67">
        <f>INDEX(resultados!$A$2:$ZZ$233, 61, MATCH($B$3, resultados!$A$1:$ZZ$1, 0))</f>
        <v/>
      </c>
    </row>
    <row r="68">
      <c r="A68">
        <f>INDEX(resultados!$A$2:$ZZ$233, 62, MATCH($B$1, resultados!$A$1:$ZZ$1, 0))</f>
        <v/>
      </c>
      <c r="B68">
        <f>INDEX(resultados!$A$2:$ZZ$233, 62, MATCH($B$2, resultados!$A$1:$ZZ$1, 0))</f>
        <v/>
      </c>
      <c r="C68">
        <f>INDEX(resultados!$A$2:$ZZ$233, 62, MATCH($B$3, resultados!$A$1:$ZZ$1, 0))</f>
        <v/>
      </c>
    </row>
    <row r="69">
      <c r="A69">
        <f>INDEX(resultados!$A$2:$ZZ$233, 63, MATCH($B$1, resultados!$A$1:$ZZ$1, 0))</f>
        <v/>
      </c>
      <c r="B69">
        <f>INDEX(resultados!$A$2:$ZZ$233, 63, MATCH($B$2, resultados!$A$1:$ZZ$1, 0))</f>
        <v/>
      </c>
      <c r="C69">
        <f>INDEX(resultados!$A$2:$ZZ$233, 63, MATCH($B$3, resultados!$A$1:$ZZ$1, 0))</f>
        <v/>
      </c>
    </row>
    <row r="70">
      <c r="A70">
        <f>INDEX(resultados!$A$2:$ZZ$233, 64, MATCH($B$1, resultados!$A$1:$ZZ$1, 0))</f>
        <v/>
      </c>
      <c r="B70">
        <f>INDEX(resultados!$A$2:$ZZ$233, 64, MATCH($B$2, resultados!$A$1:$ZZ$1, 0))</f>
        <v/>
      </c>
      <c r="C70">
        <f>INDEX(resultados!$A$2:$ZZ$233, 64, MATCH($B$3, resultados!$A$1:$ZZ$1, 0))</f>
        <v/>
      </c>
    </row>
    <row r="71">
      <c r="A71">
        <f>INDEX(resultados!$A$2:$ZZ$233, 65, MATCH($B$1, resultados!$A$1:$ZZ$1, 0))</f>
        <v/>
      </c>
      <c r="B71">
        <f>INDEX(resultados!$A$2:$ZZ$233, 65, MATCH($B$2, resultados!$A$1:$ZZ$1, 0))</f>
        <v/>
      </c>
      <c r="C71">
        <f>INDEX(resultados!$A$2:$ZZ$233, 65, MATCH($B$3, resultados!$A$1:$ZZ$1, 0))</f>
        <v/>
      </c>
    </row>
    <row r="72">
      <c r="A72">
        <f>INDEX(resultados!$A$2:$ZZ$233, 66, MATCH($B$1, resultados!$A$1:$ZZ$1, 0))</f>
        <v/>
      </c>
      <c r="B72">
        <f>INDEX(resultados!$A$2:$ZZ$233, 66, MATCH($B$2, resultados!$A$1:$ZZ$1, 0))</f>
        <v/>
      </c>
      <c r="C72">
        <f>INDEX(resultados!$A$2:$ZZ$233, 66, MATCH($B$3, resultados!$A$1:$ZZ$1, 0))</f>
        <v/>
      </c>
    </row>
    <row r="73">
      <c r="A73">
        <f>INDEX(resultados!$A$2:$ZZ$233, 67, MATCH($B$1, resultados!$A$1:$ZZ$1, 0))</f>
        <v/>
      </c>
      <c r="B73">
        <f>INDEX(resultados!$A$2:$ZZ$233, 67, MATCH($B$2, resultados!$A$1:$ZZ$1, 0))</f>
        <v/>
      </c>
      <c r="C73">
        <f>INDEX(resultados!$A$2:$ZZ$233, 67, MATCH($B$3, resultados!$A$1:$ZZ$1, 0))</f>
        <v/>
      </c>
    </row>
    <row r="74">
      <c r="A74">
        <f>INDEX(resultados!$A$2:$ZZ$233, 68, MATCH($B$1, resultados!$A$1:$ZZ$1, 0))</f>
        <v/>
      </c>
      <c r="B74">
        <f>INDEX(resultados!$A$2:$ZZ$233, 68, MATCH($B$2, resultados!$A$1:$ZZ$1, 0))</f>
        <v/>
      </c>
      <c r="C74">
        <f>INDEX(resultados!$A$2:$ZZ$233, 68, MATCH($B$3, resultados!$A$1:$ZZ$1, 0))</f>
        <v/>
      </c>
    </row>
    <row r="75">
      <c r="A75">
        <f>INDEX(resultados!$A$2:$ZZ$233, 69, MATCH($B$1, resultados!$A$1:$ZZ$1, 0))</f>
        <v/>
      </c>
      <c r="B75">
        <f>INDEX(resultados!$A$2:$ZZ$233, 69, MATCH($B$2, resultados!$A$1:$ZZ$1, 0))</f>
        <v/>
      </c>
      <c r="C75">
        <f>INDEX(resultados!$A$2:$ZZ$233, 69, MATCH($B$3, resultados!$A$1:$ZZ$1, 0))</f>
        <v/>
      </c>
    </row>
    <row r="76">
      <c r="A76">
        <f>INDEX(resultados!$A$2:$ZZ$233, 70, MATCH($B$1, resultados!$A$1:$ZZ$1, 0))</f>
        <v/>
      </c>
      <c r="B76">
        <f>INDEX(resultados!$A$2:$ZZ$233, 70, MATCH($B$2, resultados!$A$1:$ZZ$1, 0))</f>
        <v/>
      </c>
      <c r="C76">
        <f>INDEX(resultados!$A$2:$ZZ$233, 70, MATCH($B$3, resultados!$A$1:$ZZ$1, 0))</f>
        <v/>
      </c>
    </row>
    <row r="77">
      <c r="A77">
        <f>INDEX(resultados!$A$2:$ZZ$233, 71, MATCH($B$1, resultados!$A$1:$ZZ$1, 0))</f>
        <v/>
      </c>
      <c r="B77">
        <f>INDEX(resultados!$A$2:$ZZ$233, 71, MATCH($B$2, resultados!$A$1:$ZZ$1, 0))</f>
        <v/>
      </c>
      <c r="C77">
        <f>INDEX(resultados!$A$2:$ZZ$233, 71, MATCH($B$3, resultados!$A$1:$ZZ$1, 0))</f>
        <v/>
      </c>
    </row>
    <row r="78">
      <c r="A78">
        <f>INDEX(resultados!$A$2:$ZZ$233, 72, MATCH($B$1, resultados!$A$1:$ZZ$1, 0))</f>
        <v/>
      </c>
      <c r="B78">
        <f>INDEX(resultados!$A$2:$ZZ$233, 72, MATCH($B$2, resultados!$A$1:$ZZ$1, 0))</f>
        <v/>
      </c>
      <c r="C78">
        <f>INDEX(resultados!$A$2:$ZZ$233, 72, MATCH($B$3, resultados!$A$1:$ZZ$1, 0))</f>
        <v/>
      </c>
    </row>
    <row r="79">
      <c r="A79">
        <f>INDEX(resultados!$A$2:$ZZ$233, 73, MATCH($B$1, resultados!$A$1:$ZZ$1, 0))</f>
        <v/>
      </c>
      <c r="B79">
        <f>INDEX(resultados!$A$2:$ZZ$233, 73, MATCH($B$2, resultados!$A$1:$ZZ$1, 0))</f>
        <v/>
      </c>
      <c r="C79">
        <f>INDEX(resultados!$A$2:$ZZ$233, 73, MATCH($B$3, resultados!$A$1:$ZZ$1, 0))</f>
        <v/>
      </c>
    </row>
    <row r="80">
      <c r="A80">
        <f>INDEX(resultados!$A$2:$ZZ$233, 74, MATCH($B$1, resultados!$A$1:$ZZ$1, 0))</f>
        <v/>
      </c>
      <c r="B80">
        <f>INDEX(resultados!$A$2:$ZZ$233, 74, MATCH($B$2, resultados!$A$1:$ZZ$1, 0))</f>
        <v/>
      </c>
      <c r="C80">
        <f>INDEX(resultados!$A$2:$ZZ$233, 74, MATCH($B$3, resultados!$A$1:$ZZ$1, 0))</f>
        <v/>
      </c>
    </row>
    <row r="81">
      <c r="A81">
        <f>INDEX(resultados!$A$2:$ZZ$233, 75, MATCH($B$1, resultados!$A$1:$ZZ$1, 0))</f>
        <v/>
      </c>
      <c r="B81">
        <f>INDEX(resultados!$A$2:$ZZ$233, 75, MATCH($B$2, resultados!$A$1:$ZZ$1, 0))</f>
        <v/>
      </c>
      <c r="C81">
        <f>INDEX(resultados!$A$2:$ZZ$233, 75, MATCH($B$3, resultados!$A$1:$ZZ$1, 0))</f>
        <v/>
      </c>
    </row>
    <row r="82">
      <c r="A82">
        <f>INDEX(resultados!$A$2:$ZZ$233, 76, MATCH($B$1, resultados!$A$1:$ZZ$1, 0))</f>
        <v/>
      </c>
      <c r="B82">
        <f>INDEX(resultados!$A$2:$ZZ$233, 76, MATCH($B$2, resultados!$A$1:$ZZ$1, 0))</f>
        <v/>
      </c>
      <c r="C82">
        <f>INDEX(resultados!$A$2:$ZZ$233, 76, MATCH($B$3, resultados!$A$1:$ZZ$1, 0))</f>
        <v/>
      </c>
    </row>
    <row r="83">
      <c r="A83">
        <f>INDEX(resultados!$A$2:$ZZ$233, 77, MATCH($B$1, resultados!$A$1:$ZZ$1, 0))</f>
        <v/>
      </c>
      <c r="B83">
        <f>INDEX(resultados!$A$2:$ZZ$233, 77, MATCH($B$2, resultados!$A$1:$ZZ$1, 0))</f>
        <v/>
      </c>
      <c r="C83">
        <f>INDEX(resultados!$A$2:$ZZ$233, 77, MATCH($B$3, resultados!$A$1:$ZZ$1, 0))</f>
        <v/>
      </c>
    </row>
    <row r="84">
      <c r="A84">
        <f>INDEX(resultados!$A$2:$ZZ$233, 78, MATCH($B$1, resultados!$A$1:$ZZ$1, 0))</f>
        <v/>
      </c>
      <c r="B84">
        <f>INDEX(resultados!$A$2:$ZZ$233, 78, MATCH($B$2, resultados!$A$1:$ZZ$1, 0))</f>
        <v/>
      </c>
      <c r="C84">
        <f>INDEX(resultados!$A$2:$ZZ$233, 78, MATCH($B$3, resultados!$A$1:$ZZ$1, 0))</f>
        <v/>
      </c>
    </row>
    <row r="85">
      <c r="A85">
        <f>INDEX(resultados!$A$2:$ZZ$233, 79, MATCH($B$1, resultados!$A$1:$ZZ$1, 0))</f>
        <v/>
      </c>
      <c r="B85">
        <f>INDEX(resultados!$A$2:$ZZ$233, 79, MATCH($B$2, resultados!$A$1:$ZZ$1, 0))</f>
        <v/>
      </c>
      <c r="C85">
        <f>INDEX(resultados!$A$2:$ZZ$233, 79, MATCH($B$3, resultados!$A$1:$ZZ$1, 0))</f>
        <v/>
      </c>
    </row>
    <row r="86">
      <c r="A86">
        <f>INDEX(resultados!$A$2:$ZZ$233, 80, MATCH($B$1, resultados!$A$1:$ZZ$1, 0))</f>
        <v/>
      </c>
      <c r="B86">
        <f>INDEX(resultados!$A$2:$ZZ$233, 80, MATCH($B$2, resultados!$A$1:$ZZ$1, 0))</f>
        <v/>
      </c>
      <c r="C86">
        <f>INDEX(resultados!$A$2:$ZZ$233, 80, MATCH($B$3, resultados!$A$1:$ZZ$1, 0))</f>
        <v/>
      </c>
    </row>
    <row r="87">
      <c r="A87">
        <f>INDEX(resultados!$A$2:$ZZ$233, 81, MATCH($B$1, resultados!$A$1:$ZZ$1, 0))</f>
        <v/>
      </c>
      <c r="B87">
        <f>INDEX(resultados!$A$2:$ZZ$233, 81, MATCH($B$2, resultados!$A$1:$ZZ$1, 0))</f>
        <v/>
      </c>
      <c r="C87">
        <f>INDEX(resultados!$A$2:$ZZ$233, 81, MATCH($B$3, resultados!$A$1:$ZZ$1, 0))</f>
        <v/>
      </c>
    </row>
    <row r="88">
      <c r="A88">
        <f>INDEX(resultados!$A$2:$ZZ$233, 82, MATCH($B$1, resultados!$A$1:$ZZ$1, 0))</f>
        <v/>
      </c>
      <c r="B88">
        <f>INDEX(resultados!$A$2:$ZZ$233, 82, MATCH($B$2, resultados!$A$1:$ZZ$1, 0))</f>
        <v/>
      </c>
      <c r="C88">
        <f>INDEX(resultados!$A$2:$ZZ$233, 82, MATCH($B$3, resultados!$A$1:$ZZ$1, 0))</f>
        <v/>
      </c>
    </row>
    <row r="89">
      <c r="A89">
        <f>INDEX(resultados!$A$2:$ZZ$233, 83, MATCH($B$1, resultados!$A$1:$ZZ$1, 0))</f>
        <v/>
      </c>
      <c r="B89">
        <f>INDEX(resultados!$A$2:$ZZ$233, 83, MATCH($B$2, resultados!$A$1:$ZZ$1, 0))</f>
        <v/>
      </c>
      <c r="C89">
        <f>INDEX(resultados!$A$2:$ZZ$233, 83, MATCH($B$3, resultados!$A$1:$ZZ$1, 0))</f>
        <v/>
      </c>
    </row>
    <row r="90">
      <c r="A90">
        <f>INDEX(resultados!$A$2:$ZZ$233, 84, MATCH($B$1, resultados!$A$1:$ZZ$1, 0))</f>
        <v/>
      </c>
      <c r="B90">
        <f>INDEX(resultados!$A$2:$ZZ$233, 84, MATCH($B$2, resultados!$A$1:$ZZ$1, 0))</f>
        <v/>
      </c>
      <c r="C90">
        <f>INDEX(resultados!$A$2:$ZZ$233, 84, MATCH($B$3, resultados!$A$1:$ZZ$1, 0))</f>
        <v/>
      </c>
    </row>
    <row r="91">
      <c r="A91">
        <f>INDEX(resultados!$A$2:$ZZ$233, 85, MATCH($B$1, resultados!$A$1:$ZZ$1, 0))</f>
        <v/>
      </c>
      <c r="B91">
        <f>INDEX(resultados!$A$2:$ZZ$233, 85, MATCH($B$2, resultados!$A$1:$ZZ$1, 0))</f>
        <v/>
      </c>
      <c r="C91">
        <f>INDEX(resultados!$A$2:$ZZ$233, 85, MATCH($B$3, resultados!$A$1:$ZZ$1, 0))</f>
        <v/>
      </c>
    </row>
    <row r="92">
      <c r="A92">
        <f>INDEX(resultados!$A$2:$ZZ$233, 86, MATCH($B$1, resultados!$A$1:$ZZ$1, 0))</f>
        <v/>
      </c>
      <c r="B92">
        <f>INDEX(resultados!$A$2:$ZZ$233, 86, MATCH($B$2, resultados!$A$1:$ZZ$1, 0))</f>
        <v/>
      </c>
      <c r="C92">
        <f>INDEX(resultados!$A$2:$ZZ$233, 86, MATCH($B$3, resultados!$A$1:$ZZ$1, 0))</f>
        <v/>
      </c>
    </row>
    <row r="93">
      <c r="A93">
        <f>INDEX(resultados!$A$2:$ZZ$233, 87, MATCH($B$1, resultados!$A$1:$ZZ$1, 0))</f>
        <v/>
      </c>
      <c r="B93">
        <f>INDEX(resultados!$A$2:$ZZ$233, 87, MATCH($B$2, resultados!$A$1:$ZZ$1, 0))</f>
        <v/>
      </c>
      <c r="C93">
        <f>INDEX(resultados!$A$2:$ZZ$233, 87, MATCH($B$3, resultados!$A$1:$ZZ$1, 0))</f>
        <v/>
      </c>
    </row>
    <row r="94">
      <c r="A94">
        <f>INDEX(resultados!$A$2:$ZZ$233, 88, MATCH($B$1, resultados!$A$1:$ZZ$1, 0))</f>
        <v/>
      </c>
      <c r="B94">
        <f>INDEX(resultados!$A$2:$ZZ$233, 88, MATCH($B$2, resultados!$A$1:$ZZ$1, 0))</f>
        <v/>
      </c>
      <c r="C94">
        <f>INDEX(resultados!$A$2:$ZZ$233, 88, MATCH($B$3, resultados!$A$1:$ZZ$1, 0))</f>
        <v/>
      </c>
    </row>
    <row r="95">
      <c r="A95">
        <f>INDEX(resultados!$A$2:$ZZ$233, 89, MATCH($B$1, resultados!$A$1:$ZZ$1, 0))</f>
        <v/>
      </c>
      <c r="B95">
        <f>INDEX(resultados!$A$2:$ZZ$233, 89, MATCH($B$2, resultados!$A$1:$ZZ$1, 0))</f>
        <v/>
      </c>
      <c r="C95">
        <f>INDEX(resultados!$A$2:$ZZ$233, 89, MATCH($B$3, resultados!$A$1:$ZZ$1, 0))</f>
        <v/>
      </c>
    </row>
    <row r="96">
      <c r="A96">
        <f>INDEX(resultados!$A$2:$ZZ$233, 90, MATCH($B$1, resultados!$A$1:$ZZ$1, 0))</f>
        <v/>
      </c>
      <c r="B96">
        <f>INDEX(resultados!$A$2:$ZZ$233, 90, MATCH($B$2, resultados!$A$1:$ZZ$1, 0))</f>
        <v/>
      </c>
      <c r="C96">
        <f>INDEX(resultados!$A$2:$ZZ$233, 90, MATCH($B$3, resultados!$A$1:$ZZ$1, 0))</f>
        <v/>
      </c>
    </row>
    <row r="97">
      <c r="A97">
        <f>INDEX(resultados!$A$2:$ZZ$233, 91, MATCH($B$1, resultados!$A$1:$ZZ$1, 0))</f>
        <v/>
      </c>
      <c r="B97">
        <f>INDEX(resultados!$A$2:$ZZ$233, 91, MATCH($B$2, resultados!$A$1:$ZZ$1, 0))</f>
        <v/>
      </c>
      <c r="C97">
        <f>INDEX(resultados!$A$2:$ZZ$233, 91, MATCH($B$3, resultados!$A$1:$ZZ$1, 0))</f>
        <v/>
      </c>
    </row>
    <row r="98">
      <c r="A98">
        <f>INDEX(resultados!$A$2:$ZZ$233, 92, MATCH($B$1, resultados!$A$1:$ZZ$1, 0))</f>
        <v/>
      </c>
      <c r="B98">
        <f>INDEX(resultados!$A$2:$ZZ$233, 92, MATCH($B$2, resultados!$A$1:$ZZ$1, 0))</f>
        <v/>
      </c>
      <c r="C98">
        <f>INDEX(resultados!$A$2:$ZZ$233, 92, MATCH($B$3, resultados!$A$1:$ZZ$1, 0))</f>
        <v/>
      </c>
    </row>
    <row r="99">
      <c r="A99">
        <f>INDEX(resultados!$A$2:$ZZ$233, 93, MATCH($B$1, resultados!$A$1:$ZZ$1, 0))</f>
        <v/>
      </c>
      <c r="B99">
        <f>INDEX(resultados!$A$2:$ZZ$233, 93, MATCH($B$2, resultados!$A$1:$ZZ$1, 0))</f>
        <v/>
      </c>
      <c r="C99">
        <f>INDEX(resultados!$A$2:$ZZ$233, 93, MATCH($B$3, resultados!$A$1:$ZZ$1, 0))</f>
        <v/>
      </c>
    </row>
    <row r="100">
      <c r="A100">
        <f>INDEX(resultados!$A$2:$ZZ$233, 94, MATCH($B$1, resultados!$A$1:$ZZ$1, 0))</f>
        <v/>
      </c>
      <c r="B100">
        <f>INDEX(resultados!$A$2:$ZZ$233, 94, MATCH($B$2, resultados!$A$1:$ZZ$1, 0))</f>
        <v/>
      </c>
      <c r="C100">
        <f>INDEX(resultados!$A$2:$ZZ$233, 94, MATCH($B$3, resultados!$A$1:$ZZ$1, 0))</f>
        <v/>
      </c>
    </row>
    <row r="101">
      <c r="A101">
        <f>INDEX(resultados!$A$2:$ZZ$233, 95, MATCH($B$1, resultados!$A$1:$ZZ$1, 0))</f>
        <v/>
      </c>
      <c r="B101">
        <f>INDEX(resultados!$A$2:$ZZ$233, 95, MATCH($B$2, resultados!$A$1:$ZZ$1, 0))</f>
        <v/>
      </c>
      <c r="C101">
        <f>INDEX(resultados!$A$2:$ZZ$233, 95, MATCH($B$3, resultados!$A$1:$ZZ$1, 0))</f>
        <v/>
      </c>
    </row>
    <row r="102">
      <c r="A102">
        <f>INDEX(resultados!$A$2:$ZZ$233, 96, MATCH($B$1, resultados!$A$1:$ZZ$1, 0))</f>
        <v/>
      </c>
      <c r="B102">
        <f>INDEX(resultados!$A$2:$ZZ$233, 96, MATCH($B$2, resultados!$A$1:$ZZ$1, 0))</f>
        <v/>
      </c>
      <c r="C102">
        <f>INDEX(resultados!$A$2:$ZZ$233, 96, MATCH($B$3, resultados!$A$1:$ZZ$1, 0))</f>
        <v/>
      </c>
    </row>
    <row r="103">
      <c r="A103">
        <f>INDEX(resultados!$A$2:$ZZ$233, 97, MATCH($B$1, resultados!$A$1:$ZZ$1, 0))</f>
        <v/>
      </c>
      <c r="B103">
        <f>INDEX(resultados!$A$2:$ZZ$233, 97, MATCH($B$2, resultados!$A$1:$ZZ$1, 0))</f>
        <v/>
      </c>
      <c r="C103">
        <f>INDEX(resultados!$A$2:$ZZ$233, 97, MATCH($B$3, resultados!$A$1:$ZZ$1, 0))</f>
        <v/>
      </c>
    </row>
    <row r="104">
      <c r="A104">
        <f>INDEX(resultados!$A$2:$ZZ$233, 98, MATCH($B$1, resultados!$A$1:$ZZ$1, 0))</f>
        <v/>
      </c>
      <c r="B104">
        <f>INDEX(resultados!$A$2:$ZZ$233, 98, MATCH($B$2, resultados!$A$1:$ZZ$1, 0))</f>
        <v/>
      </c>
      <c r="C104">
        <f>INDEX(resultados!$A$2:$ZZ$233, 98, MATCH($B$3, resultados!$A$1:$ZZ$1, 0))</f>
        <v/>
      </c>
    </row>
    <row r="105">
      <c r="A105">
        <f>INDEX(resultados!$A$2:$ZZ$233, 99, MATCH($B$1, resultados!$A$1:$ZZ$1, 0))</f>
        <v/>
      </c>
      <c r="B105">
        <f>INDEX(resultados!$A$2:$ZZ$233, 99, MATCH($B$2, resultados!$A$1:$ZZ$1, 0))</f>
        <v/>
      </c>
      <c r="C105">
        <f>INDEX(resultados!$A$2:$ZZ$233, 99, MATCH($B$3, resultados!$A$1:$ZZ$1, 0))</f>
        <v/>
      </c>
    </row>
    <row r="106">
      <c r="A106">
        <f>INDEX(resultados!$A$2:$ZZ$233, 100, MATCH($B$1, resultados!$A$1:$ZZ$1, 0))</f>
        <v/>
      </c>
      <c r="B106">
        <f>INDEX(resultados!$A$2:$ZZ$233, 100, MATCH($B$2, resultados!$A$1:$ZZ$1, 0))</f>
        <v/>
      </c>
      <c r="C106">
        <f>INDEX(resultados!$A$2:$ZZ$233, 100, MATCH($B$3, resultados!$A$1:$ZZ$1, 0))</f>
        <v/>
      </c>
    </row>
    <row r="107">
      <c r="A107">
        <f>INDEX(resultados!$A$2:$ZZ$233, 101, MATCH($B$1, resultados!$A$1:$ZZ$1, 0))</f>
        <v/>
      </c>
      <c r="B107">
        <f>INDEX(resultados!$A$2:$ZZ$233, 101, MATCH($B$2, resultados!$A$1:$ZZ$1, 0))</f>
        <v/>
      </c>
      <c r="C107">
        <f>INDEX(resultados!$A$2:$ZZ$233, 101, MATCH($B$3, resultados!$A$1:$ZZ$1, 0))</f>
        <v/>
      </c>
    </row>
    <row r="108">
      <c r="A108">
        <f>INDEX(resultados!$A$2:$ZZ$233, 102, MATCH($B$1, resultados!$A$1:$ZZ$1, 0))</f>
        <v/>
      </c>
      <c r="B108">
        <f>INDEX(resultados!$A$2:$ZZ$233, 102, MATCH($B$2, resultados!$A$1:$ZZ$1, 0))</f>
        <v/>
      </c>
      <c r="C108">
        <f>INDEX(resultados!$A$2:$ZZ$233, 102, MATCH($B$3, resultados!$A$1:$ZZ$1, 0))</f>
        <v/>
      </c>
    </row>
    <row r="109">
      <c r="A109">
        <f>INDEX(resultados!$A$2:$ZZ$233, 103, MATCH($B$1, resultados!$A$1:$ZZ$1, 0))</f>
        <v/>
      </c>
      <c r="B109">
        <f>INDEX(resultados!$A$2:$ZZ$233, 103, MATCH($B$2, resultados!$A$1:$ZZ$1, 0))</f>
        <v/>
      </c>
      <c r="C109">
        <f>INDEX(resultados!$A$2:$ZZ$233, 103, MATCH($B$3, resultados!$A$1:$ZZ$1, 0))</f>
        <v/>
      </c>
    </row>
    <row r="110">
      <c r="A110">
        <f>INDEX(resultados!$A$2:$ZZ$233, 104, MATCH($B$1, resultados!$A$1:$ZZ$1, 0))</f>
        <v/>
      </c>
      <c r="B110">
        <f>INDEX(resultados!$A$2:$ZZ$233, 104, MATCH($B$2, resultados!$A$1:$ZZ$1, 0))</f>
        <v/>
      </c>
      <c r="C110">
        <f>INDEX(resultados!$A$2:$ZZ$233, 104, MATCH($B$3, resultados!$A$1:$ZZ$1, 0))</f>
        <v/>
      </c>
    </row>
    <row r="111">
      <c r="A111">
        <f>INDEX(resultados!$A$2:$ZZ$233, 105, MATCH($B$1, resultados!$A$1:$ZZ$1, 0))</f>
        <v/>
      </c>
      <c r="B111">
        <f>INDEX(resultados!$A$2:$ZZ$233, 105, MATCH($B$2, resultados!$A$1:$ZZ$1, 0))</f>
        <v/>
      </c>
      <c r="C111">
        <f>INDEX(resultados!$A$2:$ZZ$233, 105, MATCH($B$3, resultados!$A$1:$ZZ$1, 0))</f>
        <v/>
      </c>
    </row>
    <row r="112">
      <c r="A112">
        <f>INDEX(resultados!$A$2:$ZZ$233, 106, MATCH($B$1, resultados!$A$1:$ZZ$1, 0))</f>
        <v/>
      </c>
      <c r="B112">
        <f>INDEX(resultados!$A$2:$ZZ$233, 106, MATCH($B$2, resultados!$A$1:$ZZ$1, 0))</f>
        <v/>
      </c>
      <c r="C112">
        <f>INDEX(resultados!$A$2:$ZZ$233, 106, MATCH($B$3, resultados!$A$1:$ZZ$1, 0))</f>
        <v/>
      </c>
    </row>
    <row r="113">
      <c r="A113">
        <f>INDEX(resultados!$A$2:$ZZ$233, 107, MATCH($B$1, resultados!$A$1:$ZZ$1, 0))</f>
        <v/>
      </c>
      <c r="B113">
        <f>INDEX(resultados!$A$2:$ZZ$233, 107, MATCH($B$2, resultados!$A$1:$ZZ$1, 0))</f>
        <v/>
      </c>
      <c r="C113">
        <f>INDEX(resultados!$A$2:$ZZ$233, 107, MATCH($B$3, resultados!$A$1:$ZZ$1, 0))</f>
        <v/>
      </c>
    </row>
    <row r="114">
      <c r="A114">
        <f>INDEX(resultados!$A$2:$ZZ$233, 108, MATCH($B$1, resultados!$A$1:$ZZ$1, 0))</f>
        <v/>
      </c>
      <c r="B114">
        <f>INDEX(resultados!$A$2:$ZZ$233, 108, MATCH($B$2, resultados!$A$1:$ZZ$1, 0))</f>
        <v/>
      </c>
      <c r="C114">
        <f>INDEX(resultados!$A$2:$ZZ$233, 108, MATCH($B$3, resultados!$A$1:$ZZ$1, 0))</f>
        <v/>
      </c>
    </row>
    <row r="115">
      <c r="A115">
        <f>INDEX(resultados!$A$2:$ZZ$233, 109, MATCH($B$1, resultados!$A$1:$ZZ$1, 0))</f>
        <v/>
      </c>
      <c r="B115">
        <f>INDEX(resultados!$A$2:$ZZ$233, 109, MATCH($B$2, resultados!$A$1:$ZZ$1, 0))</f>
        <v/>
      </c>
      <c r="C115">
        <f>INDEX(resultados!$A$2:$ZZ$233, 109, MATCH($B$3, resultados!$A$1:$ZZ$1, 0))</f>
        <v/>
      </c>
    </row>
    <row r="116">
      <c r="A116">
        <f>INDEX(resultados!$A$2:$ZZ$233, 110, MATCH($B$1, resultados!$A$1:$ZZ$1, 0))</f>
        <v/>
      </c>
      <c r="B116">
        <f>INDEX(resultados!$A$2:$ZZ$233, 110, MATCH($B$2, resultados!$A$1:$ZZ$1, 0))</f>
        <v/>
      </c>
      <c r="C116">
        <f>INDEX(resultados!$A$2:$ZZ$233, 110, MATCH($B$3, resultados!$A$1:$ZZ$1, 0))</f>
        <v/>
      </c>
    </row>
    <row r="117">
      <c r="A117">
        <f>INDEX(resultados!$A$2:$ZZ$233, 111, MATCH($B$1, resultados!$A$1:$ZZ$1, 0))</f>
        <v/>
      </c>
      <c r="B117">
        <f>INDEX(resultados!$A$2:$ZZ$233, 111, MATCH($B$2, resultados!$A$1:$ZZ$1, 0))</f>
        <v/>
      </c>
      <c r="C117">
        <f>INDEX(resultados!$A$2:$ZZ$233, 111, MATCH($B$3, resultados!$A$1:$ZZ$1, 0))</f>
        <v/>
      </c>
    </row>
    <row r="118">
      <c r="A118">
        <f>INDEX(resultados!$A$2:$ZZ$233, 112, MATCH($B$1, resultados!$A$1:$ZZ$1, 0))</f>
        <v/>
      </c>
      <c r="B118">
        <f>INDEX(resultados!$A$2:$ZZ$233, 112, MATCH($B$2, resultados!$A$1:$ZZ$1, 0))</f>
        <v/>
      </c>
      <c r="C118">
        <f>INDEX(resultados!$A$2:$ZZ$233, 112, MATCH($B$3, resultados!$A$1:$ZZ$1, 0))</f>
        <v/>
      </c>
    </row>
    <row r="119">
      <c r="A119">
        <f>INDEX(resultados!$A$2:$ZZ$233, 113, MATCH($B$1, resultados!$A$1:$ZZ$1, 0))</f>
        <v/>
      </c>
      <c r="B119">
        <f>INDEX(resultados!$A$2:$ZZ$233, 113, MATCH($B$2, resultados!$A$1:$ZZ$1, 0))</f>
        <v/>
      </c>
      <c r="C119">
        <f>INDEX(resultados!$A$2:$ZZ$233, 113, MATCH($B$3, resultados!$A$1:$ZZ$1, 0))</f>
        <v/>
      </c>
    </row>
    <row r="120">
      <c r="A120">
        <f>INDEX(resultados!$A$2:$ZZ$233, 114, MATCH($B$1, resultados!$A$1:$ZZ$1, 0))</f>
        <v/>
      </c>
      <c r="B120">
        <f>INDEX(resultados!$A$2:$ZZ$233, 114, MATCH($B$2, resultados!$A$1:$ZZ$1, 0))</f>
        <v/>
      </c>
      <c r="C120">
        <f>INDEX(resultados!$A$2:$ZZ$233, 114, MATCH($B$3, resultados!$A$1:$ZZ$1, 0))</f>
        <v/>
      </c>
    </row>
    <row r="121">
      <c r="A121">
        <f>INDEX(resultados!$A$2:$ZZ$233, 115, MATCH($B$1, resultados!$A$1:$ZZ$1, 0))</f>
        <v/>
      </c>
      <c r="B121">
        <f>INDEX(resultados!$A$2:$ZZ$233, 115, MATCH($B$2, resultados!$A$1:$ZZ$1, 0))</f>
        <v/>
      </c>
      <c r="C121">
        <f>INDEX(resultados!$A$2:$ZZ$233, 115, MATCH($B$3, resultados!$A$1:$ZZ$1, 0))</f>
        <v/>
      </c>
    </row>
    <row r="122">
      <c r="A122">
        <f>INDEX(resultados!$A$2:$ZZ$233, 116, MATCH($B$1, resultados!$A$1:$ZZ$1, 0))</f>
        <v/>
      </c>
      <c r="B122">
        <f>INDEX(resultados!$A$2:$ZZ$233, 116, MATCH($B$2, resultados!$A$1:$ZZ$1, 0))</f>
        <v/>
      </c>
      <c r="C122">
        <f>INDEX(resultados!$A$2:$ZZ$233, 116, MATCH($B$3, resultados!$A$1:$ZZ$1, 0))</f>
        <v/>
      </c>
    </row>
    <row r="123">
      <c r="A123">
        <f>INDEX(resultados!$A$2:$ZZ$233, 117, MATCH($B$1, resultados!$A$1:$ZZ$1, 0))</f>
        <v/>
      </c>
      <c r="B123">
        <f>INDEX(resultados!$A$2:$ZZ$233, 117, MATCH($B$2, resultados!$A$1:$ZZ$1, 0))</f>
        <v/>
      </c>
      <c r="C123">
        <f>INDEX(resultados!$A$2:$ZZ$233, 117, MATCH($B$3, resultados!$A$1:$ZZ$1, 0))</f>
        <v/>
      </c>
    </row>
    <row r="124">
      <c r="A124">
        <f>INDEX(resultados!$A$2:$ZZ$233, 118, MATCH($B$1, resultados!$A$1:$ZZ$1, 0))</f>
        <v/>
      </c>
      <c r="B124">
        <f>INDEX(resultados!$A$2:$ZZ$233, 118, MATCH($B$2, resultados!$A$1:$ZZ$1, 0))</f>
        <v/>
      </c>
      <c r="C124">
        <f>INDEX(resultados!$A$2:$ZZ$233, 118, MATCH($B$3, resultados!$A$1:$ZZ$1, 0))</f>
        <v/>
      </c>
    </row>
    <row r="125">
      <c r="A125">
        <f>INDEX(resultados!$A$2:$ZZ$233, 119, MATCH($B$1, resultados!$A$1:$ZZ$1, 0))</f>
        <v/>
      </c>
      <c r="B125">
        <f>INDEX(resultados!$A$2:$ZZ$233, 119, MATCH($B$2, resultados!$A$1:$ZZ$1, 0))</f>
        <v/>
      </c>
      <c r="C125">
        <f>INDEX(resultados!$A$2:$ZZ$233, 119, MATCH($B$3, resultados!$A$1:$ZZ$1, 0))</f>
        <v/>
      </c>
    </row>
    <row r="126">
      <c r="A126">
        <f>INDEX(resultados!$A$2:$ZZ$233, 120, MATCH($B$1, resultados!$A$1:$ZZ$1, 0))</f>
        <v/>
      </c>
      <c r="B126">
        <f>INDEX(resultados!$A$2:$ZZ$233, 120, MATCH($B$2, resultados!$A$1:$ZZ$1, 0))</f>
        <v/>
      </c>
      <c r="C126">
        <f>INDEX(resultados!$A$2:$ZZ$233, 120, MATCH($B$3, resultados!$A$1:$ZZ$1, 0))</f>
        <v/>
      </c>
    </row>
    <row r="127">
      <c r="A127">
        <f>INDEX(resultados!$A$2:$ZZ$233, 121, MATCH($B$1, resultados!$A$1:$ZZ$1, 0))</f>
        <v/>
      </c>
      <c r="B127">
        <f>INDEX(resultados!$A$2:$ZZ$233, 121, MATCH($B$2, resultados!$A$1:$ZZ$1, 0))</f>
        <v/>
      </c>
      <c r="C127">
        <f>INDEX(resultados!$A$2:$ZZ$233, 121, MATCH($B$3, resultados!$A$1:$ZZ$1, 0))</f>
        <v/>
      </c>
    </row>
    <row r="128">
      <c r="A128">
        <f>INDEX(resultados!$A$2:$ZZ$233, 122, MATCH($B$1, resultados!$A$1:$ZZ$1, 0))</f>
        <v/>
      </c>
      <c r="B128">
        <f>INDEX(resultados!$A$2:$ZZ$233, 122, MATCH($B$2, resultados!$A$1:$ZZ$1, 0))</f>
        <v/>
      </c>
      <c r="C128">
        <f>INDEX(resultados!$A$2:$ZZ$233, 122, MATCH($B$3, resultados!$A$1:$ZZ$1, 0))</f>
        <v/>
      </c>
    </row>
    <row r="129">
      <c r="A129">
        <f>INDEX(resultados!$A$2:$ZZ$233, 123, MATCH($B$1, resultados!$A$1:$ZZ$1, 0))</f>
        <v/>
      </c>
      <c r="B129">
        <f>INDEX(resultados!$A$2:$ZZ$233, 123, MATCH($B$2, resultados!$A$1:$ZZ$1, 0))</f>
        <v/>
      </c>
      <c r="C129">
        <f>INDEX(resultados!$A$2:$ZZ$233, 123, MATCH($B$3, resultados!$A$1:$ZZ$1, 0))</f>
        <v/>
      </c>
    </row>
    <row r="130">
      <c r="A130">
        <f>INDEX(resultados!$A$2:$ZZ$233, 124, MATCH($B$1, resultados!$A$1:$ZZ$1, 0))</f>
        <v/>
      </c>
      <c r="B130">
        <f>INDEX(resultados!$A$2:$ZZ$233, 124, MATCH($B$2, resultados!$A$1:$ZZ$1, 0))</f>
        <v/>
      </c>
      <c r="C130">
        <f>INDEX(resultados!$A$2:$ZZ$233, 124, MATCH($B$3, resultados!$A$1:$ZZ$1, 0))</f>
        <v/>
      </c>
    </row>
    <row r="131">
      <c r="A131">
        <f>INDEX(resultados!$A$2:$ZZ$233, 125, MATCH($B$1, resultados!$A$1:$ZZ$1, 0))</f>
        <v/>
      </c>
      <c r="B131">
        <f>INDEX(resultados!$A$2:$ZZ$233, 125, MATCH($B$2, resultados!$A$1:$ZZ$1, 0))</f>
        <v/>
      </c>
      <c r="C131">
        <f>INDEX(resultados!$A$2:$ZZ$233, 125, MATCH($B$3, resultados!$A$1:$ZZ$1, 0))</f>
        <v/>
      </c>
    </row>
    <row r="132">
      <c r="A132">
        <f>INDEX(resultados!$A$2:$ZZ$233, 126, MATCH($B$1, resultados!$A$1:$ZZ$1, 0))</f>
        <v/>
      </c>
      <c r="B132">
        <f>INDEX(resultados!$A$2:$ZZ$233, 126, MATCH($B$2, resultados!$A$1:$ZZ$1, 0))</f>
        <v/>
      </c>
      <c r="C132">
        <f>INDEX(resultados!$A$2:$ZZ$233, 126, MATCH($B$3, resultados!$A$1:$ZZ$1, 0))</f>
        <v/>
      </c>
    </row>
    <row r="133">
      <c r="A133">
        <f>INDEX(resultados!$A$2:$ZZ$233, 127, MATCH($B$1, resultados!$A$1:$ZZ$1, 0))</f>
        <v/>
      </c>
      <c r="B133">
        <f>INDEX(resultados!$A$2:$ZZ$233, 127, MATCH($B$2, resultados!$A$1:$ZZ$1, 0))</f>
        <v/>
      </c>
      <c r="C133">
        <f>INDEX(resultados!$A$2:$ZZ$233, 127, MATCH($B$3, resultados!$A$1:$ZZ$1, 0))</f>
        <v/>
      </c>
    </row>
    <row r="134">
      <c r="A134">
        <f>INDEX(resultados!$A$2:$ZZ$233, 128, MATCH($B$1, resultados!$A$1:$ZZ$1, 0))</f>
        <v/>
      </c>
      <c r="B134">
        <f>INDEX(resultados!$A$2:$ZZ$233, 128, MATCH($B$2, resultados!$A$1:$ZZ$1, 0))</f>
        <v/>
      </c>
      <c r="C134">
        <f>INDEX(resultados!$A$2:$ZZ$233, 128, MATCH($B$3, resultados!$A$1:$ZZ$1, 0))</f>
        <v/>
      </c>
    </row>
    <row r="135">
      <c r="A135">
        <f>INDEX(resultados!$A$2:$ZZ$233, 129, MATCH($B$1, resultados!$A$1:$ZZ$1, 0))</f>
        <v/>
      </c>
      <c r="B135">
        <f>INDEX(resultados!$A$2:$ZZ$233, 129, MATCH($B$2, resultados!$A$1:$ZZ$1, 0))</f>
        <v/>
      </c>
      <c r="C135">
        <f>INDEX(resultados!$A$2:$ZZ$233, 129, MATCH($B$3, resultados!$A$1:$ZZ$1, 0))</f>
        <v/>
      </c>
    </row>
    <row r="136">
      <c r="A136">
        <f>INDEX(resultados!$A$2:$ZZ$233, 130, MATCH($B$1, resultados!$A$1:$ZZ$1, 0))</f>
        <v/>
      </c>
      <c r="B136">
        <f>INDEX(resultados!$A$2:$ZZ$233, 130, MATCH($B$2, resultados!$A$1:$ZZ$1, 0))</f>
        <v/>
      </c>
      <c r="C136">
        <f>INDEX(resultados!$A$2:$ZZ$233, 130, MATCH($B$3, resultados!$A$1:$ZZ$1, 0))</f>
        <v/>
      </c>
    </row>
    <row r="137">
      <c r="A137">
        <f>INDEX(resultados!$A$2:$ZZ$233, 131, MATCH($B$1, resultados!$A$1:$ZZ$1, 0))</f>
        <v/>
      </c>
      <c r="B137">
        <f>INDEX(resultados!$A$2:$ZZ$233, 131, MATCH($B$2, resultados!$A$1:$ZZ$1, 0))</f>
        <v/>
      </c>
      <c r="C137">
        <f>INDEX(resultados!$A$2:$ZZ$233, 131, MATCH($B$3, resultados!$A$1:$ZZ$1, 0))</f>
        <v/>
      </c>
    </row>
    <row r="138">
      <c r="A138">
        <f>INDEX(resultados!$A$2:$ZZ$233, 132, MATCH($B$1, resultados!$A$1:$ZZ$1, 0))</f>
        <v/>
      </c>
      <c r="B138">
        <f>INDEX(resultados!$A$2:$ZZ$233, 132, MATCH($B$2, resultados!$A$1:$ZZ$1, 0))</f>
        <v/>
      </c>
      <c r="C138">
        <f>INDEX(resultados!$A$2:$ZZ$233, 132, MATCH($B$3, resultados!$A$1:$ZZ$1, 0))</f>
        <v/>
      </c>
    </row>
    <row r="139">
      <c r="A139">
        <f>INDEX(resultados!$A$2:$ZZ$233, 133, MATCH($B$1, resultados!$A$1:$ZZ$1, 0))</f>
        <v/>
      </c>
      <c r="B139">
        <f>INDEX(resultados!$A$2:$ZZ$233, 133, MATCH($B$2, resultados!$A$1:$ZZ$1, 0))</f>
        <v/>
      </c>
      <c r="C139">
        <f>INDEX(resultados!$A$2:$ZZ$233, 133, MATCH($B$3, resultados!$A$1:$ZZ$1, 0))</f>
        <v/>
      </c>
    </row>
    <row r="140">
      <c r="A140">
        <f>INDEX(resultados!$A$2:$ZZ$233, 134, MATCH($B$1, resultados!$A$1:$ZZ$1, 0))</f>
        <v/>
      </c>
      <c r="B140">
        <f>INDEX(resultados!$A$2:$ZZ$233, 134, MATCH($B$2, resultados!$A$1:$ZZ$1, 0))</f>
        <v/>
      </c>
      <c r="C140">
        <f>INDEX(resultados!$A$2:$ZZ$233, 134, MATCH($B$3, resultados!$A$1:$ZZ$1, 0))</f>
        <v/>
      </c>
    </row>
    <row r="141">
      <c r="A141">
        <f>INDEX(resultados!$A$2:$ZZ$233, 135, MATCH($B$1, resultados!$A$1:$ZZ$1, 0))</f>
        <v/>
      </c>
      <c r="B141">
        <f>INDEX(resultados!$A$2:$ZZ$233, 135, MATCH($B$2, resultados!$A$1:$ZZ$1, 0))</f>
        <v/>
      </c>
      <c r="C141">
        <f>INDEX(resultados!$A$2:$ZZ$233, 135, MATCH($B$3, resultados!$A$1:$ZZ$1, 0))</f>
        <v/>
      </c>
    </row>
    <row r="142">
      <c r="A142">
        <f>INDEX(resultados!$A$2:$ZZ$233, 136, MATCH($B$1, resultados!$A$1:$ZZ$1, 0))</f>
        <v/>
      </c>
      <c r="B142">
        <f>INDEX(resultados!$A$2:$ZZ$233, 136, MATCH($B$2, resultados!$A$1:$ZZ$1, 0))</f>
        <v/>
      </c>
      <c r="C142">
        <f>INDEX(resultados!$A$2:$ZZ$233, 136, MATCH($B$3, resultados!$A$1:$ZZ$1, 0))</f>
        <v/>
      </c>
    </row>
    <row r="143">
      <c r="A143">
        <f>INDEX(resultados!$A$2:$ZZ$233, 137, MATCH($B$1, resultados!$A$1:$ZZ$1, 0))</f>
        <v/>
      </c>
      <c r="B143">
        <f>INDEX(resultados!$A$2:$ZZ$233, 137, MATCH($B$2, resultados!$A$1:$ZZ$1, 0))</f>
        <v/>
      </c>
      <c r="C143">
        <f>INDEX(resultados!$A$2:$ZZ$233, 137, MATCH($B$3, resultados!$A$1:$ZZ$1, 0))</f>
        <v/>
      </c>
    </row>
    <row r="144">
      <c r="A144">
        <f>INDEX(resultados!$A$2:$ZZ$233, 138, MATCH($B$1, resultados!$A$1:$ZZ$1, 0))</f>
        <v/>
      </c>
      <c r="B144">
        <f>INDEX(resultados!$A$2:$ZZ$233, 138, MATCH($B$2, resultados!$A$1:$ZZ$1, 0))</f>
        <v/>
      </c>
      <c r="C144">
        <f>INDEX(resultados!$A$2:$ZZ$233, 138, MATCH($B$3, resultados!$A$1:$ZZ$1, 0))</f>
        <v/>
      </c>
    </row>
    <row r="145">
      <c r="A145">
        <f>INDEX(resultados!$A$2:$ZZ$233, 139, MATCH($B$1, resultados!$A$1:$ZZ$1, 0))</f>
        <v/>
      </c>
      <c r="B145">
        <f>INDEX(resultados!$A$2:$ZZ$233, 139, MATCH($B$2, resultados!$A$1:$ZZ$1, 0))</f>
        <v/>
      </c>
      <c r="C145">
        <f>INDEX(resultados!$A$2:$ZZ$233, 139, MATCH($B$3, resultados!$A$1:$ZZ$1, 0))</f>
        <v/>
      </c>
    </row>
    <row r="146">
      <c r="A146">
        <f>INDEX(resultados!$A$2:$ZZ$233, 140, MATCH($B$1, resultados!$A$1:$ZZ$1, 0))</f>
        <v/>
      </c>
      <c r="B146">
        <f>INDEX(resultados!$A$2:$ZZ$233, 140, MATCH($B$2, resultados!$A$1:$ZZ$1, 0))</f>
        <v/>
      </c>
      <c r="C146">
        <f>INDEX(resultados!$A$2:$ZZ$233, 140, MATCH($B$3, resultados!$A$1:$ZZ$1, 0))</f>
        <v/>
      </c>
    </row>
    <row r="147">
      <c r="A147">
        <f>INDEX(resultados!$A$2:$ZZ$233, 141, MATCH($B$1, resultados!$A$1:$ZZ$1, 0))</f>
        <v/>
      </c>
      <c r="B147">
        <f>INDEX(resultados!$A$2:$ZZ$233, 141, MATCH($B$2, resultados!$A$1:$ZZ$1, 0))</f>
        <v/>
      </c>
      <c r="C147">
        <f>INDEX(resultados!$A$2:$ZZ$233, 141, MATCH($B$3, resultados!$A$1:$ZZ$1, 0))</f>
        <v/>
      </c>
    </row>
    <row r="148">
      <c r="A148">
        <f>INDEX(resultados!$A$2:$ZZ$233, 142, MATCH($B$1, resultados!$A$1:$ZZ$1, 0))</f>
        <v/>
      </c>
      <c r="B148">
        <f>INDEX(resultados!$A$2:$ZZ$233, 142, MATCH($B$2, resultados!$A$1:$ZZ$1, 0))</f>
        <v/>
      </c>
      <c r="C148">
        <f>INDEX(resultados!$A$2:$ZZ$233, 142, MATCH($B$3, resultados!$A$1:$ZZ$1, 0))</f>
        <v/>
      </c>
    </row>
    <row r="149">
      <c r="A149">
        <f>INDEX(resultados!$A$2:$ZZ$233, 143, MATCH($B$1, resultados!$A$1:$ZZ$1, 0))</f>
        <v/>
      </c>
      <c r="B149">
        <f>INDEX(resultados!$A$2:$ZZ$233, 143, MATCH($B$2, resultados!$A$1:$ZZ$1, 0))</f>
        <v/>
      </c>
      <c r="C149">
        <f>INDEX(resultados!$A$2:$ZZ$233, 143, MATCH($B$3, resultados!$A$1:$ZZ$1, 0))</f>
        <v/>
      </c>
    </row>
    <row r="150">
      <c r="A150">
        <f>INDEX(resultados!$A$2:$ZZ$233, 144, MATCH($B$1, resultados!$A$1:$ZZ$1, 0))</f>
        <v/>
      </c>
      <c r="B150">
        <f>INDEX(resultados!$A$2:$ZZ$233, 144, MATCH($B$2, resultados!$A$1:$ZZ$1, 0))</f>
        <v/>
      </c>
      <c r="C150">
        <f>INDEX(resultados!$A$2:$ZZ$233, 144, MATCH($B$3, resultados!$A$1:$ZZ$1, 0))</f>
        <v/>
      </c>
    </row>
    <row r="151">
      <c r="A151">
        <f>INDEX(resultados!$A$2:$ZZ$233, 145, MATCH($B$1, resultados!$A$1:$ZZ$1, 0))</f>
        <v/>
      </c>
      <c r="B151">
        <f>INDEX(resultados!$A$2:$ZZ$233, 145, MATCH($B$2, resultados!$A$1:$ZZ$1, 0))</f>
        <v/>
      </c>
      <c r="C151">
        <f>INDEX(resultados!$A$2:$ZZ$233, 145, MATCH($B$3, resultados!$A$1:$ZZ$1, 0))</f>
        <v/>
      </c>
    </row>
    <row r="152">
      <c r="A152">
        <f>INDEX(resultados!$A$2:$ZZ$233, 146, MATCH($B$1, resultados!$A$1:$ZZ$1, 0))</f>
        <v/>
      </c>
      <c r="B152">
        <f>INDEX(resultados!$A$2:$ZZ$233, 146, MATCH($B$2, resultados!$A$1:$ZZ$1, 0))</f>
        <v/>
      </c>
      <c r="C152">
        <f>INDEX(resultados!$A$2:$ZZ$233, 146, MATCH($B$3, resultados!$A$1:$ZZ$1, 0))</f>
        <v/>
      </c>
    </row>
    <row r="153">
      <c r="A153">
        <f>INDEX(resultados!$A$2:$ZZ$233, 147, MATCH($B$1, resultados!$A$1:$ZZ$1, 0))</f>
        <v/>
      </c>
      <c r="B153">
        <f>INDEX(resultados!$A$2:$ZZ$233, 147, MATCH($B$2, resultados!$A$1:$ZZ$1, 0))</f>
        <v/>
      </c>
      <c r="C153">
        <f>INDEX(resultados!$A$2:$ZZ$233, 147, MATCH($B$3, resultados!$A$1:$ZZ$1, 0))</f>
        <v/>
      </c>
    </row>
    <row r="154">
      <c r="A154">
        <f>INDEX(resultados!$A$2:$ZZ$233, 148, MATCH($B$1, resultados!$A$1:$ZZ$1, 0))</f>
        <v/>
      </c>
      <c r="B154">
        <f>INDEX(resultados!$A$2:$ZZ$233, 148, MATCH($B$2, resultados!$A$1:$ZZ$1, 0))</f>
        <v/>
      </c>
      <c r="C154">
        <f>INDEX(resultados!$A$2:$ZZ$233, 148, MATCH($B$3, resultados!$A$1:$ZZ$1, 0))</f>
        <v/>
      </c>
    </row>
    <row r="155">
      <c r="A155">
        <f>INDEX(resultados!$A$2:$ZZ$233, 149, MATCH($B$1, resultados!$A$1:$ZZ$1, 0))</f>
        <v/>
      </c>
      <c r="B155">
        <f>INDEX(resultados!$A$2:$ZZ$233, 149, MATCH($B$2, resultados!$A$1:$ZZ$1, 0))</f>
        <v/>
      </c>
      <c r="C155">
        <f>INDEX(resultados!$A$2:$ZZ$233, 149, MATCH($B$3, resultados!$A$1:$ZZ$1, 0))</f>
        <v/>
      </c>
    </row>
    <row r="156">
      <c r="A156">
        <f>INDEX(resultados!$A$2:$ZZ$233, 150, MATCH($B$1, resultados!$A$1:$ZZ$1, 0))</f>
        <v/>
      </c>
      <c r="B156">
        <f>INDEX(resultados!$A$2:$ZZ$233, 150, MATCH($B$2, resultados!$A$1:$ZZ$1, 0))</f>
        <v/>
      </c>
      <c r="C156">
        <f>INDEX(resultados!$A$2:$ZZ$233, 150, MATCH($B$3, resultados!$A$1:$ZZ$1, 0))</f>
        <v/>
      </c>
    </row>
    <row r="157">
      <c r="A157">
        <f>INDEX(resultados!$A$2:$ZZ$233, 151, MATCH($B$1, resultados!$A$1:$ZZ$1, 0))</f>
        <v/>
      </c>
      <c r="B157">
        <f>INDEX(resultados!$A$2:$ZZ$233, 151, MATCH($B$2, resultados!$A$1:$ZZ$1, 0))</f>
        <v/>
      </c>
      <c r="C157">
        <f>INDEX(resultados!$A$2:$ZZ$233, 151, MATCH($B$3, resultados!$A$1:$ZZ$1, 0))</f>
        <v/>
      </c>
    </row>
    <row r="158">
      <c r="A158">
        <f>INDEX(resultados!$A$2:$ZZ$233, 152, MATCH($B$1, resultados!$A$1:$ZZ$1, 0))</f>
        <v/>
      </c>
      <c r="B158">
        <f>INDEX(resultados!$A$2:$ZZ$233, 152, MATCH($B$2, resultados!$A$1:$ZZ$1, 0))</f>
        <v/>
      </c>
      <c r="C158">
        <f>INDEX(resultados!$A$2:$ZZ$233, 152, MATCH($B$3, resultados!$A$1:$ZZ$1, 0))</f>
        <v/>
      </c>
    </row>
    <row r="159">
      <c r="A159">
        <f>INDEX(resultados!$A$2:$ZZ$233, 153, MATCH($B$1, resultados!$A$1:$ZZ$1, 0))</f>
        <v/>
      </c>
      <c r="B159">
        <f>INDEX(resultados!$A$2:$ZZ$233, 153, MATCH($B$2, resultados!$A$1:$ZZ$1, 0))</f>
        <v/>
      </c>
      <c r="C159">
        <f>INDEX(resultados!$A$2:$ZZ$233, 153, MATCH($B$3, resultados!$A$1:$ZZ$1, 0))</f>
        <v/>
      </c>
    </row>
    <row r="160">
      <c r="A160">
        <f>INDEX(resultados!$A$2:$ZZ$233, 154, MATCH($B$1, resultados!$A$1:$ZZ$1, 0))</f>
        <v/>
      </c>
      <c r="B160">
        <f>INDEX(resultados!$A$2:$ZZ$233, 154, MATCH($B$2, resultados!$A$1:$ZZ$1, 0))</f>
        <v/>
      </c>
      <c r="C160">
        <f>INDEX(resultados!$A$2:$ZZ$233, 154, MATCH($B$3, resultados!$A$1:$ZZ$1, 0))</f>
        <v/>
      </c>
    </row>
    <row r="161">
      <c r="A161">
        <f>INDEX(resultados!$A$2:$ZZ$233, 155, MATCH($B$1, resultados!$A$1:$ZZ$1, 0))</f>
        <v/>
      </c>
      <c r="B161">
        <f>INDEX(resultados!$A$2:$ZZ$233, 155, MATCH($B$2, resultados!$A$1:$ZZ$1, 0))</f>
        <v/>
      </c>
      <c r="C161">
        <f>INDEX(resultados!$A$2:$ZZ$233, 155, MATCH($B$3, resultados!$A$1:$ZZ$1, 0))</f>
        <v/>
      </c>
    </row>
    <row r="162">
      <c r="A162">
        <f>INDEX(resultados!$A$2:$ZZ$233, 156, MATCH($B$1, resultados!$A$1:$ZZ$1, 0))</f>
        <v/>
      </c>
      <c r="B162">
        <f>INDEX(resultados!$A$2:$ZZ$233, 156, MATCH($B$2, resultados!$A$1:$ZZ$1, 0))</f>
        <v/>
      </c>
      <c r="C162">
        <f>INDEX(resultados!$A$2:$ZZ$233, 156, MATCH($B$3, resultados!$A$1:$ZZ$1, 0))</f>
        <v/>
      </c>
    </row>
    <row r="163">
      <c r="A163">
        <f>INDEX(resultados!$A$2:$ZZ$233, 157, MATCH($B$1, resultados!$A$1:$ZZ$1, 0))</f>
        <v/>
      </c>
      <c r="B163">
        <f>INDEX(resultados!$A$2:$ZZ$233, 157, MATCH($B$2, resultados!$A$1:$ZZ$1, 0))</f>
        <v/>
      </c>
      <c r="C163">
        <f>INDEX(resultados!$A$2:$ZZ$233, 157, MATCH($B$3, resultados!$A$1:$ZZ$1, 0))</f>
        <v/>
      </c>
    </row>
    <row r="164">
      <c r="A164">
        <f>INDEX(resultados!$A$2:$ZZ$233, 158, MATCH($B$1, resultados!$A$1:$ZZ$1, 0))</f>
        <v/>
      </c>
      <c r="B164">
        <f>INDEX(resultados!$A$2:$ZZ$233, 158, MATCH($B$2, resultados!$A$1:$ZZ$1, 0))</f>
        <v/>
      </c>
      <c r="C164">
        <f>INDEX(resultados!$A$2:$ZZ$233, 158, MATCH($B$3, resultados!$A$1:$ZZ$1, 0))</f>
        <v/>
      </c>
    </row>
    <row r="165">
      <c r="A165">
        <f>INDEX(resultados!$A$2:$ZZ$233, 159, MATCH($B$1, resultados!$A$1:$ZZ$1, 0))</f>
        <v/>
      </c>
      <c r="B165">
        <f>INDEX(resultados!$A$2:$ZZ$233, 159, MATCH($B$2, resultados!$A$1:$ZZ$1, 0))</f>
        <v/>
      </c>
      <c r="C165">
        <f>INDEX(resultados!$A$2:$ZZ$233, 159, MATCH($B$3, resultados!$A$1:$ZZ$1, 0))</f>
        <v/>
      </c>
    </row>
    <row r="166">
      <c r="A166">
        <f>INDEX(resultados!$A$2:$ZZ$233, 160, MATCH($B$1, resultados!$A$1:$ZZ$1, 0))</f>
        <v/>
      </c>
      <c r="B166">
        <f>INDEX(resultados!$A$2:$ZZ$233, 160, MATCH($B$2, resultados!$A$1:$ZZ$1, 0))</f>
        <v/>
      </c>
      <c r="C166">
        <f>INDEX(resultados!$A$2:$ZZ$233, 160, MATCH($B$3, resultados!$A$1:$ZZ$1, 0))</f>
        <v/>
      </c>
    </row>
    <row r="167">
      <c r="A167">
        <f>INDEX(resultados!$A$2:$ZZ$233, 161, MATCH($B$1, resultados!$A$1:$ZZ$1, 0))</f>
        <v/>
      </c>
      <c r="B167">
        <f>INDEX(resultados!$A$2:$ZZ$233, 161, MATCH($B$2, resultados!$A$1:$ZZ$1, 0))</f>
        <v/>
      </c>
      <c r="C167">
        <f>INDEX(resultados!$A$2:$ZZ$233, 161, MATCH($B$3, resultados!$A$1:$ZZ$1, 0))</f>
        <v/>
      </c>
    </row>
    <row r="168">
      <c r="A168">
        <f>INDEX(resultados!$A$2:$ZZ$233, 162, MATCH($B$1, resultados!$A$1:$ZZ$1, 0))</f>
        <v/>
      </c>
      <c r="B168">
        <f>INDEX(resultados!$A$2:$ZZ$233, 162, MATCH($B$2, resultados!$A$1:$ZZ$1, 0))</f>
        <v/>
      </c>
      <c r="C168">
        <f>INDEX(resultados!$A$2:$ZZ$233, 162, MATCH($B$3, resultados!$A$1:$ZZ$1, 0))</f>
        <v/>
      </c>
    </row>
    <row r="169">
      <c r="A169">
        <f>INDEX(resultados!$A$2:$ZZ$233, 163, MATCH($B$1, resultados!$A$1:$ZZ$1, 0))</f>
        <v/>
      </c>
      <c r="B169">
        <f>INDEX(resultados!$A$2:$ZZ$233, 163, MATCH($B$2, resultados!$A$1:$ZZ$1, 0))</f>
        <v/>
      </c>
      <c r="C169">
        <f>INDEX(resultados!$A$2:$ZZ$233, 163, MATCH($B$3, resultados!$A$1:$ZZ$1, 0))</f>
        <v/>
      </c>
    </row>
    <row r="170">
      <c r="A170">
        <f>INDEX(resultados!$A$2:$ZZ$233, 164, MATCH($B$1, resultados!$A$1:$ZZ$1, 0))</f>
        <v/>
      </c>
      <c r="B170">
        <f>INDEX(resultados!$A$2:$ZZ$233, 164, MATCH($B$2, resultados!$A$1:$ZZ$1, 0))</f>
        <v/>
      </c>
      <c r="C170">
        <f>INDEX(resultados!$A$2:$ZZ$233, 164, MATCH($B$3, resultados!$A$1:$ZZ$1, 0))</f>
        <v/>
      </c>
    </row>
    <row r="171">
      <c r="A171">
        <f>INDEX(resultados!$A$2:$ZZ$233, 165, MATCH($B$1, resultados!$A$1:$ZZ$1, 0))</f>
        <v/>
      </c>
      <c r="B171">
        <f>INDEX(resultados!$A$2:$ZZ$233, 165, MATCH($B$2, resultados!$A$1:$ZZ$1, 0))</f>
        <v/>
      </c>
      <c r="C171">
        <f>INDEX(resultados!$A$2:$ZZ$233, 165, MATCH($B$3, resultados!$A$1:$ZZ$1, 0))</f>
        <v/>
      </c>
    </row>
    <row r="172">
      <c r="A172">
        <f>INDEX(resultados!$A$2:$ZZ$233, 166, MATCH($B$1, resultados!$A$1:$ZZ$1, 0))</f>
        <v/>
      </c>
      <c r="B172">
        <f>INDEX(resultados!$A$2:$ZZ$233, 166, MATCH($B$2, resultados!$A$1:$ZZ$1, 0))</f>
        <v/>
      </c>
      <c r="C172">
        <f>INDEX(resultados!$A$2:$ZZ$233, 166, MATCH($B$3, resultados!$A$1:$ZZ$1, 0))</f>
        <v/>
      </c>
    </row>
    <row r="173">
      <c r="A173">
        <f>INDEX(resultados!$A$2:$ZZ$233, 167, MATCH($B$1, resultados!$A$1:$ZZ$1, 0))</f>
        <v/>
      </c>
      <c r="B173">
        <f>INDEX(resultados!$A$2:$ZZ$233, 167, MATCH($B$2, resultados!$A$1:$ZZ$1, 0))</f>
        <v/>
      </c>
      <c r="C173">
        <f>INDEX(resultados!$A$2:$ZZ$233, 167, MATCH($B$3, resultados!$A$1:$ZZ$1, 0))</f>
        <v/>
      </c>
    </row>
    <row r="174">
      <c r="A174">
        <f>INDEX(resultados!$A$2:$ZZ$233, 168, MATCH($B$1, resultados!$A$1:$ZZ$1, 0))</f>
        <v/>
      </c>
      <c r="B174">
        <f>INDEX(resultados!$A$2:$ZZ$233, 168, MATCH($B$2, resultados!$A$1:$ZZ$1, 0))</f>
        <v/>
      </c>
      <c r="C174">
        <f>INDEX(resultados!$A$2:$ZZ$233, 168, MATCH($B$3, resultados!$A$1:$ZZ$1, 0))</f>
        <v/>
      </c>
    </row>
    <row r="175">
      <c r="A175">
        <f>INDEX(resultados!$A$2:$ZZ$233, 169, MATCH($B$1, resultados!$A$1:$ZZ$1, 0))</f>
        <v/>
      </c>
      <c r="B175">
        <f>INDEX(resultados!$A$2:$ZZ$233, 169, MATCH($B$2, resultados!$A$1:$ZZ$1, 0))</f>
        <v/>
      </c>
      <c r="C175">
        <f>INDEX(resultados!$A$2:$ZZ$233, 169, MATCH($B$3, resultados!$A$1:$ZZ$1, 0))</f>
        <v/>
      </c>
    </row>
    <row r="176">
      <c r="A176">
        <f>INDEX(resultados!$A$2:$ZZ$233, 170, MATCH($B$1, resultados!$A$1:$ZZ$1, 0))</f>
        <v/>
      </c>
      <c r="B176">
        <f>INDEX(resultados!$A$2:$ZZ$233, 170, MATCH($B$2, resultados!$A$1:$ZZ$1, 0))</f>
        <v/>
      </c>
      <c r="C176">
        <f>INDEX(resultados!$A$2:$ZZ$233, 170, MATCH($B$3, resultados!$A$1:$ZZ$1, 0))</f>
        <v/>
      </c>
    </row>
    <row r="177">
      <c r="A177">
        <f>INDEX(resultados!$A$2:$ZZ$233, 171, MATCH($B$1, resultados!$A$1:$ZZ$1, 0))</f>
        <v/>
      </c>
      <c r="B177">
        <f>INDEX(resultados!$A$2:$ZZ$233, 171, MATCH($B$2, resultados!$A$1:$ZZ$1, 0))</f>
        <v/>
      </c>
      <c r="C177">
        <f>INDEX(resultados!$A$2:$ZZ$233, 171, MATCH($B$3, resultados!$A$1:$ZZ$1, 0))</f>
        <v/>
      </c>
    </row>
    <row r="178">
      <c r="A178">
        <f>INDEX(resultados!$A$2:$ZZ$233, 172, MATCH($B$1, resultados!$A$1:$ZZ$1, 0))</f>
        <v/>
      </c>
      <c r="B178">
        <f>INDEX(resultados!$A$2:$ZZ$233, 172, MATCH($B$2, resultados!$A$1:$ZZ$1, 0))</f>
        <v/>
      </c>
      <c r="C178">
        <f>INDEX(resultados!$A$2:$ZZ$233, 172, MATCH($B$3, resultados!$A$1:$ZZ$1, 0))</f>
        <v/>
      </c>
    </row>
    <row r="179">
      <c r="A179">
        <f>INDEX(resultados!$A$2:$ZZ$233, 173, MATCH($B$1, resultados!$A$1:$ZZ$1, 0))</f>
        <v/>
      </c>
      <c r="B179">
        <f>INDEX(resultados!$A$2:$ZZ$233, 173, MATCH($B$2, resultados!$A$1:$ZZ$1, 0))</f>
        <v/>
      </c>
      <c r="C179">
        <f>INDEX(resultados!$A$2:$ZZ$233, 173, MATCH($B$3, resultados!$A$1:$ZZ$1, 0))</f>
        <v/>
      </c>
    </row>
    <row r="180">
      <c r="A180">
        <f>INDEX(resultados!$A$2:$ZZ$233, 174, MATCH($B$1, resultados!$A$1:$ZZ$1, 0))</f>
        <v/>
      </c>
      <c r="B180">
        <f>INDEX(resultados!$A$2:$ZZ$233, 174, MATCH($B$2, resultados!$A$1:$ZZ$1, 0))</f>
        <v/>
      </c>
      <c r="C180">
        <f>INDEX(resultados!$A$2:$ZZ$233, 174, MATCH($B$3, resultados!$A$1:$ZZ$1, 0))</f>
        <v/>
      </c>
    </row>
    <row r="181">
      <c r="A181">
        <f>INDEX(resultados!$A$2:$ZZ$233, 175, MATCH($B$1, resultados!$A$1:$ZZ$1, 0))</f>
        <v/>
      </c>
      <c r="B181">
        <f>INDEX(resultados!$A$2:$ZZ$233, 175, MATCH($B$2, resultados!$A$1:$ZZ$1, 0))</f>
        <v/>
      </c>
      <c r="C181">
        <f>INDEX(resultados!$A$2:$ZZ$233, 175, MATCH($B$3, resultados!$A$1:$ZZ$1, 0))</f>
        <v/>
      </c>
    </row>
    <row r="182">
      <c r="A182">
        <f>INDEX(resultados!$A$2:$ZZ$233, 176, MATCH($B$1, resultados!$A$1:$ZZ$1, 0))</f>
        <v/>
      </c>
      <c r="B182">
        <f>INDEX(resultados!$A$2:$ZZ$233, 176, MATCH($B$2, resultados!$A$1:$ZZ$1, 0))</f>
        <v/>
      </c>
      <c r="C182">
        <f>INDEX(resultados!$A$2:$ZZ$233, 176, MATCH($B$3, resultados!$A$1:$ZZ$1, 0))</f>
        <v/>
      </c>
    </row>
    <row r="183">
      <c r="A183">
        <f>INDEX(resultados!$A$2:$ZZ$233, 177, MATCH($B$1, resultados!$A$1:$ZZ$1, 0))</f>
        <v/>
      </c>
      <c r="B183">
        <f>INDEX(resultados!$A$2:$ZZ$233, 177, MATCH($B$2, resultados!$A$1:$ZZ$1, 0))</f>
        <v/>
      </c>
      <c r="C183">
        <f>INDEX(resultados!$A$2:$ZZ$233, 177, MATCH($B$3, resultados!$A$1:$ZZ$1, 0))</f>
        <v/>
      </c>
    </row>
    <row r="184">
      <c r="A184">
        <f>INDEX(resultados!$A$2:$ZZ$233, 178, MATCH($B$1, resultados!$A$1:$ZZ$1, 0))</f>
        <v/>
      </c>
      <c r="B184">
        <f>INDEX(resultados!$A$2:$ZZ$233, 178, MATCH($B$2, resultados!$A$1:$ZZ$1, 0))</f>
        <v/>
      </c>
      <c r="C184">
        <f>INDEX(resultados!$A$2:$ZZ$233, 178, MATCH($B$3, resultados!$A$1:$ZZ$1, 0))</f>
        <v/>
      </c>
    </row>
    <row r="185">
      <c r="A185">
        <f>INDEX(resultados!$A$2:$ZZ$233, 179, MATCH($B$1, resultados!$A$1:$ZZ$1, 0))</f>
        <v/>
      </c>
      <c r="B185">
        <f>INDEX(resultados!$A$2:$ZZ$233, 179, MATCH($B$2, resultados!$A$1:$ZZ$1, 0))</f>
        <v/>
      </c>
      <c r="C185">
        <f>INDEX(resultados!$A$2:$ZZ$233, 179, MATCH($B$3, resultados!$A$1:$ZZ$1, 0))</f>
        <v/>
      </c>
    </row>
    <row r="186">
      <c r="A186">
        <f>INDEX(resultados!$A$2:$ZZ$233, 180, MATCH($B$1, resultados!$A$1:$ZZ$1, 0))</f>
        <v/>
      </c>
      <c r="B186">
        <f>INDEX(resultados!$A$2:$ZZ$233, 180, MATCH($B$2, resultados!$A$1:$ZZ$1, 0))</f>
        <v/>
      </c>
      <c r="C186">
        <f>INDEX(resultados!$A$2:$ZZ$233, 180, MATCH($B$3, resultados!$A$1:$ZZ$1, 0))</f>
        <v/>
      </c>
    </row>
    <row r="187">
      <c r="A187">
        <f>INDEX(resultados!$A$2:$ZZ$233, 181, MATCH($B$1, resultados!$A$1:$ZZ$1, 0))</f>
        <v/>
      </c>
      <c r="B187">
        <f>INDEX(resultados!$A$2:$ZZ$233, 181, MATCH($B$2, resultados!$A$1:$ZZ$1, 0))</f>
        <v/>
      </c>
      <c r="C187">
        <f>INDEX(resultados!$A$2:$ZZ$233, 181, MATCH($B$3, resultados!$A$1:$ZZ$1, 0))</f>
        <v/>
      </c>
    </row>
    <row r="188">
      <c r="A188">
        <f>INDEX(resultados!$A$2:$ZZ$233, 182, MATCH($B$1, resultados!$A$1:$ZZ$1, 0))</f>
        <v/>
      </c>
      <c r="B188">
        <f>INDEX(resultados!$A$2:$ZZ$233, 182, MATCH($B$2, resultados!$A$1:$ZZ$1, 0))</f>
        <v/>
      </c>
      <c r="C188">
        <f>INDEX(resultados!$A$2:$ZZ$233, 182, MATCH($B$3, resultados!$A$1:$ZZ$1, 0))</f>
        <v/>
      </c>
    </row>
    <row r="189">
      <c r="A189">
        <f>INDEX(resultados!$A$2:$ZZ$233, 183, MATCH($B$1, resultados!$A$1:$ZZ$1, 0))</f>
        <v/>
      </c>
      <c r="B189">
        <f>INDEX(resultados!$A$2:$ZZ$233, 183, MATCH($B$2, resultados!$A$1:$ZZ$1, 0))</f>
        <v/>
      </c>
      <c r="C189">
        <f>INDEX(resultados!$A$2:$ZZ$233, 183, MATCH($B$3, resultados!$A$1:$ZZ$1, 0))</f>
        <v/>
      </c>
    </row>
    <row r="190">
      <c r="A190">
        <f>INDEX(resultados!$A$2:$ZZ$233, 184, MATCH($B$1, resultados!$A$1:$ZZ$1, 0))</f>
        <v/>
      </c>
      <c r="B190">
        <f>INDEX(resultados!$A$2:$ZZ$233, 184, MATCH($B$2, resultados!$A$1:$ZZ$1, 0))</f>
        <v/>
      </c>
      <c r="C190">
        <f>INDEX(resultados!$A$2:$ZZ$233, 184, MATCH($B$3, resultados!$A$1:$ZZ$1, 0))</f>
        <v/>
      </c>
    </row>
    <row r="191">
      <c r="A191">
        <f>INDEX(resultados!$A$2:$ZZ$233, 185, MATCH($B$1, resultados!$A$1:$ZZ$1, 0))</f>
        <v/>
      </c>
      <c r="B191">
        <f>INDEX(resultados!$A$2:$ZZ$233, 185, MATCH($B$2, resultados!$A$1:$ZZ$1, 0))</f>
        <v/>
      </c>
      <c r="C191">
        <f>INDEX(resultados!$A$2:$ZZ$233, 185, MATCH($B$3, resultados!$A$1:$ZZ$1, 0))</f>
        <v/>
      </c>
    </row>
    <row r="192">
      <c r="A192">
        <f>INDEX(resultados!$A$2:$ZZ$233, 186, MATCH($B$1, resultados!$A$1:$ZZ$1, 0))</f>
        <v/>
      </c>
      <c r="B192">
        <f>INDEX(resultados!$A$2:$ZZ$233, 186, MATCH($B$2, resultados!$A$1:$ZZ$1, 0))</f>
        <v/>
      </c>
      <c r="C192">
        <f>INDEX(resultados!$A$2:$ZZ$233, 186, MATCH($B$3, resultados!$A$1:$ZZ$1, 0))</f>
        <v/>
      </c>
    </row>
    <row r="193">
      <c r="A193">
        <f>INDEX(resultados!$A$2:$ZZ$233, 187, MATCH($B$1, resultados!$A$1:$ZZ$1, 0))</f>
        <v/>
      </c>
      <c r="B193">
        <f>INDEX(resultados!$A$2:$ZZ$233, 187, MATCH($B$2, resultados!$A$1:$ZZ$1, 0))</f>
        <v/>
      </c>
      <c r="C193">
        <f>INDEX(resultados!$A$2:$ZZ$233, 187, MATCH($B$3, resultados!$A$1:$ZZ$1, 0))</f>
        <v/>
      </c>
    </row>
    <row r="194">
      <c r="A194">
        <f>INDEX(resultados!$A$2:$ZZ$233, 188, MATCH($B$1, resultados!$A$1:$ZZ$1, 0))</f>
        <v/>
      </c>
      <c r="B194">
        <f>INDEX(resultados!$A$2:$ZZ$233, 188, MATCH($B$2, resultados!$A$1:$ZZ$1, 0))</f>
        <v/>
      </c>
      <c r="C194">
        <f>INDEX(resultados!$A$2:$ZZ$233, 188, MATCH($B$3, resultados!$A$1:$ZZ$1, 0))</f>
        <v/>
      </c>
    </row>
    <row r="195">
      <c r="A195">
        <f>INDEX(resultados!$A$2:$ZZ$233, 189, MATCH($B$1, resultados!$A$1:$ZZ$1, 0))</f>
        <v/>
      </c>
      <c r="B195">
        <f>INDEX(resultados!$A$2:$ZZ$233, 189, MATCH($B$2, resultados!$A$1:$ZZ$1, 0))</f>
        <v/>
      </c>
      <c r="C195">
        <f>INDEX(resultados!$A$2:$ZZ$233, 189, MATCH($B$3, resultados!$A$1:$ZZ$1, 0))</f>
        <v/>
      </c>
    </row>
    <row r="196">
      <c r="A196">
        <f>INDEX(resultados!$A$2:$ZZ$233, 190, MATCH($B$1, resultados!$A$1:$ZZ$1, 0))</f>
        <v/>
      </c>
      <c r="B196">
        <f>INDEX(resultados!$A$2:$ZZ$233, 190, MATCH($B$2, resultados!$A$1:$ZZ$1, 0))</f>
        <v/>
      </c>
      <c r="C196">
        <f>INDEX(resultados!$A$2:$ZZ$233, 190, MATCH($B$3, resultados!$A$1:$ZZ$1, 0))</f>
        <v/>
      </c>
    </row>
    <row r="197">
      <c r="A197">
        <f>INDEX(resultados!$A$2:$ZZ$233, 191, MATCH($B$1, resultados!$A$1:$ZZ$1, 0))</f>
        <v/>
      </c>
      <c r="B197">
        <f>INDEX(resultados!$A$2:$ZZ$233, 191, MATCH($B$2, resultados!$A$1:$ZZ$1, 0))</f>
        <v/>
      </c>
      <c r="C197">
        <f>INDEX(resultados!$A$2:$ZZ$233, 191, MATCH($B$3, resultados!$A$1:$ZZ$1, 0))</f>
        <v/>
      </c>
    </row>
    <row r="198">
      <c r="A198">
        <f>INDEX(resultados!$A$2:$ZZ$233, 192, MATCH($B$1, resultados!$A$1:$ZZ$1, 0))</f>
        <v/>
      </c>
      <c r="B198">
        <f>INDEX(resultados!$A$2:$ZZ$233, 192, MATCH($B$2, resultados!$A$1:$ZZ$1, 0))</f>
        <v/>
      </c>
      <c r="C198">
        <f>INDEX(resultados!$A$2:$ZZ$233, 192, MATCH($B$3, resultados!$A$1:$ZZ$1, 0))</f>
        <v/>
      </c>
    </row>
    <row r="199">
      <c r="A199">
        <f>INDEX(resultados!$A$2:$ZZ$233, 193, MATCH($B$1, resultados!$A$1:$ZZ$1, 0))</f>
        <v/>
      </c>
      <c r="B199">
        <f>INDEX(resultados!$A$2:$ZZ$233, 193, MATCH($B$2, resultados!$A$1:$ZZ$1, 0))</f>
        <v/>
      </c>
      <c r="C199">
        <f>INDEX(resultados!$A$2:$ZZ$233, 193, MATCH($B$3, resultados!$A$1:$ZZ$1, 0))</f>
        <v/>
      </c>
    </row>
    <row r="200">
      <c r="A200">
        <f>INDEX(resultados!$A$2:$ZZ$233, 194, MATCH($B$1, resultados!$A$1:$ZZ$1, 0))</f>
        <v/>
      </c>
      <c r="B200">
        <f>INDEX(resultados!$A$2:$ZZ$233, 194, MATCH($B$2, resultados!$A$1:$ZZ$1, 0))</f>
        <v/>
      </c>
      <c r="C200">
        <f>INDEX(resultados!$A$2:$ZZ$233, 194, MATCH($B$3, resultados!$A$1:$ZZ$1, 0))</f>
        <v/>
      </c>
    </row>
    <row r="201">
      <c r="A201">
        <f>INDEX(resultados!$A$2:$ZZ$233, 195, MATCH($B$1, resultados!$A$1:$ZZ$1, 0))</f>
        <v/>
      </c>
      <c r="B201">
        <f>INDEX(resultados!$A$2:$ZZ$233, 195, MATCH($B$2, resultados!$A$1:$ZZ$1, 0))</f>
        <v/>
      </c>
      <c r="C201">
        <f>INDEX(resultados!$A$2:$ZZ$233, 195, MATCH($B$3, resultados!$A$1:$ZZ$1, 0))</f>
        <v/>
      </c>
    </row>
    <row r="202">
      <c r="A202">
        <f>INDEX(resultados!$A$2:$ZZ$233, 196, MATCH($B$1, resultados!$A$1:$ZZ$1, 0))</f>
        <v/>
      </c>
      <c r="B202">
        <f>INDEX(resultados!$A$2:$ZZ$233, 196, MATCH($B$2, resultados!$A$1:$ZZ$1, 0))</f>
        <v/>
      </c>
      <c r="C202">
        <f>INDEX(resultados!$A$2:$ZZ$233, 196, MATCH($B$3, resultados!$A$1:$ZZ$1, 0))</f>
        <v/>
      </c>
    </row>
    <row r="203">
      <c r="A203">
        <f>INDEX(resultados!$A$2:$ZZ$233, 197, MATCH($B$1, resultados!$A$1:$ZZ$1, 0))</f>
        <v/>
      </c>
      <c r="B203">
        <f>INDEX(resultados!$A$2:$ZZ$233, 197, MATCH($B$2, resultados!$A$1:$ZZ$1, 0))</f>
        <v/>
      </c>
      <c r="C203">
        <f>INDEX(resultados!$A$2:$ZZ$233, 197, MATCH($B$3, resultados!$A$1:$ZZ$1, 0))</f>
        <v/>
      </c>
    </row>
    <row r="204">
      <c r="A204">
        <f>INDEX(resultados!$A$2:$ZZ$233, 198, MATCH($B$1, resultados!$A$1:$ZZ$1, 0))</f>
        <v/>
      </c>
      <c r="B204">
        <f>INDEX(resultados!$A$2:$ZZ$233, 198, MATCH($B$2, resultados!$A$1:$ZZ$1, 0))</f>
        <v/>
      </c>
      <c r="C204">
        <f>INDEX(resultados!$A$2:$ZZ$233, 198, MATCH($B$3, resultados!$A$1:$ZZ$1, 0))</f>
        <v/>
      </c>
    </row>
    <row r="205">
      <c r="A205">
        <f>INDEX(resultados!$A$2:$ZZ$233, 199, MATCH($B$1, resultados!$A$1:$ZZ$1, 0))</f>
        <v/>
      </c>
      <c r="B205">
        <f>INDEX(resultados!$A$2:$ZZ$233, 199, MATCH($B$2, resultados!$A$1:$ZZ$1, 0))</f>
        <v/>
      </c>
      <c r="C205">
        <f>INDEX(resultados!$A$2:$ZZ$233, 199, MATCH($B$3, resultados!$A$1:$ZZ$1, 0))</f>
        <v/>
      </c>
    </row>
    <row r="206">
      <c r="A206">
        <f>INDEX(resultados!$A$2:$ZZ$233, 200, MATCH($B$1, resultados!$A$1:$ZZ$1, 0))</f>
        <v/>
      </c>
      <c r="B206">
        <f>INDEX(resultados!$A$2:$ZZ$233, 200, MATCH($B$2, resultados!$A$1:$ZZ$1, 0))</f>
        <v/>
      </c>
      <c r="C206">
        <f>INDEX(resultados!$A$2:$ZZ$233, 200, MATCH($B$3, resultados!$A$1:$ZZ$1, 0))</f>
        <v/>
      </c>
    </row>
    <row r="207">
      <c r="A207">
        <f>INDEX(resultados!$A$2:$ZZ$233, 201, MATCH($B$1, resultados!$A$1:$ZZ$1, 0))</f>
        <v/>
      </c>
      <c r="B207">
        <f>INDEX(resultados!$A$2:$ZZ$233, 201, MATCH($B$2, resultados!$A$1:$ZZ$1, 0))</f>
        <v/>
      </c>
      <c r="C207">
        <f>INDEX(resultados!$A$2:$ZZ$233, 201, MATCH($B$3, resultados!$A$1:$ZZ$1, 0))</f>
        <v/>
      </c>
    </row>
    <row r="208">
      <c r="A208">
        <f>INDEX(resultados!$A$2:$ZZ$233, 202, MATCH($B$1, resultados!$A$1:$ZZ$1, 0))</f>
        <v/>
      </c>
      <c r="B208">
        <f>INDEX(resultados!$A$2:$ZZ$233, 202, MATCH($B$2, resultados!$A$1:$ZZ$1, 0))</f>
        <v/>
      </c>
      <c r="C208">
        <f>INDEX(resultados!$A$2:$ZZ$233, 202, MATCH($B$3, resultados!$A$1:$ZZ$1, 0))</f>
        <v/>
      </c>
    </row>
    <row r="209">
      <c r="A209">
        <f>INDEX(resultados!$A$2:$ZZ$233, 203, MATCH($B$1, resultados!$A$1:$ZZ$1, 0))</f>
        <v/>
      </c>
      <c r="B209">
        <f>INDEX(resultados!$A$2:$ZZ$233, 203, MATCH($B$2, resultados!$A$1:$ZZ$1, 0))</f>
        <v/>
      </c>
      <c r="C209">
        <f>INDEX(resultados!$A$2:$ZZ$233, 203, MATCH($B$3, resultados!$A$1:$ZZ$1, 0))</f>
        <v/>
      </c>
    </row>
    <row r="210">
      <c r="A210">
        <f>INDEX(resultados!$A$2:$ZZ$233, 204, MATCH($B$1, resultados!$A$1:$ZZ$1, 0))</f>
        <v/>
      </c>
      <c r="B210">
        <f>INDEX(resultados!$A$2:$ZZ$233, 204, MATCH($B$2, resultados!$A$1:$ZZ$1, 0))</f>
        <v/>
      </c>
      <c r="C210">
        <f>INDEX(resultados!$A$2:$ZZ$233, 204, MATCH($B$3, resultados!$A$1:$ZZ$1, 0))</f>
        <v/>
      </c>
    </row>
    <row r="211">
      <c r="A211">
        <f>INDEX(resultados!$A$2:$ZZ$233, 205, MATCH($B$1, resultados!$A$1:$ZZ$1, 0))</f>
        <v/>
      </c>
      <c r="B211">
        <f>INDEX(resultados!$A$2:$ZZ$233, 205, MATCH($B$2, resultados!$A$1:$ZZ$1, 0))</f>
        <v/>
      </c>
      <c r="C211">
        <f>INDEX(resultados!$A$2:$ZZ$233, 205, MATCH($B$3, resultados!$A$1:$ZZ$1, 0))</f>
        <v/>
      </c>
    </row>
    <row r="212">
      <c r="A212">
        <f>INDEX(resultados!$A$2:$ZZ$233, 206, MATCH($B$1, resultados!$A$1:$ZZ$1, 0))</f>
        <v/>
      </c>
      <c r="B212">
        <f>INDEX(resultados!$A$2:$ZZ$233, 206, MATCH($B$2, resultados!$A$1:$ZZ$1, 0))</f>
        <v/>
      </c>
      <c r="C212">
        <f>INDEX(resultados!$A$2:$ZZ$233, 206, MATCH($B$3, resultados!$A$1:$ZZ$1, 0))</f>
        <v/>
      </c>
    </row>
    <row r="213">
      <c r="A213">
        <f>INDEX(resultados!$A$2:$ZZ$233, 207, MATCH($B$1, resultados!$A$1:$ZZ$1, 0))</f>
        <v/>
      </c>
      <c r="B213">
        <f>INDEX(resultados!$A$2:$ZZ$233, 207, MATCH($B$2, resultados!$A$1:$ZZ$1, 0))</f>
        <v/>
      </c>
      <c r="C213">
        <f>INDEX(resultados!$A$2:$ZZ$233, 207, MATCH($B$3, resultados!$A$1:$ZZ$1, 0))</f>
        <v/>
      </c>
    </row>
    <row r="214">
      <c r="A214">
        <f>INDEX(resultados!$A$2:$ZZ$233, 208, MATCH($B$1, resultados!$A$1:$ZZ$1, 0))</f>
        <v/>
      </c>
      <c r="B214">
        <f>INDEX(resultados!$A$2:$ZZ$233, 208, MATCH($B$2, resultados!$A$1:$ZZ$1, 0))</f>
        <v/>
      </c>
      <c r="C214">
        <f>INDEX(resultados!$A$2:$ZZ$233, 208, MATCH($B$3, resultados!$A$1:$ZZ$1, 0))</f>
        <v/>
      </c>
    </row>
    <row r="215">
      <c r="A215">
        <f>INDEX(resultados!$A$2:$ZZ$233, 209, MATCH($B$1, resultados!$A$1:$ZZ$1, 0))</f>
        <v/>
      </c>
      <c r="B215">
        <f>INDEX(resultados!$A$2:$ZZ$233, 209, MATCH($B$2, resultados!$A$1:$ZZ$1, 0))</f>
        <v/>
      </c>
      <c r="C215">
        <f>INDEX(resultados!$A$2:$ZZ$233, 209, MATCH($B$3, resultados!$A$1:$ZZ$1, 0))</f>
        <v/>
      </c>
    </row>
    <row r="216">
      <c r="A216">
        <f>INDEX(resultados!$A$2:$ZZ$233, 210, MATCH($B$1, resultados!$A$1:$ZZ$1, 0))</f>
        <v/>
      </c>
      <c r="B216">
        <f>INDEX(resultados!$A$2:$ZZ$233, 210, MATCH($B$2, resultados!$A$1:$ZZ$1, 0))</f>
        <v/>
      </c>
      <c r="C216">
        <f>INDEX(resultados!$A$2:$ZZ$233, 210, MATCH($B$3, resultados!$A$1:$ZZ$1, 0))</f>
        <v/>
      </c>
    </row>
    <row r="217">
      <c r="A217">
        <f>INDEX(resultados!$A$2:$ZZ$233, 211, MATCH($B$1, resultados!$A$1:$ZZ$1, 0))</f>
        <v/>
      </c>
      <c r="B217">
        <f>INDEX(resultados!$A$2:$ZZ$233, 211, MATCH($B$2, resultados!$A$1:$ZZ$1, 0))</f>
        <v/>
      </c>
      <c r="C217">
        <f>INDEX(resultados!$A$2:$ZZ$233, 211, MATCH($B$3, resultados!$A$1:$ZZ$1, 0))</f>
        <v/>
      </c>
    </row>
    <row r="218">
      <c r="A218">
        <f>INDEX(resultados!$A$2:$ZZ$233, 212, MATCH($B$1, resultados!$A$1:$ZZ$1, 0))</f>
        <v/>
      </c>
      <c r="B218">
        <f>INDEX(resultados!$A$2:$ZZ$233, 212, MATCH($B$2, resultados!$A$1:$ZZ$1, 0))</f>
        <v/>
      </c>
      <c r="C218">
        <f>INDEX(resultados!$A$2:$ZZ$233, 212, MATCH($B$3, resultados!$A$1:$ZZ$1, 0))</f>
        <v/>
      </c>
    </row>
    <row r="219">
      <c r="A219">
        <f>INDEX(resultados!$A$2:$ZZ$233, 213, MATCH($B$1, resultados!$A$1:$ZZ$1, 0))</f>
        <v/>
      </c>
      <c r="B219">
        <f>INDEX(resultados!$A$2:$ZZ$233, 213, MATCH($B$2, resultados!$A$1:$ZZ$1, 0))</f>
        <v/>
      </c>
      <c r="C219">
        <f>INDEX(resultados!$A$2:$ZZ$233, 213, MATCH($B$3, resultados!$A$1:$ZZ$1, 0))</f>
        <v/>
      </c>
    </row>
    <row r="220">
      <c r="A220">
        <f>INDEX(resultados!$A$2:$ZZ$233, 214, MATCH($B$1, resultados!$A$1:$ZZ$1, 0))</f>
        <v/>
      </c>
      <c r="B220">
        <f>INDEX(resultados!$A$2:$ZZ$233, 214, MATCH($B$2, resultados!$A$1:$ZZ$1, 0))</f>
        <v/>
      </c>
      <c r="C220">
        <f>INDEX(resultados!$A$2:$ZZ$233, 214, MATCH($B$3, resultados!$A$1:$ZZ$1, 0))</f>
        <v/>
      </c>
    </row>
    <row r="221">
      <c r="A221">
        <f>INDEX(resultados!$A$2:$ZZ$233, 215, MATCH($B$1, resultados!$A$1:$ZZ$1, 0))</f>
        <v/>
      </c>
      <c r="B221">
        <f>INDEX(resultados!$A$2:$ZZ$233, 215, MATCH($B$2, resultados!$A$1:$ZZ$1, 0))</f>
        <v/>
      </c>
      <c r="C221">
        <f>INDEX(resultados!$A$2:$ZZ$233, 215, MATCH($B$3, resultados!$A$1:$ZZ$1, 0))</f>
        <v/>
      </c>
    </row>
    <row r="222">
      <c r="A222">
        <f>INDEX(resultados!$A$2:$ZZ$233, 216, MATCH($B$1, resultados!$A$1:$ZZ$1, 0))</f>
        <v/>
      </c>
      <c r="B222">
        <f>INDEX(resultados!$A$2:$ZZ$233, 216, MATCH($B$2, resultados!$A$1:$ZZ$1, 0))</f>
        <v/>
      </c>
      <c r="C222">
        <f>INDEX(resultados!$A$2:$ZZ$233, 216, MATCH($B$3, resultados!$A$1:$ZZ$1, 0))</f>
        <v/>
      </c>
    </row>
    <row r="223">
      <c r="A223">
        <f>INDEX(resultados!$A$2:$ZZ$233, 217, MATCH($B$1, resultados!$A$1:$ZZ$1, 0))</f>
        <v/>
      </c>
      <c r="B223">
        <f>INDEX(resultados!$A$2:$ZZ$233, 217, MATCH($B$2, resultados!$A$1:$ZZ$1, 0))</f>
        <v/>
      </c>
      <c r="C223">
        <f>INDEX(resultados!$A$2:$ZZ$233, 217, MATCH($B$3, resultados!$A$1:$ZZ$1, 0))</f>
        <v/>
      </c>
    </row>
    <row r="224">
      <c r="A224">
        <f>INDEX(resultados!$A$2:$ZZ$233, 218, MATCH($B$1, resultados!$A$1:$ZZ$1, 0))</f>
        <v/>
      </c>
      <c r="B224">
        <f>INDEX(resultados!$A$2:$ZZ$233, 218, MATCH($B$2, resultados!$A$1:$ZZ$1, 0))</f>
        <v/>
      </c>
      <c r="C224">
        <f>INDEX(resultados!$A$2:$ZZ$233, 218, MATCH($B$3, resultados!$A$1:$ZZ$1, 0))</f>
        <v/>
      </c>
    </row>
    <row r="225">
      <c r="A225">
        <f>INDEX(resultados!$A$2:$ZZ$233, 219, MATCH($B$1, resultados!$A$1:$ZZ$1, 0))</f>
        <v/>
      </c>
      <c r="B225">
        <f>INDEX(resultados!$A$2:$ZZ$233, 219, MATCH($B$2, resultados!$A$1:$ZZ$1, 0))</f>
        <v/>
      </c>
      <c r="C225">
        <f>INDEX(resultados!$A$2:$ZZ$233, 219, MATCH($B$3, resultados!$A$1:$ZZ$1, 0))</f>
        <v/>
      </c>
    </row>
    <row r="226">
      <c r="A226">
        <f>INDEX(resultados!$A$2:$ZZ$233, 220, MATCH($B$1, resultados!$A$1:$ZZ$1, 0))</f>
        <v/>
      </c>
      <c r="B226">
        <f>INDEX(resultados!$A$2:$ZZ$233, 220, MATCH($B$2, resultados!$A$1:$ZZ$1, 0))</f>
        <v/>
      </c>
      <c r="C226">
        <f>INDEX(resultados!$A$2:$ZZ$233, 220, MATCH($B$3, resultados!$A$1:$ZZ$1, 0))</f>
        <v/>
      </c>
    </row>
    <row r="227">
      <c r="A227">
        <f>INDEX(resultados!$A$2:$ZZ$233, 221, MATCH($B$1, resultados!$A$1:$ZZ$1, 0))</f>
        <v/>
      </c>
      <c r="B227">
        <f>INDEX(resultados!$A$2:$ZZ$233, 221, MATCH($B$2, resultados!$A$1:$ZZ$1, 0))</f>
        <v/>
      </c>
      <c r="C227">
        <f>INDEX(resultados!$A$2:$ZZ$233, 221, MATCH($B$3, resultados!$A$1:$ZZ$1, 0))</f>
        <v/>
      </c>
    </row>
    <row r="228">
      <c r="A228">
        <f>INDEX(resultados!$A$2:$ZZ$233, 222, MATCH($B$1, resultados!$A$1:$ZZ$1, 0))</f>
        <v/>
      </c>
      <c r="B228">
        <f>INDEX(resultados!$A$2:$ZZ$233, 222, MATCH($B$2, resultados!$A$1:$ZZ$1, 0))</f>
        <v/>
      </c>
      <c r="C228">
        <f>INDEX(resultados!$A$2:$ZZ$233, 222, MATCH($B$3, resultados!$A$1:$ZZ$1, 0))</f>
        <v/>
      </c>
    </row>
    <row r="229">
      <c r="A229">
        <f>INDEX(resultados!$A$2:$ZZ$233, 223, MATCH($B$1, resultados!$A$1:$ZZ$1, 0))</f>
        <v/>
      </c>
      <c r="B229">
        <f>INDEX(resultados!$A$2:$ZZ$233, 223, MATCH($B$2, resultados!$A$1:$ZZ$1, 0))</f>
        <v/>
      </c>
      <c r="C229">
        <f>INDEX(resultados!$A$2:$ZZ$233, 223, MATCH($B$3, resultados!$A$1:$ZZ$1, 0))</f>
        <v/>
      </c>
    </row>
    <row r="230">
      <c r="A230">
        <f>INDEX(resultados!$A$2:$ZZ$233, 224, MATCH($B$1, resultados!$A$1:$ZZ$1, 0))</f>
        <v/>
      </c>
      <c r="B230">
        <f>INDEX(resultados!$A$2:$ZZ$233, 224, MATCH($B$2, resultados!$A$1:$ZZ$1, 0))</f>
        <v/>
      </c>
      <c r="C230">
        <f>INDEX(resultados!$A$2:$ZZ$233, 224, MATCH($B$3, resultados!$A$1:$ZZ$1, 0))</f>
        <v/>
      </c>
    </row>
    <row r="231">
      <c r="A231">
        <f>INDEX(resultados!$A$2:$ZZ$233, 225, MATCH($B$1, resultados!$A$1:$ZZ$1, 0))</f>
        <v/>
      </c>
      <c r="B231">
        <f>INDEX(resultados!$A$2:$ZZ$233, 225, MATCH($B$2, resultados!$A$1:$ZZ$1, 0))</f>
        <v/>
      </c>
      <c r="C231">
        <f>INDEX(resultados!$A$2:$ZZ$233, 225, MATCH($B$3, resultados!$A$1:$ZZ$1, 0))</f>
        <v/>
      </c>
    </row>
    <row r="232">
      <c r="A232">
        <f>INDEX(resultados!$A$2:$ZZ$233, 226, MATCH($B$1, resultados!$A$1:$ZZ$1, 0))</f>
        <v/>
      </c>
      <c r="B232">
        <f>INDEX(resultados!$A$2:$ZZ$233, 226, MATCH($B$2, resultados!$A$1:$ZZ$1, 0))</f>
        <v/>
      </c>
      <c r="C232">
        <f>INDEX(resultados!$A$2:$ZZ$233, 226, MATCH($B$3, resultados!$A$1:$ZZ$1, 0))</f>
        <v/>
      </c>
    </row>
    <row r="233">
      <c r="A233">
        <f>INDEX(resultados!$A$2:$ZZ$233, 227, MATCH($B$1, resultados!$A$1:$ZZ$1, 0))</f>
        <v/>
      </c>
      <c r="B233">
        <f>INDEX(resultados!$A$2:$ZZ$233, 227, MATCH($B$2, resultados!$A$1:$ZZ$1, 0))</f>
        <v/>
      </c>
      <c r="C233">
        <f>INDEX(resultados!$A$2:$ZZ$233, 227, MATCH($B$3, resultados!$A$1:$ZZ$1, 0))</f>
        <v/>
      </c>
    </row>
    <row r="234">
      <c r="A234">
        <f>INDEX(resultados!$A$2:$ZZ$233, 228, MATCH($B$1, resultados!$A$1:$ZZ$1, 0))</f>
        <v/>
      </c>
      <c r="B234">
        <f>INDEX(resultados!$A$2:$ZZ$233, 228, MATCH($B$2, resultados!$A$1:$ZZ$1, 0))</f>
        <v/>
      </c>
      <c r="C234">
        <f>INDEX(resultados!$A$2:$ZZ$233, 228, MATCH($B$3, resultados!$A$1:$ZZ$1, 0))</f>
        <v/>
      </c>
    </row>
    <row r="235">
      <c r="A235">
        <f>INDEX(resultados!$A$2:$ZZ$233, 229, MATCH($B$1, resultados!$A$1:$ZZ$1, 0))</f>
        <v/>
      </c>
      <c r="B235">
        <f>INDEX(resultados!$A$2:$ZZ$233, 229, MATCH($B$2, resultados!$A$1:$ZZ$1, 0))</f>
        <v/>
      </c>
      <c r="C235">
        <f>INDEX(resultados!$A$2:$ZZ$233, 229, MATCH($B$3, resultados!$A$1:$ZZ$1, 0))</f>
        <v/>
      </c>
    </row>
    <row r="236">
      <c r="A236">
        <f>INDEX(resultados!$A$2:$ZZ$233, 230, MATCH($B$1, resultados!$A$1:$ZZ$1, 0))</f>
        <v/>
      </c>
      <c r="B236">
        <f>INDEX(resultados!$A$2:$ZZ$233, 230, MATCH($B$2, resultados!$A$1:$ZZ$1, 0))</f>
        <v/>
      </c>
      <c r="C236">
        <f>INDEX(resultados!$A$2:$ZZ$233, 230, MATCH($B$3, resultados!$A$1:$ZZ$1, 0))</f>
        <v/>
      </c>
    </row>
    <row r="237">
      <c r="A237">
        <f>INDEX(resultados!$A$2:$ZZ$233, 231, MATCH($B$1, resultados!$A$1:$ZZ$1, 0))</f>
        <v/>
      </c>
      <c r="B237">
        <f>INDEX(resultados!$A$2:$ZZ$233, 231, MATCH($B$2, resultados!$A$1:$ZZ$1, 0))</f>
        <v/>
      </c>
      <c r="C237">
        <f>INDEX(resultados!$A$2:$ZZ$233, 231, MATCH($B$3, resultados!$A$1:$ZZ$1, 0))</f>
        <v/>
      </c>
    </row>
    <row r="238">
      <c r="A238">
        <f>INDEX(resultados!$A$2:$ZZ$233, 232, MATCH($B$1, resultados!$A$1:$ZZ$1, 0))</f>
        <v/>
      </c>
      <c r="B238">
        <f>INDEX(resultados!$A$2:$ZZ$233, 232, MATCH($B$2, resultados!$A$1:$ZZ$1, 0))</f>
        <v/>
      </c>
      <c r="C238">
        <f>INDEX(resultados!$A$2:$ZZ$233, 232,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5.3828</v>
      </c>
      <c r="E2" t="n">
        <v>18.58</v>
      </c>
      <c r="F2" t="n">
        <v>15.47</v>
      </c>
      <c r="G2" t="n">
        <v>11.46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79</v>
      </c>
      <c r="N2" t="n">
        <v>8.25</v>
      </c>
      <c r="O2" t="n">
        <v>9054.6</v>
      </c>
      <c r="P2" t="n">
        <v>111.17</v>
      </c>
      <c r="Q2" t="n">
        <v>433.98</v>
      </c>
      <c r="R2" t="n">
        <v>132.6</v>
      </c>
      <c r="S2" t="n">
        <v>52.22</v>
      </c>
      <c r="T2" t="n">
        <v>37915.98</v>
      </c>
      <c r="U2" t="n">
        <v>0.39</v>
      </c>
      <c r="V2" t="n">
        <v>0.74</v>
      </c>
      <c r="W2" t="n">
        <v>6.92</v>
      </c>
      <c r="X2" t="n">
        <v>2.32</v>
      </c>
      <c r="Y2" t="n">
        <v>4</v>
      </c>
      <c r="Z2" t="n">
        <v>10</v>
      </c>
      <c r="AA2" t="n">
        <v>88.00676653904513</v>
      </c>
      <c r="AB2" t="n">
        <v>120.414740563193</v>
      </c>
      <c r="AC2" t="n">
        <v>108.9225267270231</v>
      </c>
      <c r="AD2" t="n">
        <v>88006.76653904513</v>
      </c>
      <c r="AE2" t="n">
        <v>120414.740563193</v>
      </c>
      <c r="AF2" t="n">
        <v>1.186317969917866e-05</v>
      </c>
      <c r="AG2" t="n">
        <v>0.7741666666666666</v>
      </c>
      <c r="AH2" t="n">
        <v>108922.5267270231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6.0409</v>
      </c>
      <c r="E3" t="n">
        <v>16.55</v>
      </c>
      <c r="F3" t="n">
        <v>14.15</v>
      </c>
      <c r="G3" t="n">
        <v>23.58</v>
      </c>
      <c r="H3" t="n">
        <v>0.48</v>
      </c>
      <c r="I3" t="n">
        <v>36</v>
      </c>
      <c r="J3" t="n">
        <v>72.7</v>
      </c>
      <c r="K3" t="n">
        <v>32.27</v>
      </c>
      <c r="L3" t="n">
        <v>2</v>
      </c>
      <c r="M3" t="n">
        <v>34</v>
      </c>
      <c r="N3" t="n">
        <v>8.43</v>
      </c>
      <c r="O3" t="n">
        <v>9200.25</v>
      </c>
      <c r="P3" t="n">
        <v>97.3</v>
      </c>
      <c r="Q3" t="n">
        <v>433.48</v>
      </c>
      <c r="R3" t="n">
        <v>89.36</v>
      </c>
      <c r="S3" t="n">
        <v>52.22</v>
      </c>
      <c r="T3" t="n">
        <v>16522.13</v>
      </c>
      <c r="U3" t="n">
        <v>0.58</v>
      </c>
      <c r="V3" t="n">
        <v>0.8100000000000001</v>
      </c>
      <c r="W3" t="n">
        <v>6.85</v>
      </c>
      <c r="X3" t="n">
        <v>1.01</v>
      </c>
      <c r="Y3" t="n">
        <v>4</v>
      </c>
      <c r="Z3" t="n">
        <v>10</v>
      </c>
      <c r="AA3" t="n">
        <v>70.71055845834903</v>
      </c>
      <c r="AB3" t="n">
        <v>96.74930561234966</v>
      </c>
      <c r="AC3" t="n">
        <v>87.51568767323418</v>
      </c>
      <c r="AD3" t="n">
        <v>70710.55845834903</v>
      </c>
      <c r="AE3" t="n">
        <v>96749.30561234966</v>
      </c>
      <c r="AF3" t="n">
        <v>1.331356956319543e-05</v>
      </c>
      <c r="AG3" t="n">
        <v>0.6895833333333333</v>
      </c>
      <c r="AH3" t="n">
        <v>87515.68767323418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6.2699</v>
      </c>
      <c r="E4" t="n">
        <v>15.95</v>
      </c>
      <c r="F4" t="n">
        <v>13.75</v>
      </c>
      <c r="G4" t="n">
        <v>35.86</v>
      </c>
      <c r="H4" t="n">
        <v>0.71</v>
      </c>
      <c r="I4" t="n">
        <v>23</v>
      </c>
      <c r="J4" t="n">
        <v>73.88</v>
      </c>
      <c r="K4" t="n">
        <v>32.27</v>
      </c>
      <c r="L4" t="n">
        <v>3</v>
      </c>
      <c r="M4" t="n">
        <v>21</v>
      </c>
      <c r="N4" t="n">
        <v>8.609999999999999</v>
      </c>
      <c r="O4" t="n">
        <v>9346.23</v>
      </c>
      <c r="P4" t="n">
        <v>90.04000000000001</v>
      </c>
      <c r="Q4" t="n">
        <v>433.21</v>
      </c>
      <c r="R4" t="n">
        <v>76.41</v>
      </c>
      <c r="S4" t="n">
        <v>52.22</v>
      </c>
      <c r="T4" t="n">
        <v>10108.57</v>
      </c>
      <c r="U4" t="n">
        <v>0.68</v>
      </c>
      <c r="V4" t="n">
        <v>0.83</v>
      </c>
      <c r="W4" t="n">
        <v>6.83</v>
      </c>
      <c r="X4" t="n">
        <v>0.61</v>
      </c>
      <c r="Y4" t="n">
        <v>4</v>
      </c>
      <c r="Z4" t="n">
        <v>10</v>
      </c>
      <c r="AA4" t="n">
        <v>64.70548840678367</v>
      </c>
      <c r="AB4" t="n">
        <v>88.53290384280886</v>
      </c>
      <c r="AC4" t="n">
        <v>80.08344775678344</v>
      </c>
      <c r="AD4" t="n">
        <v>64705.48840678368</v>
      </c>
      <c r="AE4" t="n">
        <v>88532.90384280887</v>
      </c>
      <c r="AF4" t="n">
        <v>1.381826380245974e-05</v>
      </c>
      <c r="AG4" t="n">
        <v>0.6645833333333333</v>
      </c>
      <c r="AH4" t="n">
        <v>80083.44775678344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6.3612</v>
      </c>
      <c r="E5" t="n">
        <v>15.72</v>
      </c>
      <c r="F5" t="n">
        <v>13.61</v>
      </c>
      <c r="G5" t="n">
        <v>48.04</v>
      </c>
      <c r="H5" t="n">
        <v>0.93</v>
      </c>
      <c r="I5" t="n">
        <v>17</v>
      </c>
      <c r="J5" t="n">
        <v>75.06999999999999</v>
      </c>
      <c r="K5" t="n">
        <v>32.27</v>
      </c>
      <c r="L5" t="n">
        <v>4</v>
      </c>
      <c r="M5" t="n">
        <v>12</v>
      </c>
      <c r="N5" t="n">
        <v>8.800000000000001</v>
      </c>
      <c r="O5" t="n">
        <v>9492.549999999999</v>
      </c>
      <c r="P5" t="n">
        <v>84.23</v>
      </c>
      <c r="Q5" t="n">
        <v>433.32</v>
      </c>
      <c r="R5" t="n">
        <v>71.87</v>
      </c>
      <c r="S5" t="n">
        <v>52.22</v>
      </c>
      <c r="T5" t="n">
        <v>7871.76</v>
      </c>
      <c r="U5" t="n">
        <v>0.73</v>
      </c>
      <c r="V5" t="n">
        <v>0.84</v>
      </c>
      <c r="W5" t="n">
        <v>6.83</v>
      </c>
      <c r="X5" t="n">
        <v>0.47</v>
      </c>
      <c r="Y5" t="n">
        <v>4</v>
      </c>
      <c r="Z5" t="n">
        <v>10</v>
      </c>
      <c r="AA5" t="n">
        <v>61.35406766731576</v>
      </c>
      <c r="AB5" t="n">
        <v>83.94734213282315</v>
      </c>
      <c r="AC5" t="n">
        <v>75.93552562052102</v>
      </c>
      <c r="AD5" t="n">
        <v>61354.06766731576</v>
      </c>
      <c r="AE5" t="n">
        <v>83947.34213282315</v>
      </c>
      <c r="AF5" t="n">
        <v>1.401948032667298e-05</v>
      </c>
      <c r="AG5" t="n">
        <v>0.655</v>
      </c>
      <c r="AH5" t="n">
        <v>75935.52562052102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6.3747</v>
      </c>
      <c r="E6" t="n">
        <v>15.69</v>
      </c>
      <c r="F6" t="n">
        <v>13.59</v>
      </c>
      <c r="G6" t="n">
        <v>50.98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84.53</v>
      </c>
      <c r="Q6" t="n">
        <v>433.29</v>
      </c>
      <c r="R6" t="n">
        <v>70.73</v>
      </c>
      <c r="S6" t="n">
        <v>52.22</v>
      </c>
      <c r="T6" t="n">
        <v>7302.93</v>
      </c>
      <c r="U6" t="n">
        <v>0.74</v>
      </c>
      <c r="V6" t="n">
        <v>0.84</v>
      </c>
      <c r="W6" t="n">
        <v>6.84</v>
      </c>
      <c r="X6" t="n">
        <v>0.45</v>
      </c>
      <c r="Y6" t="n">
        <v>4</v>
      </c>
      <c r="Z6" t="n">
        <v>10</v>
      </c>
      <c r="AA6" t="n">
        <v>61.30889967341224</v>
      </c>
      <c r="AB6" t="n">
        <v>83.88554129089313</v>
      </c>
      <c r="AC6" t="n">
        <v>75.87962296420676</v>
      </c>
      <c r="AD6" t="n">
        <v>61308.89967341224</v>
      </c>
      <c r="AE6" t="n">
        <v>83885.54129089313</v>
      </c>
      <c r="AF6" t="n">
        <v>1.404923304383485e-05</v>
      </c>
      <c r="AG6" t="n">
        <v>0.6537499999999999</v>
      </c>
      <c r="AH6" t="n">
        <v>75879.62296420676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5.9967</v>
      </c>
      <c r="E2" t="n">
        <v>16.68</v>
      </c>
      <c r="F2" t="n">
        <v>14.47</v>
      </c>
      <c r="G2" t="n">
        <v>18.87</v>
      </c>
      <c r="H2" t="n">
        <v>0.43</v>
      </c>
      <c r="I2" t="n">
        <v>46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62.51</v>
      </c>
      <c r="Q2" t="n">
        <v>433.54</v>
      </c>
      <c r="R2" t="n">
        <v>99.5</v>
      </c>
      <c r="S2" t="n">
        <v>52.22</v>
      </c>
      <c r="T2" t="n">
        <v>21542.27</v>
      </c>
      <c r="U2" t="n">
        <v>0.52</v>
      </c>
      <c r="V2" t="n">
        <v>0.79</v>
      </c>
      <c r="W2" t="n">
        <v>6.87</v>
      </c>
      <c r="X2" t="n">
        <v>1.32</v>
      </c>
      <c r="Y2" t="n">
        <v>4</v>
      </c>
      <c r="Z2" t="n">
        <v>10</v>
      </c>
      <c r="AA2" t="n">
        <v>51.50428725188065</v>
      </c>
      <c r="AB2" t="n">
        <v>70.47043802678809</v>
      </c>
      <c r="AC2" t="n">
        <v>63.74483832740795</v>
      </c>
      <c r="AD2" t="n">
        <v>51504.28725188065</v>
      </c>
      <c r="AE2" t="n">
        <v>70470.43802678809</v>
      </c>
      <c r="AF2" t="n">
        <v>1.747958262540996e-05</v>
      </c>
      <c r="AG2" t="n">
        <v>0.695</v>
      </c>
      <c r="AH2" t="n">
        <v>63744.83832740795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6.2347</v>
      </c>
      <c r="E3" t="n">
        <v>16.04</v>
      </c>
      <c r="F3" t="n">
        <v>14.01</v>
      </c>
      <c r="G3" t="n">
        <v>28.01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57.48</v>
      </c>
      <c r="Q3" t="n">
        <v>433.67</v>
      </c>
      <c r="R3" t="n">
        <v>83.52</v>
      </c>
      <c r="S3" t="n">
        <v>52.22</v>
      </c>
      <c r="T3" t="n">
        <v>13628.06</v>
      </c>
      <c r="U3" t="n">
        <v>0.63</v>
      </c>
      <c r="V3" t="n">
        <v>0.8100000000000001</v>
      </c>
      <c r="W3" t="n">
        <v>6.88</v>
      </c>
      <c r="X3" t="n">
        <v>0.87</v>
      </c>
      <c r="Y3" t="n">
        <v>4</v>
      </c>
      <c r="Z3" t="n">
        <v>10</v>
      </c>
      <c r="AA3" t="n">
        <v>47.04707707280985</v>
      </c>
      <c r="AB3" t="n">
        <v>64.37188642155141</v>
      </c>
      <c r="AC3" t="n">
        <v>58.22832392800218</v>
      </c>
      <c r="AD3" t="n">
        <v>47047.07707280985</v>
      </c>
      <c r="AE3" t="n">
        <v>64371.88642155141</v>
      </c>
      <c r="AF3" t="n">
        <v>1.817332095896802e-05</v>
      </c>
      <c r="AG3" t="n">
        <v>0.6683333333333333</v>
      </c>
      <c r="AH3" t="n">
        <v>58228.32392800217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4.1736</v>
      </c>
      <c r="E2" t="n">
        <v>23.96</v>
      </c>
      <c r="F2" t="n">
        <v>17.49</v>
      </c>
      <c r="G2" t="n">
        <v>7.14</v>
      </c>
      <c r="H2" t="n">
        <v>0.12</v>
      </c>
      <c r="I2" t="n">
        <v>147</v>
      </c>
      <c r="J2" t="n">
        <v>141.81</v>
      </c>
      <c r="K2" t="n">
        <v>47.83</v>
      </c>
      <c r="L2" t="n">
        <v>1</v>
      </c>
      <c r="M2" t="n">
        <v>145</v>
      </c>
      <c r="N2" t="n">
        <v>22.98</v>
      </c>
      <c r="O2" t="n">
        <v>17723.39</v>
      </c>
      <c r="P2" t="n">
        <v>202.53</v>
      </c>
      <c r="Q2" t="n">
        <v>434.71</v>
      </c>
      <c r="R2" t="n">
        <v>197.87</v>
      </c>
      <c r="S2" t="n">
        <v>52.22</v>
      </c>
      <c r="T2" t="n">
        <v>70218.12</v>
      </c>
      <c r="U2" t="n">
        <v>0.26</v>
      </c>
      <c r="V2" t="n">
        <v>0.65</v>
      </c>
      <c r="W2" t="n">
        <v>7.03</v>
      </c>
      <c r="X2" t="n">
        <v>4.33</v>
      </c>
      <c r="Y2" t="n">
        <v>4</v>
      </c>
      <c r="Z2" t="n">
        <v>10</v>
      </c>
      <c r="AA2" t="n">
        <v>189.2168921539512</v>
      </c>
      <c r="AB2" t="n">
        <v>258.8948995050509</v>
      </c>
      <c r="AC2" t="n">
        <v>234.186333657638</v>
      </c>
      <c r="AD2" t="n">
        <v>189216.8921539512</v>
      </c>
      <c r="AE2" t="n">
        <v>258894.899505051</v>
      </c>
      <c r="AF2" t="n">
        <v>6.53542184102431e-06</v>
      </c>
      <c r="AG2" t="n">
        <v>0.9983333333333334</v>
      </c>
      <c r="AH2" t="n">
        <v>234186.333657638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5.2599</v>
      </c>
      <c r="E3" t="n">
        <v>19.01</v>
      </c>
      <c r="F3" t="n">
        <v>14.96</v>
      </c>
      <c r="G3" t="n">
        <v>14.25</v>
      </c>
      <c r="H3" t="n">
        <v>0.25</v>
      </c>
      <c r="I3" t="n">
        <v>63</v>
      </c>
      <c r="J3" t="n">
        <v>143.17</v>
      </c>
      <c r="K3" t="n">
        <v>47.83</v>
      </c>
      <c r="L3" t="n">
        <v>2</v>
      </c>
      <c r="M3" t="n">
        <v>61</v>
      </c>
      <c r="N3" t="n">
        <v>23.34</v>
      </c>
      <c r="O3" t="n">
        <v>17891.86</v>
      </c>
      <c r="P3" t="n">
        <v>171.87</v>
      </c>
      <c r="Q3" t="n">
        <v>433.85</v>
      </c>
      <c r="R3" t="n">
        <v>116.08</v>
      </c>
      <c r="S3" t="n">
        <v>52.22</v>
      </c>
      <c r="T3" t="n">
        <v>29743.04</v>
      </c>
      <c r="U3" t="n">
        <v>0.45</v>
      </c>
      <c r="V3" t="n">
        <v>0.76</v>
      </c>
      <c r="W3" t="n">
        <v>6.89</v>
      </c>
      <c r="X3" t="n">
        <v>1.82</v>
      </c>
      <c r="Y3" t="n">
        <v>4</v>
      </c>
      <c r="Z3" t="n">
        <v>10</v>
      </c>
      <c r="AA3" t="n">
        <v>129.2285488602039</v>
      </c>
      <c r="AB3" t="n">
        <v>176.8162017116615</v>
      </c>
      <c r="AC3" t="n">
        <v>159.9411115834476</v>
      </c>
      <c r="AD3" t="n">
        <v>129228.5488602039</v>
      </c>
      <c r="AE3" t="n">
        <v>176816.2017116615</v>
      </c>
      <c r="AF3" t="n">
        <v>8.236454222159231e-06</v>
      </c>
      <c r="AG3" t="n">
        <v>0.7920833333333334</v>
      </c>
      <c r="AH3" t="n">
        <v>159941.1115834476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5.6566</v>
      </c>
      <c r="E4" t="n">
        <v>17.68</v>
      </c>
      <c r="F4" t="n">
        <v>14.29</v>
      </c>
      <c r="G4" t="n">
        <v>21.44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162.36</v>
      </c>
      <c r="Q4" t="n">
        <v>433.49</v>
      </c>
      <c r="R4" t="n">
        <v>94.12</v>
      </c>
      <c r="S4" t="n">
        <v>52.22</v>
      </c>
      <c r="T4" t="n">
        <v>18881.28</v>
      </c>
      <c r="U4" t="n">
        <v>0.55</v>
      </c>
      <c r="V4" t="n">
        <v>0.8</v>
      </c>
      <c r="W4" t="n">
        <v>6.86</v>
      </c>
      <c r="X4" t="n">
        <v>1.15</v>
      </c>
      <c r="Y4" t="n">
        <v>4</v>
      </c>
      <c r="Z4" t="n">
        <v>10</v>
      </c>
      <c r="AA4" t="n">
        <v>114.444043560155</v>
      </c>
      <c r="AB4" t="n">
        <v>156.5873893138041</v>
      </c>
      <c r="AC4" t="n">
        <v>141.6429086495188</v>
      </c>
      <c r="AD4" t="n">
        <v>114444.043560155</v>
      </c>
      <c r="AE4" t="n">
        <v>156587.3893138041</v>
      </c>
      <c r="AF4" t="n">
        <v>8.857645003339588e-06</v>
      </c>
      <c r="AG4" t="n">
        <v>0.7366666666666667</v>
      </c>
      <c r="AH4" t="n">
        <v>141642.9086495188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5.8549</v>
      </c>
      <c r="E5" t="n">
        <v>17.08</v>
      </c>
      <c r="F5" t="n">
        <v>13.98</v>
      </c>
      <c r="G5" t="n">
        <v>27.97</v>
      </c>
      <c r="H5" t="n">
        <v>0.49</v>
      </c>
      <c r="I5" t="n">
        <v>30</v>
      </c>
      <c r="J5" t="n">
        <v>145.92</v>
      </c>
      <c r="K5" t="n">
        <v>47.83</v>
      </c>
      <c r="L5" t="n">
        <v>4</v>
      </c>
      <c r="M5" t="n">
        <v>28</v>
      </c>
      <c r="N5" t="n">
        <v>24.09</v>
      </c>
      <c r="O5" t="n">
        <v>18230.35</v>
      </c>
      <c r="P5" t="n">
        <v>156.84</v>
      </c>
      <c r="Q5" t="n">
        <v>433.23</v>
      </c>
      <c r="R5" t="n">
        <v>84.15000000000001</v>
      </c>
      <c r="S5" t="n">
        <v>52.22</v>
      </c>
      <c r="T5" t="n">
        <v>13945.16</v>
      </c>
      <c r="U5" t="n">
        <v>0.62</v>
      </c>
      <c r="V5" t="n">
        <v>0.8100000000000001</v>
      </c>
      <c r="W5" t="n">
        <v>6.84</v>
      </c>
      <c r="X5" t="n">
        <v>0.84</v>
      </c>
      <c r="Y5" t="n">
        <v>4</v>
      </c>
      <c r="Z5" t="n">
        <v>10</v>
      </c>
      <c r="AA5" t="n">
        <v>107.5493213148035</v>
      </c>
      <c r="AB5" t="n">
        <v>147.1537261640409</v>
      </c>
      <c r="AC5" t="n">
        <v>133.1095810705366</v>
      </c>
      <c r="AD5" t="n">
        <v>107549.3213148035</v>
      </c>
      <c r="AE5" t="n">
        <v>147153.7261640409</v>
      </c>
      <c r="AF5" t="n">
        <v>9.16816209915019e-06</v>
      </c>
      <c r="AG5" t="n">
        <v>0.7116666666666666</v>
      </c>
      <c r="AH5" t="n">
        <v>133109.5810705366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6.0023</v>
      </c>
      <c r="E6" t="n">
        <v>16.66</v>
      </c>
      <c r="F6" t="n">
        <v>13.77</v>
      </c>
      <c r="G6" t="n">
        <v>35.92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21</v>
      </c>
      <c r="N6" t="n">
        <v>24.47</v>
      </c>
      <c r="O6" t="n">
        <v>18400.38</v>
      </c>
      <c r="P6" t="n">
        <v>152.58</v>
      </c>
      <c r="Q6" t="n">
        <v>433.25</v>
      </c>
      <c r="R6" t="n">
        <v>77.02</v>
      </c>
      <c r="S6" t="n">
        <v>52.22</v>
      </c>
      <c r="T6" t="n">
        <v>10416.95</v>
      </c>
      <c r="U6" t="n">
        <v>0.68</v>
      </c>
      <c r="V6" t="n">
        <v>0.83</v>
      </c>
      <c r="W6" t="n">
        <v>6.83</v>
      </c>
      <c r="X6" t="n">
        <v>0.63</v>
      </c>
      <c r="Y6" t="n">
        <v>4</v>
      </c>
      <c r="Z6" t="n">
        <v>10</v>
      </c>
      <c r="AA6" t="n">
        <v>102.7061874051625</v>
      </c>
      <c r="AB6" t="n">
        <v>140.527136684885</v>
      </c>
      <c r="AC6" t="n">
        <v>127.1154239907925</v>
      </c>
      <c r="AD6" t="n">
        <v>102706.1874051625</v>
      </c>
      <c r="AE6" t="n">
        <v>140527.136684885</v>
      </c>
      <c r="AF6" t="n">
        <v>9.398975109349295e-06</v>
      </c>
      <c r="AG6" t="n">
        <v>0.6941666666666667</v>
      </c>
      <c r="AH6" t="n">
        <v>127115.4239907924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6.0829</v>
      </c>
      <c r="E7" t="n">
        <v>16.44</v>
      </c>
      <c r="F7" t="n">
        <v>13.66</v>
      </c>
      <c r="G7" t="n">
        <v>43.14</v>
      </c>
      <c r="H7" t="n">
        <v>0.71</v>
      </c>
      <c r="I7" t="n">
        <v>19</v>
      </c>
      <c r="J7" t="n">
        <v>148.68</v>
      </c>
      <c r="K7" t="n">
        <v>47.83</v>
      </c>
      <c r="L7" t="n">
        <v>6</v>
      </c>
      <c r="M7" t="n">
        <v>17</v>
      </c>
      <c r="N7" t="n">
        <v>24.85</v>
      </c>
      <c r="O7" t="n">
        <v>18570.94</v>
      </c>
      <c r="P7" t="n">
        <v>149.42</v>
      </c>
      <c r="Q7" t="n">
        <v>433.15</v>
      </c>
      <c r="R7" t="n">
        <v>73.59999999999999</v>
      </c>
      <c r="S7" t="n">
        <v>52.22</v>
      </c>
      <c r="T7" t="n">
        <v>8726.370000000001</v>
      </c>
      <c r="U7" t="n">
        <v>0.71</v>
      </c>
      <c r="V7" t="n">
        <v>0.83</v>
      </c>
      <c r="W7" t="n">
        <v>6.83</v>
      </c>
      <c r="X7" t="n">
        <v>0.52</v>
      </c>
      <c r="Y7" t="n">
        <v>4</v>
      </c>
      <c r="Z7" t="n">
        <v>10</v>
      </c>
      <c r="AA7" t="n">
        <v>99.83894622899676</v>
      </c>
      <c r="AB7" t="n">
        <v>136.6040508139038</v>
      </c>
      <c r="AC7" t="n">
        <v>123.5667519292509</v>
      </c>
      <c r="AD7" t="n">
        <v>99838.94622899676</v>
      </c>
      <c r="AE7" t="n">
        <v>136604.0508139038</v>
      </c>
      <c r="AF7" t="n">
        <v>9.525186294030759e-06</v>
      </c>
      <c r="AG7" t="n">
        <v>0.6850000000000001</v>
      </c>
      <c r="AH7" t="n">
        <v>123566.7519292509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6.1487</v>
      </c>
      <c r="E8" t="n">
        <v>16.26</v>
      </c>
      <c r="F8" t="n">
        <v>13.57</v>
      </c>
      <c r="G8" t="n">
        <v>50.9</v>
      </c>
      <c r="H8" t="n">
        <v>0.83</v>
      </c>
      <c r="I8" t="n">
        <v>16</v>
      </c>
      <c r="J8" t="n">
        <v>150.07</v>
      </c>
      <c r="K8" t="n">
        <v>47.83</v>
      </c>
      <c r="L8" t="n">
        <v>7</v>
      </c>
      <c r="M8" t="n">
        <v>14</v>
      </c>
      <c r="N8" t="n">
        <v>25.24</v>
      </c>
      <c r="O8" t="n">
        <v>18742.03</v>
      </c>
      <c r="P8" t="n">
        <v>146.48</v>
      </c>
      <c r="Q8" t="n">
        <v>433.1</v>
      </c>
      <c r="R8" t="n">
        <v>70.78</v>
      </c>
      <c r="S8" t="n">
        <v>52.22</v>
      </c>
      <c r="T8" t="n">
        <v>7330.74</v>
      </c>
      <c r="U8" t="n">
        <v>0.74</v>
      </c>
      <c r="V8" t="n">
        <v>0.84</v>
      </c>
      <c r="W8" t="n">
        <v>6.82</v>
      </c>
      <c r="X8" t="n">
        <v>0.43</v>
      </c>
      <c r="Y8" t="n">
        <v>4</v>
      </c>
      <c r="Z8" t="n">
        <v>10</v>
      </c>
      <c r="AA8" t="n">
        <v>97.40989667156313</v>
      </c>
      <c r="AB8" t="n">
        <v>133.2805180473214</v>
      </c>
      <c r="AC8" t="n">
        <v>120.5604124653025</v>
      </c>
      <c r="AD8" t="n">
        <v>97409.89667156312</v>
      </c>
      <c r="AE8" t="n">
        <v>133280.5180473214</v>
      </c>
      <c r="AF8" t="n">
        <v>9.628222223956816e-06</v>
      </c>
      <c r="AG8" t="n">
        <v>0.6775000000000001</v>
      </c>
      <c r="AH8" t="n">
        <v>120560.4124653025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6.1894</v>
      </c>
      <c r="E9" t="n">
        <v>16.16</v>
      </c>
      <c r="F9" t="n">
        <v>13.52</v>
      </c>
      <c r="G9" t="n">
        <v>57.96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12</v>
      </c>
      <c r="N9" t="n">
        <v>25.63</v>
      </c>
      <c r="O9" t="n">
        <v>18913.66</v>
      </c>
      <c r="P9" t="n">
        <v>143.93</v>
      </c>
      <c r="Q9" t="n">
        <v>432.98</v>
      </c>
      <c r="R9" t="n">
        <v>69.16</v>
      </c>
      <c r="S9" t="n">
        <v>52.22</v>
      </c>
      <c r="T9" t="n">
        <v>6531.62</v>
      </c>
      <c r="U9" t="n">
        <v>0.75</v>
      </c>
      <c r="V9" t="n">
        <v>0.84</v>
      </c>
      <c r="W9" t="n">
        <v>6.82</v>
      </c>
      <c r="X9" t="n">
        <v>0.39</v>
      </c>
      <c r="Y9" t="n">
        <v>4</v>
      </c>
      <c r="Z9" t="n">
        <v>10</v>
      </c>
      <c r="AA9" t="n">
        <v>95.66456442381462</v>
      </c>
      <c r="AB9" t="n">
        <v>130.8924774673286</v>
      </c>
      <c r="AC9" t="n">
        <v>118.4002831266275</v>
      </c>
      <c r="AD9" t="n">
        <v>95664.56442381462</v>
      </c>
      <c r="AE9" t="n">
        <v>130892.4774673286</v>
      </c>
      <c r="AF9" t="n">
        <v>9.69195417453418e-06</v>
      </c>
      <c r="AG9" t="n">
        <v>0.6733333333333333</v>
      </c>
      <c r="AH9" t="n">
        <v>118400.2831266275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6.2156</v>
      </c>
      <c r="E10" t="n">
        <v>16.09</v>
      </c>
      <c r="F10" t="n">
        <v>13.48</v>
      </c>
      <c r="G10" t="n">
        <v>62.24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141.32</v>
      </c>
      <c r="Q10" t="n">
        <v>432.98</v>
      </c>
      <c r="R10" t="n">
        <v>67.83</v>
      </c>
      <c r="S10" t="n">
        <v>52.22</v>
      </c>
      <c r="T10" t="n">
        <v>5869.9</v>
      </c>
      <c r="U10" t="n">
        <v>0.77</v>
      </c>
      <c r="V10" t="n">
        <v>0.84</v>
      </c>
      <c r="W10" t="n">
        <v>6.82</v>
      </c>
      <c r="X10" t="n">
        <v>0.35</v>
      </c>
      <c r="Y10" t="n">
        <v>4</v>
      </c>
      <c r="Z10" t="n">
        <v>10</v>
      </c>
      <c r="AA10" t="n">
        <v>94.15538141323586</v>
      </c>
      <c r="AB10" t="n">
        <v>128.8275466918004</v>
      </c>
      <c r="AC10" t="n">
        <v>116.5324264461664</v>
      </c>
      <c r="AD10" t="n">
        <v>94155.38141323585</v>
      </c>
      <c r="AE10" t="n">
        <v>128827.5466918004</v>
      </c>
      <c r="AF10" t="n">
        <v>9.732980639033616e-06</v>
      </c>
      <c r="AG10" t="n">
        <v>0.6704166666666667</v>
      </c>
      <c r="AH10" t="n">
        <v>116532.4264461664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6.2637</v>
      </c>
      <c r="E11" t="n">
        <v>15.96</v>
      </c>
      <c r="F11" t="n">
        <v>13.42</v>
      </c>
      <c r="G11" t="n">
        <v>73.19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138.27</v>
      </c>
      <c r="Q11" t="n">
        <v>432.93</v>
      </c>
      <c r="R11" t="n">
        <v>65.56</v>
      </c>
      <c r="S11" t="n">
        <v>52.22</v>
      </c>
      <c r="T11" t="n">
        <v>4746.12</v>
      </c>
      <c r="U11" t="n">
        <v>0.8</v>
      </c>
      <c r="V11" t="n">
        <v>0.85</v>
      </c>
      <c r="W11" t="n">
        <v>6.82</v>
      </c>
      <c r="X11" t="n">
        <v>0.28</v>
      </c>
      <c r="Y11" t="n">
        <v>4</v>
      </c>
      <c r="Z11" t="n">
        <v>10</v>
      </c>
      <c r="AA11" t="n">
        <v>92.12025131177887</v>
      </c>
      <c r="AB11" t="n">
        <v>126.0429919033849</v>
      </c>
      <c r="AC11" t="n">
        <v>114.0136256586092</v>
      </c>
      <c r="AD11" t="n">
        <v>92120.25131177888</v>
      </c>
      <c r="AE11" t="n">
        <v>126042.9919033849</v>
      </c>
      <c r="AF11" t="n">
        <v>9.808300216988681e-06</v>
      </c>
      <c r="AG11" t="n">
        <v>0.665</v>
      </c>
      <c r="AH11" t="n">
        <v>114013.6256586092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6.2866</v>
      </c>
      <c r="E12" t="n">
        <v>15.91</v>
      </c>
      <c r="F12" t="n">
        <v>13.39</v>
      </c>
      <c r="G12" t="n">
        <v>80.34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136.04</v>
      </c>
      <c r="Q12" t="n">
        <v>432.97</v>
      </c>
      <c r="R12" t="n">
        <v>64.73999999999999</v>
      </c>
      <c r="S12" t="n">
        <v>52.22</v>
      </c>
      <c r="T12" t="n">
        <v>4341.84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90.86409826869297</v>
      </c>
      <c r="AB12" t="n">
        <v>124.3242678922745</v>
      </c>
      <c r="AC12" t="n">
        <v>112.4589342548744</v>
      </c>
      <c r="AD12" t="n">
        <v>90864.09826869296</v>
      </c>
      <c r="AE12" t="n">
        <v>124324.2678922745</v>
      </c>
      <c r="AF12" t="n">
        <v>9.844159226035898e-06</v>
      </c>
      <c r="AG12" t="n">
        <v>0.6629166666666667</v>
      </c>
      <c r="AH12" t="n">
        <v>112458.9342548744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6.3052</v>
      </c>
      <c r="E13" t="n">
        <v>15.86</v>
      </c>
      <c r="F13" t="n">
        <v>13.37</v>
      </c>
      <c r="G13" t="n">
        <v>89.14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133.05</v>
      </c>
      <c r="Q13" t="n">
        <v>432.97</v>
      </c>
      <c r="R13" t="n">
        <v>64.16</v>
      </c>
      <c r="S13" t="n">
        <v>52.22</v>
      </c>
      <c r="T13" t="n">
        <v>4056.64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89.40467199307213</v>
      </c>
      <c r="AB13" t="n">
        <v>122.3274164766279</v>
      </c>
      <c r="AC13" t="n">
        <v>110.6526595357379</v>
      </c>
      <c r="AD13" t="n">
        <v>89404.67199307213</v>
      </c>
      <c r="AE13" t="n">
        <v>122327.4164766279</v>
      </c>
      <c r="AF13" t="n">
        <v>9.873284884039312e-06</v>
      </c>
      <c r="AG13" t="n">
        <v>0.6608333333333333</v>
      </c>
      <c r="AH13" t="n">
        <v>110652.6595357379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6.3069</v>
      </c>
      <c r="E14" t="n">
        <v>15.86</v>
      </c>
      <c r="F14" t="n">
        <v>13.37</v>
      </c>
      <c r="G14" t="n">
        <v>89.11</v>
      </c>
      <c r="H14" t="n">
        <v>1.45</v>
      </c>
      <c r="I14" t="n">
        <v>9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131.34</v>
      </c>
      <c r="Q14" t="n">
        <v>433</v>
      </c>
      <c r="R14" t="n">
        <v>64.2</v>
      </c>
      <c r="S14" t="n">
        <v>52.22</v>
      </c>
      <c r="T14" t="n">
        <v>4075.55</v>
      </c>
      <c r="U14" t="n">
        <v>0.8100000000000001</v>
      </c>
      <c r="V14" t="n">
        <v>0.85</v>
      </c>
      <c r="W14" t="n">
        <v>6.81</v>
      </c>
      <c r="X14" t="n">
        <v>0.23</v>
      </c>
      <c r="Y14" t="n">
        <v>4</v>
      </c>
      <c r="Z14" t="n">
        <v>10</v>
      </c>
      <c r="AA14" t="n">
        <v>88.72678586715531</v>
      </c>
      <c r="AB14" t="n">
        <v>121.3999027729237</v>
      </c>
      <c r="AC14" t="n">
        <v>109.8136664381413</v>
      </c>
      <c r="AD14" t="n">
        <v>88726.78586715531</v>
      </c>
      <c r="AE14" t="n">
        <v>121399.9027729237</v>
      </c>
      <c r="AF14" t="n">
        <v>9.875946906545e-06</v>
      </c>
      <c r="AG14" t="n">
        <v>0.6608333333333333</v>
      </c>
      <c r="AH14" t="n">
        <v>109813.6664381413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6.3331</v>
      </c>
      <c r="E15" t="n">
        <v>15.79</v>
      </c>
      <c r="F15" t="n">
        <v>13.33</v>
      </c>
      <c r="G15" t="n">
        <v>99.98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129.03</v>
      </c>
      <c r="Q15" t="n">
        <v>432.91</v>
      </c>
      <c r="R15" t="n">
        <v>62.78</v>
      </c>
      <c r="S15" t="n">
        <v>52.22</v>
      </c>
      <c r="T15" t="n">
        <v>3370.36</v>
      </c>
      <c r="U15" t="n">
        <v>0.83</v>
      </c>
      <c r="V15" t="n">
        <v>0.85</v>
      </c>
      <c r="W15" t="n">
        <v>6.81</v>
      </c>
      <c r="X15" t="n">
        <v>0.19</v>
      </c>
      <c r="Y15" t="n">
        <v>4</v>
      </c>
      <c r="Z15" t="n">
        <v>10</v>
      </c>
      <c r="AA15" t="n">
        <v>87.38786927831802</v>
      </c>
      <c r="AB15" t="n">
        <v>119.5679380272464</v>
      </c>
      <c r="AC15" t="n">
        <v>108.1565418366122</v>
      </c>
      <c r="AD15" t="n">
        <v>87387.86927831802</v>
      </c>
      <c r="AE15" t="n">
        <v>119567.9380272464</v>
      </c>
      <c r="AF15" t="n">
        <v>9.916973371044436e-06</v>
      </c>
      <c r="AG15" t="n">
        <v>0.6579166666666666</v>
      </c>
      <c r="AH15" t="n">
        <v>108156.5418366122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6.3254</v>
      </c>
      <c r="E16" t="n">
        <v>15.81</v>
      </c>
      <c r="F16" t="n">
        <v>13.35</v>
      </c>
      <c r="G16" t="n">
        <v>100.12</v>
      </c>
      <c r="H16" t="n">
        <v>1.65</v>
      </c>
      <c r="I16" t="n">
        <v>8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127.55</v>
      </c>
      <c r="Q16" t="n">
        <v>433</v>
      </c>
      <c r="R16" t="n">
        <v>63.3</v>
      </c>
      <c r="S16" t="n">
        <v>52.22</v>
      </c>
      <c r="T16" t="n">
        <v>3628.57</v>
      </c>
      <c r="U16" t="n">
        <v>0.82</v>
      </c>
      <c r="V16" t="n">
        <v>0.85</v>
      </c>
      <c r="W16" t="n">
        <v>6.81</v>
      </c>
      <c r="X16" t="n">
        <v>0.21</v>
      </c>
      <c r="Y16" t="n">
        <v>4</v>
      </c>
      <c r="Z16" t="n">
        <v>10</v>
      </c>
      <c r="AA16" t="n">
        <v>86.97357309110657</v>
      </c>
      <c r="AB16" t="n">
        <v>119.0010797064462</v>
      </c>
      <c r="AC16" t="n">
        <v>107.6437836783583</v>
      </c>
      <c r="AD16" t="n">
        <v>86973.57309110658</v>
      </c>
      <c r="AE16" t="n">
        <v>119001.0797064462</v>
      </c>
      <c r="AF16" t="n">
        <v>9.904915974989258e-06</v>
      </c>
      <c r="AG16" t="n">
        <v>0.6587500000000001</v>
      </c>
      <c r="AH16" t="n">
        <v>107643.7836783583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6.3244</v>
      </c>
      <c r="E17" t="n">
        <v>15.81</v>
      </c>
      <c r="F17" t="n">
        <v>13.35</v>
      </c>
      <c r="G17" t="n">
        <v>100.14</v>
      </c>
      <c r="H17" t="n">
        <v>1.74</v>
      </c>
      <c r="I17" t="n">
        <v>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128.52</v>
      </c>
      <c r="Q17" t="n">
        <v>432.97</v>
      </c>
      <c r="R17" t="n">
        <v>63.32</v>
      </c>
      <c r="S17" t="n">
        <v>52.22</v>
      </c>
      <c r="T17" t="n">
        <v>3640.72</v>
      </c>
      <c r="U17" t="n">
        <v>0.82</v>
      </c>
      <c r="V17" t="n">
        <v>0.85</v>
      </c>
      <c r="W17" t="n">
        <v>6.82</v>
      </c>
      <c r="X17" t="n">
        <v>0.21</v>
      </c>
      <c r="Y17" t="n">
        <v>4</v>
      </c>
      <c r="Z17" t="n">
        <v>10</v>
      </c>
      <c r="AA17" t="n">
        <v>87.35712245411594</v>
      </c>
      <c r="AB17" t="n">
        <v>119.525868865919</v>
      </c>
      <c r="AC17" t="n">
        <v>108.1184876969974</v>
      </c>
      <c r="AD17" t="n">
        <v>87357.12245411593</v>
      </c>
      <c r="AE17" t="n">
        <v>119525.868865919</v>
      </c>
      <c r="AF17" t="n">
        <v>9.903350079397676e-06</v>
      </c>
      <c r="AG17" t="n">
        <v>0.6587500000000001</v>
      </c>
      <c r="AH17" t="n">
        <v>108118.4876969974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3.6549</v>
      </c>
      <c r="E2" t="n">
        <v>27.36</v>
      </c>
      <c r="F2" t="n">
        <v>18.54</v>
      </c>
      <c r="G2" t="n">
        <v>6.18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247.49</v>
      </c>
      <c r="Q2" t="n">
        <v>435.31</v>
      </c>
      <c r="R2" t="n">
        <v>231.98</v>
      </c>
      <c r="S2" t="n">
        <v>52.22</v>
      </c>
      <c r="T2" t="n">
        <v>87108.02</v>
      </c>
      <c r="U2" t="n">
        <v>0.23</v>
      </c>
      <c r="V2" t="n">
        <v>0.62</v>
      </c>
      <c r="W2" t="n">
        <v>7.1</v>
      </c>
      <c r="X2" t="n">
        <v>5.37</v>
      </c>
      <c r="Y2" t="n">
        <v>4</v>
      </c>
      <c r="Z2" t="n">
        <v>10</v>
      </c>
      <c r="AA2" t="n">
        <v>258.0177282374249</v>
      </c>
      <c r="AB2" t="n">
        <v>353.0312387130812</v>
      </c>
      <c r="AC2" t="n">
        <v>319.3384327728656</v>
      </c>
      <c r="AD2" t="n">
        <v>258017.7282374249</v>
      </c>
      <c r="AE2" t="n">
        <v>353031.2387130812</v>
      </c>
      <c r="AF2" t="n">
        <v>5.171456940038402e-06</v>
      </c>
      <c r="AG2" t="n">
        <v>1.14</v>
      </c>
      <c r="AH2" t="n">
        <v>319338.4327728656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4.9151</v>
      </c>
      <c r="E3" t="n">
        <v>20.35</v>
      </c>
      <c r="F3" t="n">
        <v>15.29</v>
      </c>
      <c r="G3" t="n">
        <v>12.4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72</v>
      </c>
      <c r="N3" t="n">
        <v>33.77</v>
      </c>
      <c r="O3" t="n">
        <v>22213.89</v>
      </c>
      <c r="P3" t="n">
        <v>203.32</v>
      </c>
      <c r="Q3" t="n">
        <v>434.19</v>
      </c>
      <c r="R3" t="n">
        <v>126.05</v>
      </c>
      <c r="S3" t="n">
        <v>52.22</v>
      </c>
      <c r="T3" t="n">
        <v>34675.87</v>
      </c>
      <c r="U3" t="n">
        <v>0.41</v>
      </c>
      <c r="V3" t="n">
        <v>0.75</v>
      </c>
      <c r="W3" t="n">
        <v>6.92</v>
      </c>
      <c r="X3" t="n">
        <v>2.14</v>
      </c>
      <c r="Y3" t="n">
        <v>4</v>
      </c>
      <c r="Z3" t="n">
        <v>10</v>
      </c>
      <c r="AA3" t="n">
        <v>159.630148749963</v>
      </c>
      <c r="AB3" t="n">
        <v>218.4130119047373</v>
      </c>
      <c r="AC3" t="n">
        <v>197.5679805931993</v>
      </c>
      <c r="AD3" t="n">
        <v>159630.148749963</v>
      </c>
      <c r="AE3" t="n">
        <v>218413.0119047373</v>
      </c>
      <c r="AF3" t="n">
        <v>6.95456182275377e-06</v>
      </c>
      <c r="AG3" t="n">
        <v>0.8479166666666668</v>
      </c>
      <c r="AH3" t="n">
        <v>197567.9805931993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5.3823</v>
      </c>
      <c r="E4" t="n">
        <v>18.58</v>
      </c>
      <c r="F4" t="n">
        <v>14.49</v>
      </c>
      <c r="G4" t="n">
        <v>18.5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191.4</v>
      </c>
      <c r="Q4" t="n">
        <v>433.41</v>
      </c>
      <c r="R4" t="n">
        <v>100.73</v>
      </c>
      <c r="S4" t="n">
        <v>52.22</v>
      </c>
      <c r="T4" t="n">
        <v>22151.86</v>
      </c>
      <c r="U4" t="n">
        <v>0.52</v>
      </c>
      <c r="V4" t="n">
        <v>0.79</v>
      </c>
      <c r="W4" t="n">
        <v>6.86</v>
      </c>
      <c r="X4" t="n">
        <v>1.34</v>
      </c>
      <c r="Y4" t="n">
        <v>4</v>
      </c>
      <c r="Z4" t="n">
        <v>10</v>
      </c>
      <c r="AA4" t="n">
        <v>138.1038183294435</v>
      </c>
      <c r="AB4" t="n">
        <v>188.9597369487238</v>
      </c>
      <c r="AC4" t="n">
        <v>170.9256848610472</v>
      </c>
      <c r="AD4" t="n">
        <v>138103.8183294435</v>
      </c>
      <c r="AE4" t="n">
        <v>188959.7369487238</v>
      </c>
      <c r="AF4" t="n">
        <v>7.615620861957562e-06</v>
      </c>
      <c r="AG4" t="n">
        <v>0.7741666666666666</v>
      </c>
      <c r="AH4" t="n">
        <v>170925.6848610473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5.6177</v>
      </c>
      <c r="E5" t="n">
        <v>17.8</v>
      </c>
      <c r="F5" t="n">
        <v>14.14</v>
      </c>
      <c r="G5" t="n">
        <v>24.23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185.37</v>
      </c>
      <c r="Q5" t="n">
        <v>433.24</v>
      </c>
      <c r="R5" t="n">
        <v>88.95</v>
      </c>
      <c r="S5" t="n">
        <v>52.22</v>
      </c>
      <c r="T5" t="n">
        <v>16319.85</v>
      </c>
      <c r="U5" t="n">
        <v>0.59</v>
      </c>
      <c r="V5" t="n">
        <v>0.8100000000000001</v>
      </c>
      <c r="W5" t="n">
        <v>6.85</v>
      </c>
      <c r="X5" t="n">
        <v>0.99</v>
      </c>
      <c r="Y5" t="n">
        <v>4</v>
      </c>
      <c r="Z5" t="n">
        <v>10</v>
      </c>
      <c r="AA5" t="n">
        <v>128.7568764421835</v>
      </c>
      <c r="AB5" t="n">
        <v>176.1708387006077</v>
      </c>
      <c r="AC5" t="n">
        <v>159.357341112396</v>
      </c>
      <c r="AD5" t="n">
        <v>128756.8764421834</v>
      </c>
      <c r="AE5" t="n">
        <v>176170.8387006077</v>
      </c>
      <c r="AF5" t="n">
        <v>7.948697269981048e-06</v>
      </c>
      <c r="AG5" t="n">
        <v>0.7416666666666667</v>
      </c>
      <c r="AH5" t="n">
        <v>159357.341112396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5.7873</v>
      </c>
      <c r="E6" t="n">
        <v>17.28</v>
      </c>
      <c r="F6" t="n">
        <v>13.9</v>
      </c>
      <c r="G6" t="n">
        <v>30.89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180.81</v>
      </c>
      <c r="Q6" t="n">
        <v>433.29</v>
      </c>
      <c r="R6" t="n">
        <v>81.23</v>
      </c>
      <c r="S6" t="n">
        <v>52.22</v>
      </c>
      <c r="T6" t="n">
        <v>12497.35</v>
      </c>
      <c r="U6" t="n">
        <v>0.64</v>
      </c>
      <c r="V6" t="n">
        <v>0.82</v>
      </c>
      <c r="W6" t="n">
        <v>6.84</v>
      </c>
      <c r="X6" t="n">
        <v>0.76</v>
      </c>
      <c r="Y6" t="n">
        <v>4</v>
      </c>
      <c r="Z6" t="n">
        <v>10</v>
      </c>
      <c r="AA6" t="n">
        <v>122.4389030812489</v>
      </c>
      <c r="AB6" t="n">
        <v>167.5263088188684</v>
      </c>
      <c r="AC6" t="n">
        <v>151.5378330298932</v>
      </c>
      <c r="AD6" t="n">
        <v>122438.9030812489</v>
      </c>
      <c r="AE6" t="n">
        <v>167526.3088188684</v>
      </c>
      <c r="AF6" t="n">
        <v>8.188670756815303e-06</v>
      </c>
      <c r="AG6" t="n">
        <v>0.7200000000000001</v>
      </c>
      <c r="AH6" t="n">
        <v>151537.8330298932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5.8777</v>
      </c>
      <c r="E7" t="n">
        <v>17.01</v>
      </c>
      <c r="F7" t="n">
        <v>13.78</v>
      </c>
      <c r="G7" t="n">
        <v>35.93</v>
      </c>
      <c r="H7" t="n">
        <v>0.58</v>
      </c>
      <c r="I7" t="n">
        <v>23</v>
      </c>
      <c r="J7" t="n">
        <v>184.19</v>
      </c>
      <c r="K7" t="n">
        <v>52.44</v>
      </c>
      <c r="L7" t="n">
        <v>6</v>
      </c>
      <c r="M7" t="n">
        <v>21</v>
      </c>
      <c r="N7" t="n">
        <v>35.75</v>
      </c>
      <c r="O7" t="n">
        <v>22951.43</v>
      </c>
      <c r="P7" t="n">
        <v>177.72</v>
      </c>
      <c r="Q7" t="n">
        <v>433.12</v>
      </c>
      <c r="R7" t="n">
        <v>77.28</v>
      </c>
      <c r="S7" t="n">
        <v>52.22</v>
      </c>
      <c r="T7" t="n">
        <v>10546.49</v>
      </c>
      <c r="U7" t="n">
        <v>0.68</v>
      </c>
      <c r="V7" t="n">
        <v>0.83</v>
      </c>
      <c r="W7" t="n">
        <v>6.83</v>
      </c>
      <c r="X7" t="n">
        <v>0.64</v>
      </c>
      <c r="Y7" t="n">
        <v>4</v>
      </c>
      <c r="Z7" t="n">
        <v>10</v>
      </c>
      <c r="AA7" t="n">
        <v>118.9686885704206</v>
      </c>
      <c r="AB7" t="n">
        <v>162.7782082300962</v>
      </c>
      <c r="AC7" t="n">
        <v>147.2428844973109</v>
      </c>
      <c r="AD7" t="n">
        <v>118968.6885704206</v>
      </c>
      <c r="AE7" t="n">
        <v>162778.2082300962</v>
      </c>
      <c r="AF7" t="n">
        <v>8.316581153099597e-06</v>
      </c>
      <c r="AG7" t="n">
        <v>0.7087500000000001</v>
      </c>
      <c r="AH7" t="n">
        <v>147242.8844973109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5.9666</v>
      </c>
      <c r="E8" t="n">
        <v>16.76</v>
      </c>
      <c r="F8" t="n">
        <v>13.66</v>
      </c>
      <c r="G8" t="n">
        <v>43.15</v>
      </c>
      <c r="H8" t="n">
        <v>0.67</v>
      </c>
      <c r="I8" t="n">
        <v>19</v>
      </c>
      <c r="J8" t="n">
        <v>185.7</v>
      </c>
      <c r="K8" t="n">
        <v>52.44</v>
      </c>
      <c r="L8" t="n">
        <v>7</v>
      </c>
      <c r="M8" t="n">
        <v>17</v>
      </c>
      <c r="N8" t="n">
        <v>36.26</v>
      </c>
      <c r="O8" t="n">
        <v>23137.49</v>
      </c>
      <c r="P8" t="n">
        <v>174.9</v>
      </c>
      <c r="Q8" t="n">
        <v>433.06</v>
      </c>
      <c r="R8" t="n">
        <v>73.64</v>
      </c>
      <c r="S8" t="n">
        <v>52.22</v>
      </c>
      <c r="T8" t="n">
        <v>8745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115.7448982652183</v>
      </c>
      <c r="AB8" t="n">
        <v>158.36727611093</v>
      </c>
      <c r="AC8" t="n">
        <v>143.2529255488144</v>
      </c>
      <c r="AD8" t="n">
        <v>115744.8982652183</v>
      </c>
      <c r="AE8" t="n">
        <v>158367.27611093</v>
      </c>
      <c r="AF8" t="n">
        <v>8.442369142365902e-06</v>
      </c>
      <c r="AG8" t="n">
        <v>0.6983333333333334</v>
      </c>
      <c r="AH8" t="n">
        <v>143252.9255488144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6.0217</v>
      </c>
      <c r="E9" t="n">
        <v>16.61</v>
      </c>
      <c r="F9" t="n">
        <v>13.58</v>
      </c>
      <c r="G9" t="n">
        <v>47.94</v>
      </c>
      <c r="H9" t="n">
        <v>0.76</v>
      </c>
      <c r="I9" t="n">
        <v>17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172.62</v>
      </c>
      <c r="Q9" t="n">
        <v>433.12</v>
      </c>
      <c r="R9" t="n">
        <v>71.16</v>
      </c>
      <c r="S9" t="n">
        <v>52.22</v>
      </c>
      <c r="T9" t="n">
        <v>7514.47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113.5662189240098</v>
      </c>
      <c r="AB9" t="n">
        <v>155.3863109197411</v>
      </c>
      <c r="AC9" t="n">
        <v>140.5564594916607</v>
      </c>
      <c r="AD9" t="n">
        <v>113566.2189240099</v>
      </c>
      <c r="AE9" t="n">
        <v>155386.3109197411</v>
      </c>
      <c r="AF9" t="n">
        <v>8.520332226826795e-06</v>
      </c>
      <c r="AG9" t="n">
        <v>0.6920833333333333</v>
      </c>
      <c r="AH9" t="n">
        <v>140556.4594916607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6.0615</v>
      </c>
      <c r="E10" t="n">
        <v>16.5</v>
      </c>
      <c r="F10" t="n">
        <v>13.54</v>
      </c>
      <c r="G10" t="n">
        <v>54.17</v>
      </c>
      <c r="H10" t="n">
        <v>0.85</v>
      </c>
      <c r="I10" t="n">
        <v>15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170.64</v>
      </c>
      <c r="Q10" t="n">
        <v>433.11</v>
      </c>
      <c r="R10" t="n">
        <v>69.67</v>
      </c>
      <c r="S10" t="n">
        <v>52.22</v>
      </c>
      <c r="T10" t="n">
        <v>6781.98</v>
      </c>
      <c r="U10" t="n">
        <v>0.75</v>
      </c>
      <c r="V10" t="n">
        <v>0.84</v>
      </c>
      <c r="W10" t="n">
        <v>6.82</v>
      </c>
      <c r="X10" t="n">
        <v>0.4</v>
      </c>
      <c r="Y10" t="n">
        <v>4</v>
      </c>
      <c r="Z10" t="n">
        <v>10</v>
      </c>
      <c r="AA10" t="n">
        <v>111.9303690972601</v>
      </c>
      <c r="AB10" t="n">
        <v>153.1480690181824</v>
      </c>
      <c r="AC10" t="n">
        <v>138.5318322557938</v>
      </c>
      <c r="AD10" t="n">
        <v>111930.3690972601</v>
      </c>
      <c r="AE10" t="n">
        <v>153148.0690181824</v>
      </c>
      <c r="AF10" t="n">
        <v>8.576646759704172e-06</v>
      </c>
      <c r="AG10" t="n">
        <v>0.6875</v>
      </c>
      <c r="AH10" t="n">
        <v>138531.8322557938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6.0834</v>
      </c>
      <c r="E11" t="n">
        <v>16.44</v>
      </c>
      <c r="F11" t="n">
        <v>13.52</v>
      </c>
      <c r="G11" t="n">
        <v>57.94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168.5</v>
      </c>
      <c r="Q11" t="n">
        <v>433.07</v>
      </c>
      <c r="R11" t="n">
        <v>69.12</v>
      </c>
      <c r="S11" t="n">
        <v>52.22</v>
      </c>
      <c r="T11" t="n">
        <v>6508.64</v>
      </c>
      <c r="U11" t="n">
        <v>0.76</v>
      </c>
      <c r="V11" t="n">
        <v>0.84</v>
      </c>
      <c r="W11" t="n">
        <v>6.82</v>
      </c>
      <c r="X11" t="n">
        <v>0.38</v>
      </c>
      <c r="Y11" t="n">
        <v>4</v>
      </c>
      <c r="Z11" t="n">
        <v>10</v>
      </c>
      <c r="AA11" t="n">
        <v>110.6270215722331</v>
      </c>
      <c r="AB11" t="n">
        <v>151.3647714348065</v>
      </c>
      <c r="AC11" t="n">
        <v>136.9187300909009</v>
      </c>
      <c r="AD11" t="n">
        <v>110627.0215722331</v>
      </c>
      <c r="AE11" t="n">
        <v>151364.7714348065</v>
      </c>
      <c r="AF11" t="n">
        <v>8.607633902166849e-06</v>
      </c>
      <c r="AG11" t="n">
        <v>0.6850000000000001</v>
      </c>
      <c r="AH11" t="n">
        <v>136918.7300909008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6.1409</v>
      </c>
      <c r="E12" t="n">
        <v>16.28</v>
      </c>
      <c r="F12" t="n">
        <v>13.44</v>
      </c>
      <c r="G12" t="n">
        <v>67.18000000000001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166.35</v>
      </c>
      <c r="Q12" t="n">
        <v>433.02</v>
      </c>
      <c r="R12" t="n">
        <v>66.29000000000001</v>
      </c>
      <c r="S12" t="n">
        <v>52.22</v>
      </c>
      <c r="T12" t="n">
        <v>5105.18</v>
      </c>
      <c r="U12" t="n">
        <v>0.79</v>
      </c>
      <c r="V12" t="n">
        <v>0.85</v>
      </c>
      <c r="W12" t="n">
        <v>6.81</v>
      </c>
      <c r="X12" t="n">
        <v>0.3</v>
      </c>
      <c r="Y12" t="n">
        <v>4</v>
      </c>
      <c r="Z12" t="n">
        <v>10</v>
      </c>
      <c r="AA12" t="n">
        <v>108.5411821765757</v>
      </c>
      <c r="AB12" t="n">
        <v>148.51083395293</v>
      </c>
      <c r="AC12" t="n">
        <v>134.3371683967673</v>
      </c>
      <c r="AD12" t="n">
        <v>108541.1821765757</v>
      </c>
      <c r="AE12" t="n">
        <v>148510.83395293</v>
      </c>
      <c r="AF12" t="n">
        <v>8.688992837856529e-06</v>
      </c>
      <c r="AG12" t="n">
        <v>0.6783333333333333</v>
      </c>
      <c r="AH12" t="n">
        <v>134337.1683967673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6.1622</v>
      </c>
      <c r="E13" t="n">
        <v>16.23</v>
      </c>
      <c r="F13" t="n">
        <v>13.42</v>
      </c>
      <c r="G13" t="n">
        <v>73.18000000000001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164.39</v>
      </c>
      <c r="Q13" t="n">
        <v>433.03</v>
      </c>
      <c r="R13" t="n">
        <v>65.66</v>
      </c>
      <c r="S13" t="n">
        <v>52.22</v>
      </c>
      <c r="T13" t="n">
        <v>4793.86</v>
      </c>
      <c r="U13" t="n">
        <v>0.8</v>
      </c>
      <c r="V13" t="n">
        <v>0.85</v>
      </c>
      <c r="W13" t="n">
        <v>6.81</v>
      </c>
      <c r="X13" t="n">
        <v>0.28</v>
      </c>
      <c r="Y13" t="n">
        <v>4</v>
      </c>
      <c r="Z13" t="n">
        <v>10</v>
      </c>
      <c r="AA13" t="n">
        <v>107.3504157927039</v>
      </c>
      <c r="AB13" t="n">
        <v>146.8815748536121</v>
      </c>
      <c r="AC13" t="n">
        <v>132.8634034992083</v>
      </c>
      <c r="AD13" t="n">
        <v>107350.4157927039</v>
      </c>
      <c r="AE13" t="n">
        <v>146881.5748536121</v>
      </c>
      <c r="AF13" t="n">
        <v>8.719131017512011e-06</v>
      </c>
      <c r="AG13" t="n">
        <v>0.67625</v>
      </c>
      <c r="AH13" t="n">
        <v>132863.4034992083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6.1829</v>
      </c>
      <c r="E14" t="n">
        <v>16.17</v>
      </c>
      <c r="F14" t="n">
        <v>13.4</v>
      </c>
      <c r="G14" t="n">
        <v>80.39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162.54</v>
      </c>
      <c r="Q14" t="n">
        <v>433.05</v>
      </c>
      <c r="R14" t="n">
        <v>65.23</v>
      </c>
      <c r="S14" t="n">
        <v>52.22</v>
      </c>
      <c r="T14" t="n">
        <v>4584.48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106.216299102578</v>
      </c>
      <c r="AB14" t="n">
        <v>145.3298263644854</v>
      </c>
      <c r="AC14" t="n">
        <v>131.4597517079906</v>
      </c>
      <c r="AD14" t="n">
        <v>106216.299102578</v>
      </c>
      <c r="AE14" t="n">
        <v>145329.8263644854</v>
      </c>
      <c r="AF14" t="n">
        <v>8.748420234360295e-06</v>
      </c>
      <c r="AG14" t="n">
        <v>0.6737500000000001</v>
      </c>
      <c r="AH14" t="n">
        <v>131459.7517079907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6.1837</v>
      </c>
      <c r="E15" t="n">
        <v>16.17</v>
      </c>
      <c r="F15" t="n">
        <v>13.4</v>
      </c>
      <c r="G15" t="n">
        <v>80.37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161.03</v>
      </c>
      <c r="Q15" t="n">
        <v>432.98</v>
      </c>
      <c r="R15" t="n">
        <v>64.97</v>
      </c>
      <c r="S15" t="n">
        <v>52.22</v>
      </c>
      <c r="T15" t="n">
        <v>4453.69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105.6129255577782</v>
      </c>
      <c r="AB15" t="n">
        <v>144.5042640615286</v>
      </c>
      <c r="AC15" t="n">
        <v>130.7129799125439</v>
      </c>
      <c r="AD15" t="n">
        <v>105612.9255577782</v>
      </c>
      <c r="AE15" t="n">
        <v>144504.2640615286</v>
      </c>
      <c r="AF15" t="n">
        <v>8.749552184769889e-06</v>
      </c>
      <c r="AG15" t="n">
        <v>0.6737500000000001</v>
      </c>
      <c r="AH15" t="n">
        <v>130712.9799125438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6.2071</v>
      </c>
      <c r="E16" t="n">
        <v>16.11</v>
      </c>
      <c r="F16" t="n">
        <v>13.37</v>
      </c>
      <c r="G16" t="n">
        <v>89.13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159.87</v>
      </c>
      <c r="Q16" t="n">
        <v>433.02</v>
      </c>
      <c r="R16" t="n">
        <v>64.15000000000001</v>
      </c>
      <c r="S16" t="n">
        <v>52.22</v>
      </c>
      <c r="T16" t="n">
        <v>4050.37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104.6889954657189</v>
      </c>
      <c r="AB16" t="n">
        <v>143.2401021486549</v>
      </c>
      <c r="AC16" t="n">
        <v>129.569467838372</v>
      </c>
      <c r="AD16" t="n">
        <v>104688.9954657189</v>
      </c>
      <c r="AE16" t="n">
        <v>143240.1021486549</v>
      </c>
      <c r="AF16" t="n">
        <v>8.782661734250559e-06</v>
      </c>
      <c r="AG16" t="n">
        <v>0.67125</v>
      </c>
      <c r="AH16" t="n">
        <v>129569.467838372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6.2085</v>
      </c>
      <c r="E17" t="n">
        <v>16.11</v>
      </c>
      <c r="F17" t="n">
        <v>13.37</v>
      </c>
      <c r="G17" t="n">
        <v>89.11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157.18</v>
      </c>
      <c r="Q17" t="n">
        <v>433.04</v>
      </c>
      <c r="R17" t="n">
        <v>64.19</v>
      </c>
      <c r="S17" t="n">
        <v>52.22</v>
      </c>
      <c r="T17" t="n">
        <v>4071.52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103.6191439692216</v>
      </c>
      <c r="AB17" t="n">
        <v>141.776284132631</v>
      </c>
      <c r="AC17" t="n">
        <v>128.2453545593154</v>
      </c>
      <c r="AD17" t="n">
        <v>103619.1439692215</v>
      </c>
      <c r="AE17" t="n">
        <v>141776.284132631</v>
      </c>
      <c r="AF17" t="n">
        <v>8.784642647467352e-06</v>
      </c>
      <c r="AG17" t="n">
        <v>0.67125</v>
      </c>
      <c r="AH17" t="n">
        <v>128245.3545593154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6.2381</v>
      </c>
      <c r="E18" t="n">
        <v>16.03</v>
      </c>
      <c r="F18" t="n">
        <v>13.33</v>
      </c>
      <c r="G18" t="n">
        <v>99.94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156.17</v>
      </c>
      <c r="Q18" t="n">
        <v>432.95</v>
      </c>
      <c r="R18" t="n">
        <v>62.82</v>
      </c>
      <c r="S18" t="n">
        <v>52.22</v>
      </c>
      <c r="T18" t="n">
        <v>3387.56</v>
      </c>
      <c r="U18" t="n">
        <v>0.83</v>
      </c>
      <c r="V18" t="n">
        <v>0.85</v>
      </c>
      <c r="W18" t="n">
        <v>6.8</v>
      </c>
      <c r="X18" t="n">
        <v>0.19</v>
      </c>
      <c r="Y18" t="n">
        <v>4</v>
      </c>
      <c r="Z18" t="n">
        <v>10</v>
      </c>
      <c r="AA18" t="n">
        <v>102.6357717336619</v>
      </c>
      <c r="AB18" t="n">
        <v>140.4307908566176</v>
      </c>
      <c r="AC18" t="n">
        <v>127.0282732731527</v>
      </c>
      <c r="AD18" t="n">
        <v>102635.7717336619</v>
      </c>
      <c r="AE18" t="n">
        <v>140430.7908566176</v>
      </c>
      <c r="AF18" t="n">
        <v>8.826524812622386e-06</v>
      </c>
      <c r="AG18" t="n">
        <v>0.6679166666666667</v>
      </c>
      <c r="AH18" t="n">
        <v>127028.2732731527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6.2312</v>
      </c>
      <c r="E19" t="n">
        <v>16.05</v>
      </c>
      <c r="F19" t="n">
        <v>13.34</v>
      </c>
      <c r="G19" t="n">
        <v>100.08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6</v>
      </c>
      <c r="N19" t="n">
        <v>42.24</v>
      </c>
      <c r="O19" t="n">
        <v>25231.66</v>
      </c>
      <c r="P19" t="n">
        <v>153.38</v>
      </c>
      <c r="Q19" t="n">
        <v>432.9</v>
      </c>
      <c r="R19" t="n">
        <v>63.3</v>
      </c>
      <c r="S19" t="n">
        <v>52.22</v>
      </c>
      <c r="T19" t="n">
        <v>3631.66</v>
      </c>
      <c r="U19" t="n">
        <v>0.82</v>
      </c>
      <c r="V19" t="n">
        <v>0.85</v>
      </c>
      <c r="W19" t="n">
        <v>6.81</v>
      </c>
      <c r="X19" t="n">
        <v>0.21</v>
      </c>
      <c r="Y19" t="n">
        <v>4</v>
      </c>
      <c r="Z19" t="n">
        <v>10</v>
      </c>
      <c r="AA19" t="n">
        <v>101.692164948318</v>
      </c>
      <c r="AB19" t="n">
        <v>139.1397064239175</v>
      </c>
      <c r="AC19" t="n">
        <v>125.8604081266607</v>
      </c>
      <c r="AD19" t="n">
        <v>101692.164948318</v>
      </c>
      <c r="AE19" t="n">
        <v>139139.7064239175</v>
      </c>
      <c r="AF19" t="n">
        <v>8.816761740339625e-06</v>
      </c>
      <c r="AG19" t="n">
        <v>0.6687500000000001</v>
      </c>
      <c r="AH19" t="n">
        <v>125860.4081266607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6.2565</v>
      </c>
      <c r="E20" t="n">
        <v>15.98</v>
      </c>
      <c r="F20" t="n">
        <v>13.31</v>
      </c>
      <c r="G20" t="n">
        <v>114.12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152.91</v>
      </c>
      <c r="Q20" t="n">
        <v>432.93</v>
      </c>
      <c r="R20" t="n">
        <v>62.29</v>
      </c>
      <c r="S20" t="n">
        <v>52.22</v>
      </c>
      <c r="T20" t="n">
        <v>3128.02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101.0239510527081</v>
      </c>
      <c r="AB20" t="n">
        <v>138.2254266924281</v>
      </c>
      <c r="AC20" t="n">
        <v>125.0333859695446</v>
      </c>
      <c r="AD20" t="n">
        <v>101023.9510527081</v>
      </c>
      <c r="AE20" t="n">
        <v>138225.4266924281</v>
      </c>
      <c r="AF20" t="n">
        <v>8.852559672043083e-06</v>
      </c>
      <c r="AG20" t="n">
        <v>0.6658333333333334</v>
      </c>
      <c r="AH20" t="n">
        <v>125033.3859695446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6.2641</v>
      </c>
      <c r="E21" t="n">
        <v>15.96</v>
      </c>
      <c r="F21" t="n">
        <v>13.29</v>
      </c>
      <c r="G21" t="n">
        <v>113.95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151.32</v>
      </c>
      <c r="Q21" t="n">
        <v>433.01</v>
      </c>
      <c r="R21" t="n">
        <v>61.7</v>
      </c>
      <c r="S21" t="n">
        <v>52.22</v>
      </c>
      <c r="T21" t="n">
        <v>2834.42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100.2368549558481</v>
      </c>
      <c r="AB21" t="n">
        <v>137.1484870884755</v>
      </c>
      <c r="AC21" t="n">
        <v>124.0592279698988</v>
      </c>
      <c r="AD21" t="n">
        <v>100236.8549558481</v>
      </c>
      <c r="AE21" t="n">
        <v>137148.4870884756</v>
      </c>
      <c r="AF21" t="n">
        <v>8.863313200934241e-06</v>
      </c>
      <c r="AG21" t="n">
        <v>0.665</v>
      </c>
      <c r="AH21" t="n">
        <v>124059.2279698988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6.2613</v>
      </c>
      <c r="E22" t="n">
        <v>15.97</v>
      </c>
      <c r="F22" t="n">
        <v>13.3</v>
      </c>
      <c r="G22" t="n">
        <v>114.01</v>
      </c>
      <c r="H22" t="n">
        <v>1.8</v>
      </c>
      <c r="I22" t="n">
        <v>7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148.81</v>
      </c>
      <c r="Q22" t="n">
        <v>433.06</v>
      </c>
      <c r="R22" t="n">
        <v>62.01</v>
      </c>
      <c r="S22" t="n">
        <v>52.22</v>
      </c>
      <c r="T22" t="n">
        <v>2988.92</v>
      </c>
      <c r="U22" t="n">
        <v>0.84</v>
      </c>
      <c r="V22" t="n">
        <v>0.86</v>
      </c>
      <c r="W22" t="n">
        <v>6.8</v>
      </c>
      <c r="X22" t="n">
        <v>0.16</v>
      </c>
      <c r="Y22" t="n">
        <v>4</v>
      </c>
      <c r="Z22" t="n">
        <v>10</v>
      </c>
      <c r="AA22" t="n">
        <v>99.33861699366327</v>
      </c>
      <c r="AB22" t="n">
        <v>135.9194782811528</v>
      </c>
      <c r="AC22" t="n">
        <v>122.9475140382219</v>
      </c>
      <c r="AD22" t="n">
        <v>99338.61699366327</v>
      </c>
      <c r="AE22" t="n">
        <v>135919.4782811528</v>
      </c>
      <c r="AF22" t="n">
        <v>8.859351374500659e-06</v>
      </c>
      <c r="AG22" t="n">
        <v>0.6654166666666667</v>
      </c>
      <c r="AH22" t="n">
        <v>122947.5140382219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6.2862</v>
      </c>
      <c r="E23" t="n">
        <v>15.91</v>
      </c>
      <c r="F23" t="n">
        <v>13.27</v>
      </c>
      <c r="G23" t="n">
        <v>132.74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147.78</v>
      </c>
      <c r="Q23" t="n">
        <v>433.02</v>
      </c>
      <c r="R23" t="n">
        <v>61.01</v>
      </c>
      <c r="S23" t="n">
        <v>52.22</v>
      </c>
      <c r="T23" t="n">
        <v>2492.75</v>
      </c>
      <c r="U23" t="n">
        <v>0.86</v>
      </c>
      <c r="V23" t="n">
        <v>0.86</v>
      </c>
      <c r="W23" t="n">
        <v>6.8</v>
      </c>
      <c r="X23" t="n">
        <v>0.14</v>
      </c>
      <c r="Y23" t="n">
        <v>4</v>
      </c>
      <c r="Z23" t="n">
        <v>10</v>
      </c>
      <c r="AA23" t="n">
        <v>98.4771665212559</v>
      </c>
      <c r="AB23" t="n">
        <v>134.740803740293</v>
      </c>
      <c r="AC23" t="n">
        <v>121.8813305412612</v>
      </c>
      <c r="AD23" t="n">
        <v>98477.1665212559</v>
      </c>
      <c r="AE23" t="n">
        <v>134740.803740293</v>
      </c>
      <c r="AF23" t="n">
        <v>8.894583330999318e-06</v>
      </c>
      <c r="AG23" t="n">
        <v>0.6629166666666667</v>
      </c>
      <c r="AH23" t="n">
        <v>121881.3305412612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6.2845</v>
      </c>
      <c r="E24" t="n">
        <v>15.91</v>
      </c>
      <c r="F24" t="n">
        <v>13.28</v>
      </c>
      <c r="G24" t="n">
        <v>132.78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148.79</v>
      </c>
      <c r="Q24" t="n">
        <v>433.03</v>
      </c>
      <c r="R24" t="n">
        <v>61.07</v>
      </c>
      <c r="S24" t="n">
        <v>52.22</v>
      </c>
      <c r="T24" t="n">
        <v>2524.4</v>
      </c>
      <c r="U24" t="n">
        <v>0.86</v>
      </c>
      <c r="V24" t="n">
        <v>0.86</v>
      </c>
      <c r="W24" t="n">
        <v>6.81</v>
      </c>
      <c r="X24" t="n">
        <v>0.14</v>
      </c>
      <c r="Y24" t="n">
        <v>4</v>
      </c>
      <c r="Z24" t="n">
        <v>10</v>
      </c>
      <c r="AA24" t="n">
        <v>98.91624368176626</v>
      </c>
      <c r="AB24" t="n">
        <v>135.3415684820202</v>
      </c>
      <c r="AC24" t="n">
        <v>122.4247591392168</v>
      </c>
      <c r="AD24" t="n">
        <v>98916.24368176627</v>
      </c>
      <c r="AE24" t="n">
        <v>135341.5684820202</v>
      </c>
      <c r="AF24" t="n">
        <v>8.892177936378928e-06</v>
      </c>
      <c r="AG24" t="n">
        <v>0.6629166666666667</v>
      </c>
      <c r="AH24" t="n">
        <v>122424.7591392168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6.0185</v>
      </c>
      <c r="E2" t="n">
        <v>16.62</v>
      </c>
      <c r="F2" t="n">
        <v>14.47</v>
      </c>
      <c r="G2" t="n">
        <v>19.29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42.21</v>
      </c>
      <c r="Q2" t="n">
        <v>434.1</v>
      </c>
      <c r="R2" t="n">
        <v>97.97</v>
      </c>
      <c r="S2" t="n">
        <v>52.22</v>
      </c>
      <c r="T2" t="n">
        <v>20782.1</v>
      </c>
      <c r="U2" t="n">
        <v>0.53</v>
      </c>
      <c r="V2" t="n">
        <v>0.79</v>
      </c>
      <c r="W2" t="n">
        <v>6.92</v>
      </c>
      <c r="X2" t="n">
        <v>1.32</v>
      </c>
      <c r="Y2" t="n">
        <v>4</v>
      </c>
      <c r="Z2" t="n">
        <v>10</v>
      </c>
      <c r="AA2" t="n">
        <v>40.25353324277311</v>
      </c>
      <c r="AB2" t="n">
        <v>55.0766600431452</v>
      </c>
      <c r="AC2" t="n">
        <v>49.82022090931214</v>
      </c>
      <c r="AD2" t="n">
        <v>40253.53324277311</v>
      </c>
      <c r="AE2" t="n">
        <v>55076.6600431452</v>
      </c>
      <c r="AF2" t="n">
        <v>2.066029799962959e-05</v>
      </c>
      <c r="AG2" t="n">
        <v>0.6925</v>
      </c>
      <c r="AH2" t="n">
        <v>49820.22090931214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4.8723</v>
      </c>
      <c r="E2" t="n">
        <v>20.52</v>
      </c>
      <c r="F2" t="n">
        <v>16.32</v>
      </c>
      <c r="G2" t="n">
        <v>9.06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148.07</v>
      </c>
      <c r="Q2" t="n">
        <v>434.31</v>
      </c>
      <c r="R2" t="n">
        <v>159.59</v>
      </c>
      <c r="S2" t="n">
        <v>52.22</v>
      </c>
      <c r="T2" t="n">
        <v>51275.9</v>
      </c>
      <c r="U2" t="n">
        <v>0.33</v>
      </c>
      <c r="V2" t="n">
        <v>0.7</v>
      </c>
      <c r="W2" t="n">
        <v>6.98</v>
      </c>
      <c r="X2" t="n">
        <v>3.16</v>
      </c>
      <c r="Y2" t="n">
        <v>4</v>
      </c>
      <c r="Z2" t="n">
        <v>10</v>
      </c>
      <c r="AA2" t="n">
        <v>123.5429202612158</v>
      </c>
      <c r="AB2" t="n">
        <v>169.0368738302989</v>
      </c>
      <c r="AC2" t="n">
        <v>152.9042318367245</v>
      </c>
      <c r="AD2" t="n">
        <v>123542.9202612158</v>
      </c>
      <c r="AE2" t="n">
        <v>169036.8738302989</v>
      </c>
      <c r="AF2" t="n">
        <v>9.117952081746559e-06</v>
      </c>
      <c r="AG2" t="n">
        <v>0.855</v>
      </c>
      <c r="AH2" t="n">
        <v>152904.2318367245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5.7296</v>
      </c>
      <c r="E3" t="n">
        <v>17.45</v>
      </c>
      <c r="F3" t="n">
        <v>14.48</v>
      </c>
      <c r="G3" t="n">
        <v>18.1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46</v>
      </c>
      <c r="N3" t="n">
        <v>13.24</v>
      </c>
      <c r="O3" t="n">
        <v>12561.45</v>
      </c>
      <c r="P3" t="n">
        <v>128.69</v>
      </c>
      <c r="Q3" t="n">
        <v>433.73</v>
      </c>
      <c r="R3" t="n">
        <v>100.37</v>
      </c>
      <c r="S3" t="n">
        <v>52.22</v>
      </c>
      <c r="T3" t="n">
        <v>21962.54</v>
      </c>
      <c r="U3" t="n">
        <v>0.52</v>
      </c>
      <c r="V3" t="n">
        <v>0.79</v>
      </c>
      <c r="W3" t="n">
        <v>6.86</v>
      </c>
      <c r="X3" t="n">
        <v>1.33</v>
      </c>
      <c r="Y3" t="n">
        <v>4</v>
      </c>
      <c r="Z3" t="n">
        <v>10</v>
      </c>
      <c r="AA3" t="n">
        <v>93.10831516277359</v>
      </c>
      <c r="AB3" t="n">
        <v>127.3949044546158</v>
      </c>
      <c r="AC3" t="n">
        <v>115.2365135733723</v>
      </c>
      <c r="AD3" t="n">
        <v>93108.31516277359</v>
      </c>
      <c r="AE3" t="n">
        <v>127394.9044546158</v>
      </c>
      <c r="AF3" t="n">
        <v>1.072229096065002e-05</v>
      </c>
      <c r="AG3" t="n">
        <v>0.7270833333333333</v>
      </c>
      <c r="AH3" t="n">
        <v>115236.5135733723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6.0347</v>
      </c>
      <c r="E4" t="n">
        <v>16.57</v>
      </c>
      <c r="F4" t="n">
        <v>13.97</v>
      </c>
      <c r="G4" t="n">
        <v>27.93</v>
      </c>
      <c r="H4" t="n">
        <v>0.52</v>
      </c>
      <c r="I4" t="n">
        <v>30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121.19</v>
      </c>
      <c r="Q4" t="n">
        <v>433.32</v>
      </c>
      <c r="R4" t="n">
        <v>83.81</v>
      </c>
      <c r="S4" t="n">
        <v>52.22</v>
      </c>
      <c r="T4" t="n">
        <v>13774.13</v>
      </c>
      <c r="U4" t="n">
        <v>0.62</v>
      </c>
      <c r="V4" t="n">
        <v>0.82</v>
      </c>
      <c r="W4" t="n">
        <v>6.83</v>
      </c>
      <c r="X4" t="n">
        <v>0.83</v>
      </c>
      <c r="Y4" t="n">
        <v>4</v>
      </c>
      <c r="Z4" t="n">
        <v>10</v>
      </c>
      <c r="AA4" t="n">
        <v>84.41619341950228</v>
      </c>
      <c r="AB4" t="n">
        <v>115.5019600161306</v>
      </c>
      <c r="AC4" t="n">
        <v>104.47861506024</v>
      </c>
      <c r="AD4" t="n">
        <v>84416.19341950228</v>
      </c>
      <c r="AE4" t="n">
        <v>115501.9600161306</v>
      </c>
      <c r="AF4" t="n">
        <v>1.129325070864191e-05</v>
      </c>
      <c r="AG4" t="n">
        <v>0.6904166666666667</v>
      </c>
      <c r="AH4" t="n">
        <v>104478.61506024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6.1871</v>
      </c>
      <c r="E5" t="n">
        <v>16.16</v>
      </c>
      <c r="F5" t="n">
        <v>13.72</v>
      </c>
      <c r="G5" t="n">
        <v>37.42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115.87</v>
      </c>
      <c r="Q5" t="n">
        <v>433.15</v>
      </c>
      <c r="R5" t="n">
        <v>75.64</v>
      </c>
      <c r="S5" t="n">
        <v>52.22</v>
      </c>
      <c r="T5" t="n">
        <v>9728.26</v>
      </c>
      <c r="U5" t="n">
        <v>0.6899999999999999</v>
      </c>
      <c r="V5" t="n">
        <v>0.83</v>
      </c>
      <c r="W5" t="n">
        <v>6.82</v>
      </c>
      <c r="X5" t="n">
        <v>0.58</v>
      </c>
      <c r="Y5" t="n">
        <v>4</v>
      </c>
      <c r="Z5" t="n">
        <v>10</v>
      </c>
      <c r="AA5" t="n">
        <v>79.78852202609059</v>
      </c>
      <c r="AB5" t="n">
        <v>109.1701758572148</v>
      </c>
      <c r="AC5" t="n">
        <v>98.75112749473419</v>
      </c>
      <c r="AD5" t="n">
        <v>79788.52202609059</v>
      </c>
      <c r="AE5" t="n">
        <v>109170.1758572148</v>
      </c>
      <c r="AF5" t="n">
        <v>1.157844987479715e-05</v>
      </c>
      <c r="AG5" t="n">
        <v>0.6733333333333333</v>
      </c>
      <c r="AH5" t="n">
        <v>98751.12749473419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6.2778</v>
      </c>
      <c r="E6" t="n">
        <v>15.93</v>
      </c>
      <c r="F6" t="n">
        <v>13.59</v>
      </c>
      <c r="G6" t="n">
        <v>47.97</v>
      </c>
      <c r="H6" t="n">
        <v>0.85</v>
      </c>
      <c r="I6" t="n">
        <v>17</v>
      </c>
      <c r="J6" t="n">
        <v>103.71</v>
      </c>
      <c r="K6" t="n">
        <v>39.72</v>
      </c>
      <c r="L6" t="n">
        <v>5</v>
      </c>
      <c r="M6" t="n">
        <v>15</v>
      </c>
      <c r="N6" t="n">
        <v>14</v>
      </c>
      <c r="O6" t="n">
        <v>13024.91</v>
      </c>
      <c r="P6" t="n">
        <v>111.31</v>
      </c>
      <c r="Q6" t="n">
        <v>433.13</v>
      </c>
      <c r="R6" t="n">
        <v>71.15000000000001</v>
      </c>
      <c r="S6" t="n">
        <v>52.22</v>
      </c>
      <c r="T6" t="n">
        <v>7510.94</v>
      </c>
      <c r="U6" t="n">
        <v>0.73</v>
      </c>
      <c r="V6" t="n">
        <v>0.84</v>
      </c>
      <c r="W6" t="n">
        <v>6.83</v>
      </c>
      <c r="X6" t="n">
        <v>0.45</v>
      </c>
      <c r="Y6" t="n">
        <v>4</v>
      </c>
      <c r="Z6" t="n">
        <v>10</v>
      </c>
      <c r="AA6" t="n">
        <v>76.64242487838442</v>
      </c>
      <c r="AB6" t="n">
        <v>104.8655469437149</v>
      </c>
      <c r="AC6" t="n">
        <v>94.85732632315276</v>
      </c>
      <c r="AD6" t="n">
        <v>76642.42487838442</v>
      </c>
      <c r="AE6" t="n">
        <v>104865.5469437149</v>
      </c>
      <c r="AF6" t="n">
        <v>1.174818454914282e-05</v>
      </c>
      <c r="AG6" t="n">
        <v>0.66375</v>
      </c>
      <c r="AH6" t="n">
        <v>94857.32632315277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6.3359</v>
      </c>
      <c r="E7" t="n">
        <v>15.78</v>
      </c>
      <c r="F7" t="n">
        <v>13.51</v>
      </c>
      <c r="G7" t="n">
        <v>57.89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12</v>
      </c>
      <c r="N7" t="n">
        <v>14.25</v>
      </c>
      <c r="O7" t="n">
        <v>13180.19</v>
      </c>
      <c r="P7" t="n">
        <v>107.47</v>
      </c>
      <c r="Q7" t="n">
        <v>433.04</v>
      </c>
      <c r="R7" t="n">
        <v>68.68000000000001</v>
      </c>
      <c r="S7" t="n">
        <v>52.22</v>
      </c>
      <c r="T7" t="n">
        <v>6290.98</v>
      </c>
      <c r="U7" t="n">
        <v>0.76</v>
      </c>
      <c r="V7" t="n">
        <v>0.84</v>
      </c>
      <c r="W7" t="n">
        <v>6.81</v>
      </c>
      <c r="X7" t="n">
        <v>0.37</v>
      </c>
      <c r="Y7" t="n">
        <v>4</v>
      </c>
      <c r="Z7" t="n">
        <v>10</v>
      </c>
      <c r="AA7" t="n">
        <v>74.32757603580202</v>
      </c>
      <c r="AB7" t="n">
        <v>101.6982686333719</v>
      </c>
      <c r="AC7" t="n">
        <v>91.99232860944481</v>
      </c>
      <c r="AD7" t="n">
        <v>74327.57603580202</v>
      </c>
      <c r="AE7" t="n">
        <v>101698.2686333719</v>
      </c>
      <c r="AF7" t="n">
        <v>1.185691205277549e-05</v>
      </c>
      <c r="AG7" t="n">
        <v>0.6575</v>
      </c>
      <c r="AH7" t="n">
        <v>91992.32860944481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6.3753</v>
      </c>
      <c r="E8" t="n">
        <v>15.69</v>
      </c>
      <c r="F8" t="n">
        <v>13.45</v>
      </c>
      <c r="G8" t="n">
        <v>67.25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103.47</v>
      </c>
      <c r="Q8" t="n">
        <v>433.05</v>
      </c>
      <c r="R8" t="n">
        <v>66.72</v>
      </c>
      <c r="S8" t="n">
        <v>52.22</v>
      </c>
      <c r="T8" t="n">
        <v>5321</v>
      </c>
      <c r="U8" t="n">
        <v>0.78</v>
      </c>
      <c r="V8" t="n">
        <v>0.85</v>
      </c>
      <c r="W8" t="n">
        <v>6.82</v>
      </c>
      <c r="X8" t="n">
        <v>0.31</v>
      </c>
      <c r="Y8" t="n">
        <v>4</v>
      </c>
      <c r="Z8" t="n">
        <v>10</v>
      </c>
      <c r="AA8" t="n">
        <v>72.24512529291079</v>
      </c>
      <c r="AB8" t="n">
        <v>98.84896765570666</v>
      </c>
      <c r="AC8" t="n">
        <v>89.41496091806808</v>
      </c>
      <c r="AD8" t="n">
        <v>72245.12529291079</v>
      </c>
      <c r="AE8" t="n">
        <v>98848.96765570666</v>
      </c>
      <c r="AF8" t="n">
        <v>1.19306446456004e-05</v>
      </c>
      <c r="AG8" t="n">
        <v>0.6537499999999999</v>
      </c>
      <c r="AH8" t="n">
        <v>89414.96091806807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6.3927</v>
      </c>
      <c r="E9" t="n">
        <v>15.64</v>
      </c>
      <c r="F9" t="n">
        <v>13.43</v>
      </c>
      <c r="G9" t="n">
        <v>73.25</v>
      </c>
      <c r="H9" t="n">
        <v>1.31</v>
      </c>
      <c r="I9" t="n">
        <v>11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102.04</v>
      </c>
      <c r="Q9" t="n">
        <v>433.21</v>
      </c>
      <c r="R9" t="n">
        <v>65.69</v>
      </c>
      <c r="S9" t="n">
        <v>52.22</v>
      </c>
      <c r="T9" t="n">
        <v>4808.65</v>
      </c>
      <c r="U9" t="n">
        <v>0.79</v>
      </c>
      <c r="V9" t="n">
        <v>0.85</v>
      </c>
      <c r="W9" t="n">
        <v>6.82</v>
      </c>
      <c r="X9" t="n">
        <v>0.29</v>
      </c>
      <c r="Y9" t="n">
        <v>4</v>
      </c>
      <c r="Z9" t="n">
        <v>10</v>
      </c>
      <c r="AA9" t="n">
        <v>71.46925492568727</v>
      </c>
      <c r="AB9" t="n">
        <v>97.78738759028718</v>
      </c>
      <c r="AC9" t="n">
        <v>88.45469656415487</v>
      </c>
      <c r="AD9" t="n">
        <v>71469.25492568727</v>
      </c>
      <c r="AE9" t="n">
        <v>97787.38759028718</v>
      </c>
      <c r="AF9" t="n">
        <v>1.196320675512206e-05</v>
      </c>
      <c r="AG9" t="n">
        <v>0.6516666666666667</v>
      </c>
      <c r="AH9" t="n">
        <v>88454.69656415487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4.4332</v>
      </c>
      <c r="E2" t="n">
        <v>22.56</v>
      </c>
      <c r="F2" t="n">
        <v>17.05</v>
      </c>
      <c r="G2" t="n">
        <v>7.75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130</v>
      </c>
      <c r="N2" t="n">
        <v>18.64</v>
      </c>
      <c r="O2" t="n">
        <v>15605.44</v>
      </c>
      <c r="P2" t="n">
        <v>181.36</v>
      </c>
      <c r="Q2" t="n">
        <v>434.39</v>
      </c>
      <c r="R2" t="n">
        <v>183.78</v>
      </c>
      <c r="S2" t="n">
        <v>52.22</v>
      </c>
      <c r="T2" t="n">
        <v>63248.34</v>
      </c>
      <c r="U2" t="n">
        <v>0.28</v>
      </c>
      <c r="V2" t="n">
        <v>0.67</v>
      </c>
      <c r="W2" t="n">
        <v>7.01</v>
      </c>
      <c r="X2" t="n">
        <v>3.89</v>
      </c>
      <c r="Y2" t="n">
        <v>4</v>
      </c>
      <c r="Z2" t="n">
        <v>10</v>
      </c>
      <c r="AA2" t="n">
        <v>161.7479960486205</v>
      </c>
      <c r="AB2" t="n">
        <v>221.3107440115877</v>
      </c>
      <c r="AC2" t="n">
        <v>200.1891572147654</v>
      </c>
      <c r="AD2" t="n">
        <v>161747.9960486205</v>
      </c>
      <c r="AE2" t="n">
        <v>221310.7440115877</v>
      </c>
      <c r="AF2" t="n">
        <v>7.387275900112401e-06</v>
      </c>
      <c r="AG2" t="n">
        <v>0.9399999999999999</v>
      </c>
      <c r="AH2" t="n">
        <v>200189.1572147654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5.4433</v>
      </c>
      <c r="E3" t="n">
        <v>18.37</v>
      </c>
      <c r="F3" t="n">
        <v>14.78</v>
      </c>
      <c r="G3" t="n">
        <v>15.56</v>
      </c>
      <c r="H3" t="n">
        <v>0.28</v>
      </c>
      <c r="I3" t="n">
        <v>57</v>
      </c>
      <c r="J3" t="n">
        <v>125.95</v>
      </c>
      <c r="K3" t="n">
        <v>45</v>
      </c>
      <c r="L3" t="n">
        <v>2</v>
      </c>
      <c r="M3" t="n">
        <v>55</v>
      </c>
      <c r="N3" t="n">
        <v>18.95</v>
      </c>
      <c r="O3" t="n">
        <v>15767.7</v>
      </c>
      <c r="P3" t="n">
        <v>155.38</v>
      </c>
      <c r="Q3" t="n">
        <v>433.87</v>
      </c>
      <c r="R3" t="n">
        <v>109.94</v>
      </c>
      <c r="S3" t="n">
        <v>52.22</v>
      </c>
      <c r="T3" t="n">
        <v>26704.89</v>
      </c>
      <c r="U3" t="n">
        <v>0.47</v>
      </c>
      <c r="V3" t="n">
        <v>0.77</v>
      </c>
      <c r="W3" t="n">
        <v>6.89</v>
      </c>
      <c r="X3" t="n">
        <v>1.64</v>
      </c>
      <c r="Y3" t="n">
        <v>4</v>
      </c>
      <c r="Z3" t="n">
        <v>10</v>
      </c>
      <c r="AA3" t="n">
        <v>114.6566749742682</v>
      </c>
      <c r="AB3" t="n">
        <v>156.8783209952295</v>
      </c>
      <c r="AC3" t="n">
        <v>141.9060742195942</v>
      </c>
      <c r="AD3" t="n">
        <v>114656.6749742682</v>
      </c>
      <c r="AE3" t="n">
        <v>156878.3209952295</v>
      </c>
      <c r="AF3" t="n">
        <v>9.07045901540238e-06</v>
      </c>
      <c r="AG3" t="n">
        <v>0.7654166666666667</v>
      </c>
      <c r="AH3" t="n">
        <v>141906.0742195942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5.7836</v>
      </c>
      <c r="E4" t="n">
        <v>17.29</v>
      </c>
      <c r="F4" t="n">
        <v>14.21</v>
      </c>
      <c r="G4" t="n">
        <v>23.05</v>
      </c>
      <c r="H4" t="n">
        <v>0.42</v>
      </c>
      <c r="I4" t="n">
        <v>37</v>
      </c>
      <c r="J4" t="n">
        <v>127.27</v>
      </c>
      <c r="K4" t="n">
        <v>45</v>
      </c>
      <c r="L4" t="n">
        <v>3</v>
      </c>
      <c r="M4" t="n">
        <v>35</v>
      </c>
      <c r="N4" t="n">
        <v>19.27</v>
      </c>
      <c r="O4" t="n">
        <v>15930.42</v>
      </c>
      <c r="P4" t="n">
        <v>147.22</v>
      </c>
      <c r="Q4" t="n">
        <v>433.37</v>
      </c>
      <c r="R4" t="n">
        <v>91.26000000000001</v>
      </c>
      <c r="S4" t="n">
        <v>52.22</v>
      </c>
      <c r="T4" t="n">
        <v>17466.85</v>
      </c>
      <c r="U4" t="n">
        <v>0.57</v>
      </c>
      <c r="V4" t="n">
        <v>0.8</v>
      </c>
      <c r="W4" t="n">
        <v>6.86</v>
      </c>
      <c r="X4" t="n">
        <v>1.07</v>
      </c>
      <c r="Y4" t="n">
        <v>4</v>
      </c>
      <c r="Z4" t="n">
        <v>10</v>
      </c>
      <c r="AA4" t="n">
        <v>103.2072963560793</v>
      </c>
      <c r="AB4" t="n">
        <v>141.2127760588957</v>
      </c>
      <c r="AC4" t="n">
        <v>127.7356269052487</v>
      </c>
      <c r="AD4" t="n">
        <v>103207.2963560793</v>
      </c>
      <c r="AE4" t="n">
        <v>141212.7760588957</v>
      </c>
      <c r="AF4" t="n">
        <v>9.637518924454137e-06</v>
      </c>
      <c r="AG4" t="n">
        <v>0.7204166666666666</v>
      </c>
      <c r="AH4" t="n">
        <v>127735.6269052487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5.9868</v>
      </c>
      <c r="E5" t="n">
        <v>16.7</v>
      </c>
      <c r="F5" t="n">
        <v>13.88</v>
      </c>
      <c r="G5" t="n">
        <v>30.85</v>
      </c>
      <c r="H5" t="n">
        <v>0.55</v>
      </c>
      <c r="I5" t="n">
        <v>27</v>
      </c>
      <c r="J5" t="n">
        <v>128.59</v>
      </c>
      <c r="K5" t="n">
        <v>45</v>
      </c>
      <c r="L5" t="n">
        <v>4</v>
      </c>
      <c r="M5" t="n">
        <v>25</v>
      </c>
      <c r="N5" t="n">
        <v>19.59</v>
      </c>
      <c r="O5" t="n">
        <v>16093.6</v>
      </c>
      <c r="P5" t="n">
        <v>141.47</v>
      </c>
      <c r="Q5" t="n">
        <v>433.23</v>
      </c>
      <c r="R5" t="n">
        <v>80.58</v>
      </c>
      <c r="S5" t="n">
        <v>52.22</v>
      </c>
      <c r="T5" t="n">
        <v>12173.36</v>
      </c>
      <c r="U5" t="n">
        <v>0.65</v>
      </c>
      <c r="V5" t="n">
        <v>0.82</v>
      </c>
      <c r="W5" t="n">
        <v>6.84</v>
      </c>
      <c r="X5" t="n">
        <v>0.74</v>
      </c>
      <c r="Y5" t="n">
        <v>4</v>
      </c>
      <c r="Z5" t="n">
        <v>10</v>
      </c>
      <c r="AA5" t="n">
        <v>96.65912058297071</v>
      </c>
      <c r="AB5" t="n">
        <v>132.2532730810064</v>
      </c>
      <c r="AC5" t="n">
        <v>119.6312063168249</v>
      </c>
      <c r="AD5" t="n">
        <v>96659.12058297072</v>
      </c>
      <c r="AE5" t="n">
        <v>132253.2730810064</v>
      </c>
      <c r="AF5" t="n">
        <v>9.97612184399371e-06</v>
      </c>
      <c r="AG5" t="n">
        <v>0.6958333333333333</v>
      </c>
      <c r="AH5" t="n">
        <v>119631.2063168249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6.101</v>
      </c>
      <c r="E6" t="n">
        <v>16.39</v>
      </c>
      <c r="F6" t="n">
        <v>13.72</v>
      </c>
      <c r="G6" t="n">
        <v>39.21</v>
      </c>
      <c r="H6" t="n">
        <v>0.68</v>
      </c>
      <c r="I6" t="n">
        <v>21</v>
      </c>
      <c r="J6" t="n">
        <v>129.92</v>
      </c>
      <c r="K6" t="n">
        <v>45</v>
      </c>
      <c r="L6" t="n">
        <v>5</v>
      </c>
      <c r="M6" t="n">
        <v>19</v>
      </c>
      <c r="N6" t="n">
        <v>19.92</v>
      </c>
      <c r="O6" t="n">
        <v>16257.24</v>
      </c>
      <c r="P6" t="n">
        <v>137.57</v>
      </c>
      <c r="Q6" t="n">
        <v>433.15</v>
      </c>
      <c r="R6" t="n">
        <v>75.40000000000001</v>
      </c>
      <c r="S6" t="n">
        <v>52.22</v>
      </c>
      <c r="T6" t="n">
        <v>9614.780000000001</v>
      </c>
      <c r="U6" t="n">
        <v>0.6899999999999999</v>
      </c>
      <c r="V6" t="n">
        <v>0.83</v>
      </c>
      <c r="W6" t="n">
        <v>6.83</v>
      </c>
      <c r="X6" t="n">
        <v>0.58</v>
      </c>
      <c r="Y6" t="n">
        <v>4</v>
      </c>
      <c r="Z6" t="n">
        <v>10</v>
      </c>
      <c r="AA6" t="n">
        <v>92.96450292777661</v>
      </c>
      <c r="AB6" t="n">
        <v>127.198134210145</v>
      </c>
      <c r="AC6" t="n">
        <v>115.0585228048649</v>
      </c>
      <c r="AD6" t="n">
        <v>92964.5029277766</v>
      </c>
      <c r="AE6" t="n">
        <v>127198.134210145</v>
      </c>
      <c r="AF6" t="n">
        <v>1.016641935093967e-05</v>
      </c>
      <c r="AG6" t="n">
        <v>0.6829166666666667</v>
      </c>
      <c r="AH6" t="n">
        <v>115058.5228048649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6.1918</v>
      </c>
      <c r="E7" t="n">
        <v>16.15</v>
      </c>
      <c r="F7" t="n">
        <v>13.58</v>
      </c>
      <c r="G7" t="n">
        <v>47.94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15</v>
      </c>
      <c r="N7" t="n">
        <v>20.25</v>
      </c>
      <c r="O7" t="n">
        <v>16421.36</v>
      </c>
      <c r="P7" t="n">
        <v>133.52</v>
      </c>
      <c r="Q7" t="n">
        <v>433.18</v>
      </c>
      <c r="R7" t="n">
        <v>71.11</v>
      </c>
      <c r="S7" t="n">
        <v>52.22</v>
      </c>
      <c r="T7" t="n">
        <v>7490.68</v>
      </c>
      <c r="U7" t="n">
        <v>0.73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89.72440417230838</v>
      </c>
      <c r="AB7" t="n">
        <v>122.7648881498469</v>
      </c>
      <c r="AC7" t="n">
        <v>111.0483795264604</v>
      </c>
      <c r="AD7" t="n">
        <v>89724.40417230838</v>
      </c>
      <c r="AE7" t="n">
        <v>122764.8881498469</v>
      </c>
      <c r="AF7" t="n">
        <v>1.031772419884417e-05</v>
      </c>
      <c r="AG7" t="n">
        <v>0.6729166666666666</v>
      </c>
      <c r="AH7" t="n">
        <v>111048.3795264604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6.2298</v>
      </c>
      <c r="E8" t="n">
        <v>16.05</v>
      </c>
      <c r="F8" t="n">
        <v>13.54</v>
      </c>
      <c r="G8" t="n">
        <v>54.15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13</v>
      </c>
      <c r="N8" t="n">
        <v>20.59</v>
      </c>
      <c r="O8" t="n">
        <v>16585.95</v>
      </c>
      <c r="P8" t="n">
        <v>130.92</v>
      </c>
      <c r="Q8" t="n">
        <v>433.02</v>
      </c>
      <c r="R8" t="n">
        <v>69.51000000000001</v>
      </c>
      <c r="S8" t="n">
        <v>52.22</v>
      </c>
      <c r="T8" t="n">
        <v>6700.44</v>
      </c>
      <c r="U8" t="n">
        <v>0.75</v>
      </c>
      <c r="V8" t="n">
        <v>0.84</v>
      </c>
      <c r="W8" t="n">
        <v>6.82</v>
      </c>
      <c r="X8" t="n">
        <v>0.4</v>
      </c>
      <c r="Y8" t="n">
        <v>4</v>
      </c>
      <c r="Z8" t="n">
        <v>10</v>
      </c>
      <c r="AA8" t="n">
        <v>88.08542640452771</v>
      </c>
      <c r="AB8" t="n">
        <v>120.5223664613746</v>
      </c>
      <c r="AC8" t="n">
        <v>109.0198809605362</v>
      </c>
      <c r="AD8" t="n">
        <v>88085.42640452771</v>
      </c>
      <c r="AE8" t="n">
        <v>120522.3664613746</v>
      </c>
      <c r="AF8" t="n">
        <v>1.038104561096279e-05</v>
      </c>
      <c r="AG8" t="n">
        <v>0.6687500000000001</v>
      </c>
      <c r="AH8" t="n">
        <v>109019.8809605362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6.2707</v>
      </c>
      <c r="E9" t="n">
        <v>15.95</v>
      </c>
      <c r="F9" t="n">
        <v>13.48</v>
      </c>
      <c r="G9" t="n">
        <v>62.23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11</v>
      </c>
      <c r="N9" t="n">
        <v>20.93</v>
      </c>
      <c r="O9" t="n">
        <v>16751.02</v>
      </c>
      <c r="P9" t="n">
        <v>128.11</v>
      </c>
      <c r="Q9" t="n">
        <v>432.96</v>
      </c>
      <c r="R9" t="n">
        <v>67.77</v>
      </c>
      <c r="S9" t="n">
        <v>52.22</v>
      </c>
      <c r="T9" t="n">
        <v>5841.52</v>
      </c>
      <c r="U9" t="n">
        <v>0.77</v>
      </c>
      <c r="V9" t="n">
        <v>0.85</v>
      </c>
      <c r="W9" t="n">
        <v>6.82</v>
      </c>
      <c r="X9" t="n">
        <v>0.34</v>
      </c>
      <c r="Y9" t="n">
        <v>4</v>
      </c>
      <c r="Z9" t="n">
        <v>10</v>
      </c>
      <c r="AA9" t="n">
        <v>86.30443659308895</v>
      </c>
      <c r="AB9" t="n">
        <v>118.0855376296401</v>
      </c>
      <c r="AC9" t="n">
        <v>106.8156196523909</v>
      </c>
      <c r="AD9" t="n">
        <v>86304.43659308895</v>
      </c>
      <c r="AE9" t="n">
        <v>118085.5376296401</v>
      </c>
      <c r="AF9" t="n">
        <v>1.044919944663783e-05</v>
      </c>
      <c r="AG9" t="n">
        <v>0.6645833333333333</v>
      </c>
      <c r="AH9" t="n">
        <v>106815.6196523909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6.3181</v>
      </c>
      <c r="E10" t="n">
        <v>15.83</v>
      </c>
      <c r="F10" t="n">
        <v>13.41</v>
      </c>
      <c r="G10" t="n">
        <v>73.17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124.34</v>
      </c>
      <c r="Q10" t="n">
        <v>432.97</v>
      </c>
      <c r="R10" t="n">
        <v>65.5</v>
      </c>
      <c r="S10" t="n">
        <v>52.22</v>
      </c>
      <c r="T10" t="n">
        <v>4716.11</v>
      </c>
      <c r="U10" t="n">
        <v>0.8</v>
      </c>
      <c r="V10" t="n">
        <v>0.85</v>
      </c>
      <c r="W10" t="n">
        <v>6.81</v>
      </c>
      <c r="X10" t="n">
        <v>0.28</v>
      </c>
      <c r="Y10" t="n">
        <v>4</v>
      </c>
      <c r="Z10" t="n">
        <v>10</v>
      </c>
      <c r="AA10" t="n">
        <v>84.06943998954215</v>
      </c>
      <c r="AB10" t="n">
        <v>115.0275166755777</v>
      </c>
      <c r="AC10" t="n">
        <v>104.0494519262239</v>
      </c>
      <c r="AD10" t="n">
        <v>84069.43998954215</v>
      </c>
      <c r="AE10" t="n">
        <v>115027.5166755777</v>
      </c>
      <c r="AF10" t="n">
        <v>1.052818457649106e-05</v>
      </c>
      <c r="AG10" t="n">
        <v>0.6595833333333333</v>
      </c>
      <c r="AH10" t="n">
        <v>104049.4519262239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6.3361</v>
      </c>
      <c r="E11" t="n">
        <v>15.78</v>
      </c>
      <c r="F11" t="n">
        <v>13.39</v>
      </c>
      <c r="G11" t="n">
        <v>80.37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121.88</v>
      </c>
      <c r="Q11" t="n">
        <v>432.99</v>
      </c>
      <c r="R11" t="n">
        <v>65.08</v>
      </c>
      <c r="S11" t="n">
        <v>52.22</v>
      </c>
      <c r="T11" t="n">
        <v>4510.3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82.84926266746578</v>
      </c>
      <c r="AB11" t="n">
        <v>113.3580162330893</v>
      </c>
      <c r="AC11" t="n">
        <v>102.5392862628075</v>
      </c>
      <c r="AD11" t="n">
        <v>82849.26266746578</v>
      </c>
      <c r="AE11" t="n">
        <v>113358.0162330893</v>
      </c>
      <c r="AF11" t="n">
        <v>1.055817892959988e-05</v>
      </c>
      <c r="AG11" t="n">
        <v>0.6575</v>
      </c>
      <c r="AH11" t="n">
        <v>102539.2862628075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6.3604</v>
      </c>
      <c r="E12" t="n">
        <v>15.72</v>
      </c>
      <c r="F12" t="n">
        <v>13.36</v>
      </c>
      <c r="G12" t="n">
        <v>89.06999999999999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6</v>
      </c>
      <c r="N12" t="n">
        <v>21.96</v>
      </c>
      <c r="O12" t="n">
        <v>17249.3</v>
      </c>
      <c r="P12" t="n">
        <v>118.78</v>
      </c>
      <c r="Q12" t="n">
        <v>432.97</v>
      </c>
      <c r="R12" t="n">
        <v>63.78</v>
      </c>
      <c r="S12" t="n">
        <v>52.22</v>
      </c>
      <c r="T12" t="n">
        <v>3863.53</v>
      </c>
      <c r="U12" t="n">
        <v>0.82</v>
      </c>
      <c r="V12" t="n">
        <v>0.85</v>
      </c>
      <c r="W12" t="n">
        <v>6.81</v>
      </c>
      <c r="X12" t="n">
        <v>0.22</v>
      </c>
      <c r="Y12" t="n">
        <v>4</v>
      </c>
      <c r="Z12" t="n">
        <v>10</v>
      </c>
      <c r="AA12" t="n">
        <v>81.29331354310244</v>
      </c>
      <c r="AB12" t="n">
        <v>111.2290979975057</v>
      </c>
      <c r="AC12" t="n">
        <v>100.6135489956718</v>
      </c>
      <c r="AD12" t="n">
        <v>81293.31354310244</v>
      </c>
      <c r="AE12" t="n">
        <v>111229.0979975057</v>
      </c>
      <c r="AF12" t="n">
        <v>1.059867130629679e-05</v>
      </c>
      <c r="AG12" t="n">
        <v>0.655</v>
      </c>
      <c r="AH12" t="n">
        <v>100613.5489956718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6.3557</v>
      </c>
      <c r="E13" t="n">
        <v>15.73</v>
      </c>
      <c r="F13" t="n">
        <v>13.37</v>
      </c>
      <c r="G13" t="n">
        <v>89.14</v>
      </c>
      <c r="H13" t="n">
        <v>1.52</v>
      </c>
      <c r="I13" t="n">
        <v>9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118.09</v>
      </c>
      <c r="Q13" t="n">
        <v>433.08</v>
      </c>
      <c r="R13" t="n">
        <v>64.04000000000001</v>
      </c>
      <c r="S13" t="n">
        <v>52.22</v>
      </c>
      <c r="T13" t="n">
        <v>3993.12</v>
      </c>
      <c r="U13" t="n">
        <v>0.82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81.11103662678323</v>
      </c>
      <c r="AB13" t="n">
        <v>110.9796986791079</v>
      </c>
      <c r="AC13" t="n">
        <v>100.3879519981877</v>
      </c>
      <c r="AD13" t="n">
        <v>81111.03662678323</v>
      </c>
      <c r="AE13" t="n">
        <v>110979.6986791079</v>
      </c>
      <c r="AF13" t="n">
        <v>1.059083944742948e-05</v>
      </c>
      <c r="AG13" t="n">
        <v>0.6554166666666666</v>
      </c>
      <c r="AH13" t="n">
        <v>100387.9519981877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6.3542</v>
      </c>
      <c r="E14" t="n">
        <v>15.74</v>
      </c>
      <c r="F14" t="n">
        <v>13.38</v>
      </c>
      <c r="G14" t="n">
        <v>89.17</v>
      </c>
      <c r="H14" t="n">
        <v>1.63</v>
      </c>
      <c r="I14" t="n">
        <v>9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119.08</v>
      </c>
      <c r="Q14" t="n">
        <v>433.09</v>
      </c>
      <c r="R14" t="n">
        <v>64.06</v>
      </c>
      <c r="S14" t="n">
        <v>52.22</v>
      </c>
      <c r="T14" t="n">
        <v>4005.7</v>
      </c>
      <c r="U14" t="n">
        <v>0.82</v>
      </c>
      <c r="V14" t="n">
        <v>0.85</v>
      </c>
      <c r="W14" t="n">
        <v>6.82</v>
      </c>
      <c r="X14" t="n">
        <v>0.24</v>
      </c>
      <c r="Y14" t="n">
        <v>4</v>
      </c>
      <c r="Z14" t="n">
        <v>10</v>
      </c>
      <c r="AA14" t="n">
        <v>81.5308618244451</v>
      </c>
      <c r="AB14" t="n">
        <v>111.5541220359292</v>
      </c>
      <c r="AC14" t="n">
        <v>100.9075531960423</v>
      </c>
      <c r="AD14" t="n">
        <v>81530.86182444509</v>
      </c>
      <c r="AE14" t="n">
        <v>111554.1220359291</v>
      </c>
      <c r="AF14" t="n">
        <v>1.058833991800375e-05</v>
      </c>
      <c r="AG14" t="n">
        <v>0.6558333333333334</v>
      </c>
      <c r="AH14" t="n">
        <v>100907.5531960423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