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00ha_100ha_14%_6m_0_LM/"/>
    </mc:Choice>
  </mc:AlternateContent>
  <xr:revisionPtr revIDLastSave="190" documentId="11_984C2C4D655427EA009396A0FA38A357F2ED57BF" xr6:coauthVersionLast="47" xr6:coauthVersionMax="47" xr10:uidLastSave="{F1894014-2D59-4898-AED7-65FE43776B08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<sst xmlns="http://schemas.openxmlformats.org/spreadsheetml/2006/main" count="703" uniqueCount="60">
  <si>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</si>
  <si>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</si>
  <si>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</si>
  <si>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</si>
  <si>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</si>
  <si>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</si>
  <si>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</si>
  <si>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</si>
  <si>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</si>
  <si>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</si>
  <si>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</si>
  <si>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</si>
  <si>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</si>
  <si>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</si>
  <si>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</si>
  <si>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</si>
  <si>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</si>
  <si>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</si>
  <si>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</si>
  <si>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</si>
  <si>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</si>
  <si>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</si>
  <si>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</si>
  <si>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</si>
  <si>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</si>
  <si>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</si>
  <si>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</si>
  <si>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</si>
  <si>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</si>
  <si>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</si>
  <si>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</si>
  <si>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</si>
  <si>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</si>
  <si>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</si>
  <si>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</si>
  <si>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</si>
  <si>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</si>
  <si>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</si>
  <si>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</si>
  <si>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</si>
  <si>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</si>
  <si>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</si>
  <si>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</si>
  <si>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</si>
  <si>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</si>
  <si>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</si>
  <si>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</si>
  <si>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</si>
  <si>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</si>
  <si>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</si>
  <si>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</si>
  <si>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</si>
  <si>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</si>
  <si>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</si>
  <si>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</si>
  <si>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</si>
  <si>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</si>
  <si>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</si>
  <si>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</si>
  <si>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ield_100ha_100ha_14%_6m_0_LM\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</si>
</sst>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1.0513999999999999</c:v>
                </c:pt>
                <c:pt idx="1">
                  <c:v>1.2516</c:v>
                </c:pt>
                <c:pt idx="2">
                  <c:v>1.3769999999999998</c:v>
                </c:pt>
                <c:pt idx="3">
                  <c:v>1.4584999999999999</c:v>
                </c:pt>
                <c:pt idx="4">
                  <c:v>1.5176000000000003</c:v>
                </c:pt>
                <c:pt idx="5">
                  <c:v>1.5644999999999998</c:v>
                </c:pt>
                <c:pt idx="6">
                  <c:v>1.6020000000000001</c:v>
                </c:pt>
                <c:pt idx="7">
                  <c:v>1.6294999999999999</c:v>
                </c:pt>
                <c:pt idx="8">
                  <c:v>1.6531</c:v>
                </c:pt>
                <c:pt idx="9">
                  <c:v>1.6738999999999999</c:v>
                </c:pt>
                <c:pt idx="10">
                  <c:v>1.6896</c:v>
                </c:pt>
                <c:pt idx="11">
                  <c:v>1.7033</c:v>
                </c:pt>
                <c:pt idx="12">
                  <c:v>1.7149000000000001</c:v>
                </c:pt>
                <c:pt idx="13">
                  <c:v>1.7246999999999999</c:v>
                </c:pt>
                <c:pt idx="14">
                  <c:v>1.7336</c:v>
                </c:pt>
                <c:pt idx="15">
                  <c:v>1.7435</c:v>
                </c:pt>
                <c:pt idx="16">
                  <c:v>1.7502000000000002</c:v>
                </c:pt>
                <c:pt idx="17">
                  <c:v>1.7488999999999999</c:v>
                </c:pt>
                <c:pt idx="18">
                  <c:v>1.7604999999999997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4B-47C4-8FA9-33CE65B26E32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44B-47C4-8FA9-33CE65B2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51136"/>
        <c:axId val="799748256"/>
      </c:scatterChart>
      <c:valAx>
        <c:axId val="79975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48256"/>
        <c:crosses val="autoZero"/>
        <c:crossBetween val="midCat"/>
      </c:valAx>
      <c:valAx>
        <c:axId val="79974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51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EF-42C7-86E9-3208E792CFD2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0EF-42C7-86E9-3208E792CFD2}"/>
              </c:ext>
            </c:extLst>
          </c:dPt>
          <c:dPt>
            <c:idx val="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0EF-42C7-86E9-3208E792CFD2}"/>
              </c:ext>
            </c:extLst>
          </c:dPt>
          <c:dPt>
            <c:idx val="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0EF-42C7-86E9-3208E792CFD2}"/>
              </c:ext>
            </c:extLst>
          </c:dPt>
          <c:dPt>
            <c:idx val="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0EF-42C7-86E9-3208E792CFD2}"/>
              </c:ext>
            </c:extLst>
          </c:dPt>
          <c:dPt>
            <c:idx val="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0EF-42C7-86E9-3208E792CFD2}"/>
              </c:ext>
            </c:extLst>
          </c:dPt>
          <c:dPt>
            <c:idx val="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0EF-42C7-86E9-3208E792CFD2}"/>
              </c:ext>
            </c:extLst>
          </c:dPt>
          <c:dPt>
            <c:idx val="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0EF-42C7-86E9-3208E792CFD2}"/>
              </c:ext>
            </c:extLst>
          </c:dPt>
          <c:dPt>
            <c:idx val="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0EF-42C7-86E9-3208E792CFD2}"/>
              </c:ext>
            </c:extLst>
          </c:dPt>
          <c:dPt>
            <c:idx val="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0EF-42C7-86E9-3208E792CFD2}"/>
              </c:ext>
            </c:extLst>
          </c:dPt>
          <c:dPt>
            <c:idx val="1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0EF-42C7-86E9-3208E792CFD2}"/>
              </c:ext>
            </c:extLst>
          </c:dPt>
          <c:dPt>
            <c:idx val="1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0EF-42C7-86E9-3208E792CFD2}"/>
              </c:ext>
            </c:extLst>
          </c:dPt>
          <c:dPt>
            <c:idx val="1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0EF-42C7-86E9-3208E792CFD2}"/>
              </c:ext>
            </c:extLst>
          </c:dPt>
          <c:dPt>
            <c:idx val="1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0EF-42C7-86E9-3208E792CFD2}"/>
              </c:ext>
            </c:extLst>
          </c:dPt>
          <c:dPt>
            <c:idx val="1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0EF-42C7-86E9-3208E792CFD2}"/>
              </c:ext>
            </c:extLst>
          </c:dPt>
          <c:dPt>
            <c:idx val="1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0EF-42C7-86E9-3208E792CFD2}"/>
              </c:ext>
            </c:extLst>
          </c:dPt>
          <c:dPt>
            <c:idx val="1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0EF-42C7-86E9-3208E792CFD2}"/>
              </c:ext>
            </c:extLst>
          </c:dPt>
          <c:dPt>
            <c:idx val="1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0EF-42C7-86E9-3208E792CFD2}"/>
              </c:ext>
            </c:extLst>
          </c:dPt>
          <c:dPt>
            <c:idx val="1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0EF-42C7-86E9-3208E792CFD2}"/>
              </c:ext>
            </c:extLst>
          </c:dPt>
          <c:dPt>
            <c:idx val="1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0EF-42C7-86E9-3208E792CFD2}"/>
              </c:ext>
            </c:extLst>
          </c:dPt>
          <c:dPt>
            <c:idx val="2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0EF-42C7-86E9-3208E792CFD2}"/>
              </c:ext>
            </c:extLst>
          </c:dPt>
          <c:dPt>
            <c:idx val="2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0EF-42C7-86E9-3208E792CFD2}"/>
              </c:ext>
            </c:extLst>
          </c:dPt>
          <c:dPt>
            <c:idx val="2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0EF-42C7-86E9-3208E792CFD2}"/>
              </c:ext>
            </c:extLst>
          </c:dPt>
          <c:dPt>
            <c:idx val="2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0EF-42C7-86E9-3208E792CFD2}"/>
              </c:ext>
            </c:extLst>
          </c:dPt>
          <c:dPt>
            <c:idx val="2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0EF-42C7-86E9-3208E792CFD2}"/>
              </c:ext>
            </c:extLst>
          </c:dPt>
          <c:dPt>
            <c:idx val="2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0EF-42C7-86E9-3208E792CFD2}"/>
              </c:ext>
            </c:extLst>
          </c:dPt>
          <c:dPt>
            <c:idx val="2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0EF-42C7-86E9-3208E792CFD2}"/>
              </c:ext>
            </c:extLst>
          </c:dPt>
          <c:dPt>
            <c:idx val="2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0EF-42C7-86E9-3208E792CFD2}"/>
              </c:ext>
            </c:extLst>
          </c:dPt>
          <c:dPt>
            <c:idx val="2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0EF-42C7-86E9-3208E792CFD2}"/>
              </c:ext>
            </c:extLst>
          </c:dPt>
          <c:dPt>
            <c:idx val="2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0EF-42C7-86E9-3208E792CFD2}"/>
              </c:ext>
            </c:extLst>
          </c:dPt>
          <c:dPt>
            <c:idx val="3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0EF-42C7-86E9-3208E792CFD2}"/>
              </c:ext>
            </c:extLst>
          </c:dPt>
          <c:dPt>
            <c:idx val="3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0EF-42C7-86E9-3208E792CFD2}"/>
              </c:ext>
            </c:extLst>
          </c:dPt>
          <c:dPt>
            <c:idx val="3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0EF-42C7-86E9-3208E792CFD2}"/>
              </c:ext>
            </c:extLst>
          </c:dPt>
          <c:dPt>
            <c:idx val="3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0EF-42C7-86E9-3208E792CFD2}"/>
              </c:ext>
            </c:extLst>
          </c:dPt>
          <c:dPt>
            <c:idx val="3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0EF-42C7-86E9-3208E792CFD2}"/>
              </c:ext>
            </c:extLst>
          </c:dPt>
          <c:dPt>
            <c:idx val="3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0EF-42C7-86E9-3208E792CFD2}"/>
              </c:ext>
            </c:extLst>
          </c:dPt>
          <c:dPt>
            <c:idx val="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0EF-42C7-86E9-3208E792CFD2}"/>
              </c:ext>
            </c:extLst>
          </c:dPt>
          <c:dPt>
            <c:idx val="3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0EF-42C7-86E9-3208E792CFD2}"/>
              </c:ext>
            </c:extLst>
          </c:dPt>
          <c:dPt>
            <c:idx val="3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0EF-42C7-86E9-3208E792CFD2}"/>
              </c:ext>
            </c:extLst>
          </c:dPt>
          <c:dPt>
            <c:idx val="3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0EF-42C7-86E9-3208E792CFD2}"/>
              </c:ext>
            </c:extLst>
          </c:dPt>
          <c:dPt>
            <c:idx val="4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0EF-42C7-86E9-3208E792CFD2}"/>
              </c:ext>
            </c:extLst>
          </c:dPt>
          <c:dPt>
            <c:idx val="4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0EF-42C7-86E9-3208E792CFD2}"/>
              </c:ext>
            </c:extLst>
          </c:dPt>
          <c:dPt>
            <c:idx val="4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0EF-42C7-86E9-3208E792CFD2}"/>
              </c:ext>
            </c:extLst>
          </c:dPt>
          <c:dPt>
            <c:idx val="4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0EF-42C7-86E9-3208E792CFD2}"/>
              </c:ext>
            </c:extLst>
          </c:dPt>
          <c:dPt>
            <c:idx val="4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0EF-42C7-86E9-3208E792CFD2}"/>
              </c:ext>
            </c:extLst>
          </c:dPt>
          <c:dPt>
            <c:idx val="4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0EF-42C7-86E9-3208E792CFD2}"/>
              </c:ext>
            </c:extLst>
          </c:dPt>
          <c:dPt>
            <c:idx val="4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0EF-42C7-86E9-3208E792CFD2}"/>
              </c:ext>
            </c:extLst>
          </c:dPt>
          <c:dPt>
            <c:idx val="4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0EF-42C7-86E9-3208E792CFD2}"/>
              </c:ext>
            </c:extLst>
          </c:dPt>
          <c:dPt>
            <c:idx val="4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0EF-42C7-86E9-3208E792CFD2}"/>
              </c:ext>
            </c:extLst>
          </c:dPt>
          <c:dPt>
            <c:idx val="4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0EF-42C7-86E9-3208E792CFD2}"/>
              </c:ext>
            </c:extLst>
          </c:dPt>
          <c:dPt>
            <c:idx val="5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0EF-42C7-86E9-3208E792CFD2}"/>
              </c:ext>
            </c:extLst>
          </c:dPt>
          <c:dPt>
            <c:idx val="5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0EF-42C7-86E9-3208E792CFD2}"/>
              </c:ext>
            </c:extLst>
          </c:dPt>
          <c:dPt>
            <c:idx val="5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0EF-42C7-86E9-3208E792CFD2}"/>
              </c:ext>
            </c:extLst>
          </c:dPt>
          <c:dPt>
            <c:idx val="5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0EF-42C7-86E9-3208E792CFD2}"/>
              </c:ext>
            </c:extLst>
          </c:dPt>
          <c:dPt>
            <c:idx val="5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0EF-42C7-86E9-3208E792CFD2}"/>
              </c:ext>
            </c:extLst>
          </c:dPt>
          <c:dPt>
            <c:idx val="5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0EF-42C7-86E9-3208E792CFD2}"/>
              </c:ext>
            </c:extLst>
          </c:dPt>
          <c:dPt>
            <c:idx val="5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0EF-42C7-86E9-3208E792CFD2}"/>
              </c:ext>
            </c:extLst>
          </c:dPt>
          <c:dPt>
            <c:idx val="5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0EF-42C7-86E9-3208E792CFD2}"/>
              </c:ext>
            </c:extLst>
          </c:dPt>
          <c:dPt>
            <c:idx val="5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0EF-42C7-86E9-3208E792CFD2}"/>
              </c:ext>
            </c:extLst>
          </c:dPt>
          <c:dPt>
            <c:idx val="5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0EF-42C7-86E9-3208E792CFD2}"/>
              </c:ext>
            </c:extLst>
          </c:dPt>
          <c:dPt>
            <c:idx val="6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0EF-42C7-86E9-3208E792CFD2}"/>
              </c:ext>
            </c:extLst>
          </c:dPt>
          <c:xVal>
            <c:numRef>
              <c:f>gráficos!$A$7:$A$67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gráficos!$B$7:$B$67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0EF-42C7-86E9-3208E792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470346-0FF4-7532-6EBB-755A964E9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8DE3-0FC0-4142-8CC9-45D8A54DD831}">
  <sheetPr codeName="Planilha1"/>
  <dimension ref="A1:P2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25">
      <c r="A2" t="s">
        <v>40</v>
      </c>
      <c r="B2">
        <v>1.0513999999999999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796</v>
      </c>
      <c r="F2">
        <f>_xlfn.XLOOKUP(B2,RESULTADOS_0!D:D,RESULTADOS_0!F:F,0,0,1)</f>
        <v>84.62</v>
      </c>
      <c r="G2">
        <f>_xlfn.XLOOKUP(B2,RESULTADOS_0!D:D,RESULTADOS_0!M:M,0,0,1)</f>
        <v>0</v>
      </c>
      <c r="H2">
        <v>100</v>
      </c>
      <c r="I2">
        <v>1.0513999999999999</v>
      </c>
      <c r="J2">
        <v>14</v>
      </c>
      <c r="M2">
        <v>20</v>
      </c>
    </row>
    <row r="3" spans="1:16" x14ac:dyDescent="0.25">
      <c r="A3" t="s">
        <v>41</v>
      </c>
      <c r="B3">
        <v>1.2516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532</v>
      </c>
      <c r="F3">
        <f>_xlfn.XLOOKUP(B3,RESULTADOS_1!D:D,RESULTADOS_1!F:F,0,0,1)</f>
        <v>72.290000000000006</v>
      </c>
      <c r="G3">
        <f>_xlfn.XLOOKUP(B3,RESULTADOS_1!D:D,RESULTADOS_1!M:M,0,0,1)</f>
        <v>0</v>
      </c>
      <c r="I3">
        <v>1.2516</v>
      </c>
    </row>
    <row r="4" spans="1:16" x14ac:dyDescent="0.25">
      <c r="A4" t="s">
        <v>42</v>
      </c>
      <c r="B4">
        <v>1.377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399</v>
      </c>
      <c r="F4">
        <f>_xlfn.XLOOKUP(B4,RESULTADOS_2!D:D,RESULTADOS_2!F:F,0,0,1)</f>
        <v>66</v>
      </c>
      <c r="G4">
        <f>_xlfn.XLOOKUP(B4,RESULTADOS_2!D:D,RESULTADOS_2!M:M,0,0,1)</f>
        <v>0</v>
      </c>
      <c r="I4">
        <v>1.3769999999999998</v>
      </c>
    </row>
    <row r="5" spans="1:16" x14ac:dyDescent="0.25">
      <c r="A5" t="s">
        <v>43</v>
      </c>
      <c r="B5">
        <v>1.4584999999999999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320</v>
      </c>
      <c r="F5">
        <f>_xlfn.XLOOKUP(B5,RESULTADOS_3!D:D,RESULTADOS_3!F:F,0,0,1)</f>
        <v>62.32</v>
      </c>
      <c r="G5">
        <f>_xlfn.XLOOKUP(B5,RESULTADOS_3!D:D,RESULTADOS_3!M:M,0,0,1)</f>
        <v>1</v>
      </c>
      <c r="I5">
        <v>1.4584999999999999</v>
      </c>
    </row>
    <row r="6" spans="1:16" x14ac:dyDescent="0.25">
      <c r="A6" t="s">
        <v>44</v>
      </c>
      <c r="B6">
        <v>1.5176000000000001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267</v>
      </c>
      <c r="F6">
        <f>_xlfn.XLOOKUP(B6,RESULTADOS_4!D:D,RESULTADOS_4!F:F,0,0,1)</f>
        <v>59.9</v>
      </c>
      <c r="G6">
        <f>_xlfn.XLOOKUP(B6,RESULTADOS_4!D:D,RESULTADOS_4!M:M,0,0,1)</f>
        <v>0</v>
      </c>
      <c r="I6">
        <v>1.5176000000000003</v>
      </c>
    </row>
    <row r="7" spans="1:16" x14ac:dyDescent="0.25">
      <c r="A7" t="s">
        <v>45</v>
      </c>
      <c r="B7">
        <v>1.5645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229</v>
      </c>
      <c r="F7">
        <f>_xlfn.XLOOKUP(B7,RESULTADOS_5!D:D,RESULTADOS_5!F:F,0,0,1)</f>
        <v>58.08</v>
      </c>
      <c r="G7">
        <f>_xlfn.XLOOKUP(B7,RESULTADOS_5!D:D,RESULTADOS_5!M:M,0,0,1)</f>
        <v>0</v>
      </c>
      <c r="I7">
        <v>1.5644999999999998</v>
      </c>
    </row>
    <row r="8" spans="1:16" x14ac:dyDescent="0.25">
      <c r="A8" t="s">
        <v>46</v>
      </c>
      <c r="B8">
        <v>1.6020000000000001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200</v>
      </c>
      <c r="F8">
        <f>_xlfn.XLOOKUP(B8,RESULTADOS_6!D:D,RESULTADOS_6!F:F,0,0,1)</f>
        <v>56.71</v>
      </c>
      <c r="G8">
        <f>_xlfn.XLOOKUP(B8,RESULTADOS_6!D:D,RESULTADOS_6!M:M,0,0,1)</f>
        <v>0</v>
      </c>
      <c r="I8">
        <v>1.6020000000000001</v>
      </c>
    </row>
    <row r="9" spans="1:16" x14ac:dyDescent="0.25">
      <c r="A9" t="s">
        <v>47</v>
      </c>
      <c r="B9">
        <v>1.6294999999999999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178</v>
      </c>
      <c r="F9">
        <f>_xlfn.XLOOKUP(B9,RESULTADOS_7!D:D,RESULTADOS_7!F:F,0,0,1)</f>
        <v>55.72</v>
      </c>
      <c r="G9">
        <f>_xlfn.XLOOKUP(B9,RESULTADOS_7!D:D,RESULTADOS_7!M:M,0,0,1)</f>
        <v>0</v>
      </c>
      <c r="I9">
        <v>1.6294999999999999</v>
      </c>
    </row>
    <row r="10" spans="1:16" x14ac:dyDescent="0.25">
      <c r="A10" t="s">
        <v>48</v>
      </c>
      <c r="B10">
        <v>1.6531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161</v>
      </c>
      <c r="F10">
        <f>_xlfn.XLOOKUP(B10,RESULTADOS_8!D:D,RESULTADOS_8!F:F,0,0,1)</f>
        <v>54.88</v>
      </c>
      <c r="G10">
        <f>_xlfn.XLOOKUP(B10,RESULTADOS_8!D:D,RESULTADOS_8!M:M,0,0,1)</f>
        <v>5</v>
      </c>
      <c r="I10">
        <v>1.6531</v>
      </c>
    </row>
    <row r="11" spans="1:16" x14ac:dyDescent="0.25">
      <c r="A11" t="s">
        <v>49</v>
      </c>
      <c r="B11">
        <v>1.6738999999999999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146</v>
      </c>
      <c r="F11">
        <f>_xlfn.XLOOKUP(B11,RESULTADOS_9!D:D,RESULTADOS_9!F:F,0,0,1)</f>
        <v>54.17</v>
      </c>
      <c r="G11">
        <f>_xlfn.XLOOKUP(B11,RESULTADOS_9!D:D,RESULTADOS_9!M:M,0,0,1)</f>
        <v>0</v>
      </c>
      <c r="I11">
        <v>1.6738999999999999</v>
      </c>
    </row>
    <row r="12" spans="1:16" x14ac:dyDescent="0.25">
      <c r="A12" t="s">
        <v>50</v>
      </c>
      <c r="B12">
        <v>1.6896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134</v>
      </c>
      <c r="F12">
        <f>_xlfn.XLOOKUP(B12,RESULTADOS_10!D:D,RESULTADOS_10!F:F,0,0,1)</f>
        <v>53.63</v>
      </c>
      <c r="G12">
        <f>_xlfn.XLOOKUP(B12,RESULTADOS_10!D:D,RESULTADOS_10!M:M,0,0,1)</f>
        <v>0</v>
      </c>
      <c r="I12">
        <v>1.6896</v>
      </c>
    </row>
    <row r="13" spans="1:16" x14ac:dyDescent="0.25">
      <c r="A13" t="s">
        <v>51</v>
      </c>
      <c r="B13">
        <v>1.7033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124</v>
      </c>
      <c r="F13">
        <f>_xlfn.XLOOKUP(B13,RESULTADOS_11!D:D,RESULTADOS_11!F:F,0,0,1)</f>
        <v>53.16</v>
      </c>
      <c r="G13">
        <f>_xlfn.XLOOKUP(B13,RESULTADOS_11!D:D,RESULTADOS_11!M:M,0,0,1)</f>
        <v>1</v>
      </c>
      <c r="I13">
        <v>1.7033</v>
      </c>
    </row>
    <row r="14" spans="1:16" x14ac:dyDescent="0.25">
      <c r="A14" t="s">
        <v>52</v>
      </c>
      <c r="B14">
        <v>1.7149000000000001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115</v>
      </c>
      <c r="F14">
        <f>_xlfn.XLOOKUP(B14,RESULTADOS_12!D:D,RESULTADOS_12!F:F,0,0,1)</f>
        <v>52.76</v>
      </c>
      <c r="G14">
        <f>_xlfn.XLOOKUP(B14,RESULTADOS_12!D:D,RESULTADOS_12!M:M,0,0,1)</f>
        <v>0</v>
      </c>
      <c r="I14">
        <v>1.7149000000000001</v>
      </c>
    </row>
    <row r="15" spans="1:16" x14ac:dyDescent="0.25">
      <c r="A15" t="s">
        <v>53</v>
      </c>
      <c r="B15">
        <v>1.7246999999999999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108</v>
      </c>
      <c r="F15">
        <f>_xlfn.XLOOKUP(B15,RESULTADOS_13!D:D,RESULTADOS_13!F:F,0,0,1)</f>
        <v>52.4</v>
      </c>
      <c r="G15">
        <f>_xlfn.XLOOKUP(B15,RESULTADOS_13!D:D,RESULTADOS_13!M:M,0,0,1)</f>
        <v>0</v>
      </c>
      <c r="I15">
        <v>1.7246999999999999</v>
      </c>
    </row>
    <row r="16" spans="1:16" x14ac:dyDescent="0.25">
      <c r="A16" t="s">
        <v>54</v>
      </c>
      <c r="B16">
        <v>1.7336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101</v>
      </c>
      <c r="F16">
        <f>_xlfn.XLOOKUP(B16,RESULTADOS_14!D:D,RESULTADOS_14!F:F,0,0,1)</f>
        <v>52.1</v>
      </c>
      <c r="G16">
        <f>_xlfn.XLOOKUP(B16,RESULTADOS_14!D:D,RESULTADOS_14!M:M,0,0,1)</f>
        <v>0</v>
      </c>
      <c r="I16">
        <v>1.7336</v>
      </c>
    </row>
    <row r="17" spans="1:9" x14ac:dyDescent="0.25">
      <c r="A17" t="s">
        <v>55</v>
      </c>
      <c r="B17">
        <v>1.7435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95</v>
      </c>
      <c r="F17">
        <f>_xlfn.XLOOKUP(B17,RESULTADOS_15!D:D,RESULTADOS_15!F:F,0,0,1)</f>
        <v>51.76</v>
      </c>
      <c r="G17">
        <f>_xlfn.XLOOKUP(B17,RESULTADOS_15!D:D,RESULTADOS_15!M:M,0,0,1)</f>
        <v>0</v>
      </c>
      <c r="I17">
        <v>1.7435</v>
      </c>
    </row>
    <row r="18" spans="1:9" x14ac:dyDescent="0.25">
      <c r="A18" t="s">
        <v>56</v>
      </c>
      <c r="B18">
        <v>1.7502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90</v>
      </c>
      <c r="F18">
        <f>_xlfn.XLOOKUP(B18,RESULTADOS_16!D:D,RESULTADOS_16!F:F,0,0,1)</f>
        <v>51.51</v>
      </c>
      <c r="G18">
        <f>_xlfn.XLOOKUP(B18,RESULTADOS_16!D:D,RESULTADOS_16!M:M,0,0,1)</f>
        <v>0</v>
      </c>
      <c r="I18">
        <v>1.7502000000000002</v>
      </c>
    </row>
    <row r="19" spans="1:9" x14ac:dyDescent="0.25">
      <c r="A19" t="s">
        <v>57</v>
      </c>
      <c r="B19">
        <v>1.7488999999999999</v>
      </c>
      <c r="C19">
        <f>_xlfn.XLOOKUP(B19,RESULTADOS_17!D:D,RESULTADOS_17!B:B,0,0,1)</f>
        <v>95</v>
      </c>
      <c r="D19">
        <f>_xlfn.XLOOKUP(B19,RESULTADOS_17!D:D,RESULTADOS_17!L:L,0,0,1)</f>
        <v>6</v>
      </c>
      <c r="E19">
        <f>_xlfn.XLOOKUP(B19,RESULTADOS_17!D:D,RESULTADOS_17!I:I,0,0,1)</f>
        <v>85</v>
      </c>
      <c r="F19">
        <f>_xlfn.XLOOKUP(B19,RESULTADOS_17!D:D,RESULTADOS_17!F:F,0,0,1)</f>
        <v>51.55</v>
      </c>
      <c r="G19">
        <f>_xlfn.XLOOKUP(B19,RESULTADOS_17!D:D,RESULTADOS_17!M:M,0,0,1)</f>
        <v>0</v>
      </c>
      <c r="I19">
        <v>1.7488999999999999</v>
      </c>
    </row>
    <row r="20" spans="1:9" x14ac:dyDescent="0.25">
      <c r="A20" t="s">
        <v>58</v>
      </c>
      <c r="B20">
        <v>1.7605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81</v>
      </c>
      <c r="F20">
        <f>_xlfn.XLOOKUP(B20,RESULTADOS_18!D:D,RESULTADOS_18!F:F,0,0,1)</f>
        <v>51.14</v>
      </c>
      <c r="G20">
        <f>_xlfn.XLOOKUP(B20,RESULTADOS_18!D:D,RESULTADOS_18!M:M,0,0,1)</f>
        <v>0</v>
      </c>
      <c r="I20">
        <v>1.7604999999999997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1.135</v>
      </c>
      <c r="E2">
        <v>88.11</v>
      </c>
      <c r="F2">
        <v>72.69</v>
      </c>
      <c r="G2">
        <v>8.39</v>
      </c>
      <c r="H2">
        <v>0.14000000000000001</v>
      </c>
      <c r="I2">
        <v>520</v>
      </c>
      <c r="J2">
        <v>124.63</v>
      </c>
      <c r="K2">
        <v>45</v>
      </c>
      <c r="L2">
        <v>1</v>
      </c>
      <c r="M2">
        <v>518</v>
      </c>
      <c r="N2">
        <v>18.64</v>
      </c>
      <c r="O2">
        <v>15605.44</v>
      </c>
      <c r="P2">
        <v>711.46</v>
      </c>
      <c r="Q2">
        <v>7963.78</v>
      </c>
      <c r="R2">
        <v>1026.79</v>
      </c>
      <c r="S2">
        <v>167.86</v>
      </c>
      <c r="T2">
        <v>427507.63</v>
      </c>
      <c r="U2">
        <v>0.16</v>
      </c>
      <c r="V2">
        <v>0.65</v>
      </c>
      <c r="W2">
        <v>1.1100000000000001</v>
      </c>
      <c r="X2">
        <v>25.27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1.6284000000000001</v>
      </c>
      <c r="E3">
        <v>61.41</v>
      </c>
      <c r="F3">
        <v>55.03</v>
      </c>
      <c r="G3">
        <v>19.89</v>
      </c>
      <c r="H3">
        <v>0.28000000000000003</v>
      </c>
      <c r="I3">
        <v>166</v>
      </c>
      <c r="J3">
        <v>125.95</v>
      </c>
      <c r="K3">
        <v>45</v>
      </c>
      <c r="L3">
        <v>2</v>
      </c>
      <c r="M3">
        <v>164</v>
      </c>
      <c r="N3">
        <v>18.95</v>
      </c>
      <c r="O3">
        <v>15767.7</v>
      </c>
      <c r="P3">
        <v>458.6</v>
      </c>
      <c r="Q3">
        <v>7962.35</v>
      </c>
      <c r="R3">
        <v>426.33</v>
      </c>
      <c r="S3">
        <v>167.86</v>
      </c>
      <c r="T3">
        <v>129045.46</v>
      </c>
      <c r="U3">
        <v>0.39</v>
      </c>
      <c r="V3">
        <v>0.86</v>
      </c>
      <c r="W3">
        <v>0.54</v>
      </c>
      <c r="X3">
        <v>7.62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1.6896</v>
      </c>
      <c r="E4">
        <v>59.19</v>
      </c>
      <c r="F4">
        <v>53.63</v>
      </c>
      <c r="G4">
        <v>24.01</v>
      </c>
      <c r="H4">
        <v>0.42</v>
      </c>
      <c r="I4">
        <v>134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424.96</v>
      </c>
      <c r="Q4">
        <v>7962.36</v>
      </c>
      <c r="R4">
        <v>372.62</v>
      </c>
      <c r="S4">
        <v>167.86</v>
      </c>
      <c r="T4">
        <v>102352.38</v>
      </c>
      <c r="U4">
        <v>0.45</v>
      </c>
      <c r="V4">
        <v>0.88</v>
      </c>
      <c r="W4">
        <v>0.67</v>
      </c>
      <c r="X4">
        <v>6.22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0.91510000000000002</v>
      </c>
      <c r="E2">
        <v>109.28</v>
      </c>
      <c r="F2">
        <v>83.56</v>
      </c>
      <c r="G2">
        <v>6.91</v>
      </c>
      <c r="H2">
        <v>0.11</v>
      </c>
      <c r="I2">
        <v>726</v>
      </c>
      <c r="J2">
        <v>159.12</v>
      </c>
      <c r="K2">
        <v>50.28</v>
      </c>
      <c r="L2">
        <v>1</v>
      </c>
      <c r="M2">
        <v>724</v>
      </c>
      <c r="N2">
        <v>27.84</v>
      </c>
      <c r="O2">
        <v>19859.16</v>
      </c>
      <c r="P2">
        <v>987.98</v>
      </c>
      <c r="Q2">
        <v>7965.14</v>
      </c>
      <c r="R2">
        <v>1398.15</v>
      </c>
      <c r="S2">
        <v>167.86</v>
      </c>
      <c r="T2">
        <v>612159.32999999996</v>
      </c>
      <c r="U2">
        <v>0.12</v>
      </c>
      <c r="V2">
        <v>0.56000000000000005</v>
      </c>
      <c r="W2">
        <v>1.43</v>
      </c>
      <c r="X2">
        <v>36.130000000000003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1.4774</v>
      </c>
      <c r="E3">
        <v>67.69</v>
      </c>
      <c r="F3">
        <v>58.02</v>
      </c>
      <c r="G3">
        <v>15.27</v>
      </c>
      <c r="H3">
        <v>0.22</v>
      </c>
      <c r="I3">
        <v>228</v>
      </c>
      <c r="J3">
        <v>160.54</v>
      </c>
      <c r="K3">
        <v>50.28</v>
      </c>
      <c r="L3">
        <v>2</v>
      </c>
      <c r="M3">
        <v>226</v>
      </c>
      <c r="N3">
        <v>28.26</v>
      </c>
      <c r="O3">
        <v>20034.400000000001</v>
      </c>
      <c r="P3">
        <v>628.70000000000005</v>
      </c>
      <c r="Q3">
        <v>7962.85</v>
      </c>
      <c r="R3">
        <v>527.64</v>
      </c>
      <c r="S3">
        <v>167.86</v>
      </c>
      <c r="T3">
        <v>179391.93</v>
      </c>
      <c r="U3">
        <v>0.32</v>
      </c>
      <c r="V3">
        <v>0.81</v>
      </c>
      <c r="W3">
        <v>0.64</v>
      </c>
      <c r="X3">
        <v>10.6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1.6851</v>
      </c>
      <c r="E4">
        <v>59.34</v>
      </c>
      <c r="F4">
        <v>53.02</v>
      </c>
      <c r="G4">
        <v>25.66</v>
      </c>
      <c r="H4">
        <v>0.33</v>
      </c>
      <c r="I4">
        <v>124</v>
      </c>
      <c r="J4">
        <v>161.97</v>
      </c>
      <c r="K4">
        <v>50.28</v>
      </c>
      <c r="L4">
        <v>3</v>
      </c>
      <c r="M4">
        <v>119</v>
      </c>
      <c r="N4">
        <v>28.69</v>
      </c>
      <c r="O4">
        <v>20210.21</v>
      </c>
      <c r="P4">
        <v>512.04999999999995</v>
      </c>
      <c r="Q4">
        <v>7962.75</v>
      </c>
      <c r="R4">
        <v>358.16</v>
      </c>
      <c r="S4">
        <v>167.86</v>
      </c>
      <c r="T4">
        <v>95171.98</v>
      </c>
      <c r="U4">
        <v>0.47</v>
      </c>
      <c r="V4">
        <v>0.89</v>
      </c>
      <c r="W4">
        <v>0.47</v>
      </c>
      <c r="X4">
        <v>5.61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1.7336</v>
      </c>
      <c r="E5">
        <v>57.68</v>
      </c>
      <c r="F5">
        <v>52.1</v>
      </c>
      <c r="G5">
        <v>30.95</v>
      </c>
      <c r="H5">
        <v>0.43</v>
      </c>
      <c r="I5">
        <v>101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475.93</v>
      </c>
      <c r="Q5">
        <v>7962.35</v>
      </c>
      <c r="R5">
        <v>322.43</v>
      </c>
      <c r="S5">
        <v>167.86</v>
      </c>
      <c r="T5">
        <v>77424.17</v>
      </c>
      <c r="U5">
        <v>0.52</v>
      </c>
      <c r="V5">
        <v>0.9</v>
      </c>
      <c r="W5">
        <v>0.56999999999999995</v>
      </c>
      <c r="X5">
        <v>4.6900000000000004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1.4796</v>
      </c>
      <c r="E2">
        <v>67.59</v>
      </c>
      <c r="F2">
        <v>60.8</v>
      </c>
      <c r="G2">
        <v>12.85</v>
      </c>
      <c r="H2">
        <v>0.22</v>
      </c>
      <c r="I2">
        <v>284</v>
      </c>
      <c r="J2">
        <v>80.84</v>
      </c>
      <c r="K2">
        <v>35.1</v>
      </c>
      <c r="L2">
        <v>1</v>
      </c>
      <c r="M2">
        <v>256</v>
      </c>
      <c r="N2">
        <v>9.74</v>
      </c>
      <c r="O2">
        <v>10204.209999999999</v>
      </c>
      <c r="P2">
        <v>389.74</v>
      </c>
      <c r="Q2">
        <v>7963.27</v>
      </c>
      <c r="R2">
        <v>621.42999999999995</v>
      </c>
      <c r="S2">
        <v>167.86</v>
      </c>
      <c r="T2">
        <v>226008.95999999999</v>
      </c>
      <c r="U2">
        <v>0.27</v>
      </c>
      <c r="V2">
        <v>0.78</v>
      </c>
      <c r="W2">
        <v>0.76</v>
      </c>
      <c r="X2">
        <v>13.39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1.5645</v>
      </c>
      <c r="E3">
        <v>63.92</v>
      </c>
      <c r="F3">
        <v>58.08</v>
      </c>
      <c r="G3">
        <v>15.22</v>
      </c>
      <c r="H3">
        <v>0.43</v>
      </c>
      <c r="I3">
        <v>229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358.43</v>
      </c>
      <c r="Q3">
        <v>7963.11</v>
      </c>
      <c r="R3">
        <v>519.03</v>
      </c>
      <c r="S3">
        <v>167.86</v>
      </c>
      <c r="T3">
        <v>175081.91</v>
      </c>
      <c r="U3">
        <v>0.32</v>
      </c>
      <c r="V3">
        <v>0.81</v>
      </c>
      <c r="W3">
        <v>0.94</v>
      </c>
      <c r="X3">
        <v>10.67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1.2583</v>
      </c>
      <c r="E2">
        <v>79.47</v>
      </c>
      <c r="F2">
        <v>67.95</v>
      </c>
      <c r="G2">
        <v>9.5500000000000007</v>
      </c>
      <c r="H2">
        <v>0.16</v>
      </c>
      <c r="I2">
        <v>427</v>
      </c>
      <c r="J2">
        <v>107.41</v>
      </c>
      <c r="K2">
        <v>41.65</v>
      </c>
      <c r="L2">
        <v>1</v>
      </c>
      <c r="M2">
        <v>425</v>
      </c>
      <c r="N2">
        <v>14.77</v>
      </c>
      <c r="O2">
        <v>13481.73</v>
      </c>
      <c r="P2">
        <v>585.54</v>
      </c>
      <c r="Q2">
        <v>7963.77</v>
      </c>
      <c r="R2">
        <v>865.32</v>
      </c>
      <c r="S2">
        <v>167.86</v>
      </c>
      <c r="T2">
        <v>347239.62</v>
      </c>
      <c r="U2">
        <v>0.19</v>
      </c>
      <c r="V2">
        <v>0.69</v>
      </c>
      <c r="W2">
        <v>0.96</v>
      </c>
      <c r="X2">
        <v>20.53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1.6531</v>
      </c>
      <c r="E3">
        <v>60.49</v>
      </c>
      <c r="F3">
        <v>54.88</v>
      </c>
      <c r="G3">
        <v>20.45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5</v>
      </c>
      <c r="N3">
        <v>15.03</v>
      </c>
      <c r="O3">
        <v>13638.32</v>
      </c>
      <c r="P3">
        <v>395.76</v>
      </c>
      <c r="Q3">
        <v>7962.7</v>
      </c>
      <c r="R3">
        <v>414.04</v>
      </c>
      <c r="S3">
        <v>167.86</v>
      </c>
      <c r="T3">
        <v>122925.93</v>
      </c>
      <c r="U3">
        <v>0.41</v>
      </c>
      <c r="V3">
        <v>0.86</v>
      </c>
      <c r="W3">
        <v>0.73</v>
      </c>
      <c r="X3">
        <v>7.47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1.6528</v>
      </c>
      <c r="E4">
        <v>60.5</v>
      </c>
      <c r="F4">
        <v>54.89</v>
      </c>
      <c r="G4">
        <v>20.46</v>
      </c>
      <c r="H4">
        <v>0.48</v>
      </c>
      <c r="I4">
        <v>161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399.96</v>
      </c>
      <c r="Q4">
        <v>7962.52</v>
      </c>
      <c r="R4">
        <v>414.03</v>
      </c>
      <c r="S4">
        <v>167.86</v>
      </c>
      <c r="T4">
        <v>122924.16</v>
      </c>
      <c r="U4">
        <v>0.41</v>
      </c>
      <c r="V4">
        <v>0.86</v>
      </c>
      <c r="W4">
        <v>0.74</v>
      </c>
      <c r="X4">
        <v>7.48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1.4584999999999999</v>
      </c>
      <c r="E2">
        <v>68.56</v>
      </c>
      <c r="F2">
        <v>62.32</v>
      </c>
      <c r="G2">
        <v>11.69</v>
      </c>
      <c r="H2">
        <v>0.28000000000000003</v>
      </c>
      <c r="I2">
        <v>320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323.49</v>
      </c>
      <c r="Q2">
        <v>7963.72</v>
      </c>
      <c r="R2">
        <v>658.6</v>
      </c>
      <c r="S2">
        <v>167.86</v>
      </c>
      <c r="T2">
        <v>244413.76</v>
      </c>
      <c r="U2">
        <v>0.25</v>
      </c>
      <c r="V2">
        <v>0.76</v>
      </c>
      <c r="W2">
        <v>1.2</v>
      </c>
      <c r="X2">
        <v>14.91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1.4582999999999999</v>
      </c>
      <c r="E3">
        <v>68.569999999999993</v>
      </c>
      <c r="F3">
        <v>62.33</v>
      </c>
      <c r="G3">
        <v>11.69</v>
      </c>
      <c r="H3">
        <v>0.55000000000000004</v>
      </c>
      <c r="I3">
        <v>320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329.06</v>
      </c>
      <c r="Q3">
        <v>7963.72</v>
      </c>
      <c r="R3">
        <v>658.83</v>
      </c>
      <c r="S3">
        <v>167.86</v>
      </c>
      <c r="T3">
        <v>244526.62</v>
      </c>
      <c r="U3">
        <v>0.25</v>
      </c>
      <c r="V3">
        <v>0.76</v>
      </c>
      <c r="W3">
        <v>1.2</v>
      </c>
      <c r="X3">
        <v>14.91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0.86309999999999998</v>
      </c>
      <c r="E2">
        <v>115.86</v>
      </c>
      <c r="F2">
        <v>86.85</v>
      </c>
      <c r="G2">
        <v>6.63</v>
      </c>
      <c r="H2">
        <v>0.11</v>
      </c>
      <c r="I2">
        <v>786</v>
      </c>
      <c r="J2">
        <v>167.88</v>
      </c>
      <c r="K2">
        <v>51.39</v>
      </c>
      <c r="L2">
        <v>1</v>
      </c>
      <c r="M2">
        <v>784</v>
      </c>
      <c r="N2">
        <v>30.49</v>
      </c>
      <c r="O2">
        <v>20939.59</v>
      </c>
      <c r="P2">
        <v>1068.02</v>
      </c>
      <c r="Q2">
        <v>7966.08</v>
      </c>
      <c r="R2">
        <v>1509.81</v>
      </c>
      <c r="S2">
        <v>167.86</v>
      </c>
      <c r="T2">
        <v>667684.77</v>
      </c>
      <c r="U2">
        <v>0.11</v>
      </c>
      <c r="V2">
        <v>0.54</v>
      </c>
      <c r="W2">
        <v>1.54</v>
      </c>
      <c r="X2">
        <v>39.409999999999997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1.4418</v>
      </c>
      <c r="E3">
        <v>69.36</v>
      </c>
      <c r="F3">
        <v>58.75</v>
      </c>
      <c r="G3">
        <v>14.51</v>
      </c>
      <c r="H3">
        <v>0.21</v>
      </c>
      <c r="I3">
        <v>243</v>
      </c>
      <c r="J3">
        <v>169.33</v>
      </c>
      <c r="K3">
        <v>51.39</v>
      </c>
      <c r="L3">
        <v>2</v>
      </c>
      <c r="M3">
        <v>241</v>
      </c>
      <c r="N3">
        <v>30.94</v>
      </c>
      <c r="O3">
        <v>21118.46</v>
      </c>
      <c r="P3">
        <v>669.04</v>
      </c>
      <c r="Q3">
        <v>7962.96</v>
      </c>
      <c r="R3">
        <v>552.59</v>
      </c>
      <c r="S3">
        <v>167.86</v>
      </c>
      <c r="T3">
        <v>191793.25</v>
      </c>
      <c r="U3">
        <v>0.3</v>
      </c>
      <c r="V3">
        <v>0.8</v>
      </c>
      <c r="W3">
        <v>0.66</v>
      </c>
      <c r="X3">
        <v>11.33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1.6545000000000001</v>
      </c>
      <c r="E4">
        <v>60.44</v>
      </c>
      <c r="F4">
        <v>53.53</v>
      </c>
      <c r="G4">
        <v>23.97</v>
      </c>
      <c r="H4">
        <v>0.31</v>
      </c>
      <c r="I4">
        <v>134</v>
      </c>
      <c r="J4">
        <v>170.79</v>
      </c>
      <c r="K4">
        <v>51.39</v>
      </c>
      <c r="L4">
        <v>3</v>
      </c>
      <c r="M4">
        <v>132</v>
      </c>
      <c r="N4">
        <v>31.4</v>
      </c>
      <c r="O4">
        <v>21297.94</v>
      </c>
      <c r="P4">
        <v>552.37</v>
      </c>
      <c r="Q4">
        <v>7962.41</v>
      </c>
      <c r="R4">
        <v>375.34</v>
      </c>
      <c r="S4">
        <v>167.86</v>
      </c>
      <c r="T4">
        <v>103711.25</v>
      </c>
      <c r="U4">
        <v>0.45</v>
      </c>
      <c r="V4">
        <v>0.88</v>
      </c>
      <c r="W4">
        <v>0.49</v>
      </c>
      <c r="X4">
        <v>6.12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1.7410000000000001</v>
      </c>
      <c r="E5">
        <v>57.44</v>
      </c>
      <c r="F5">
        <v>51.81</v>
      </c>
      <c r="G5">
        <v>32.380000000000003</v>
      </c>
      <c r="H5">
        <v>0.41</v>
      </c>
      <c r="I5">
        <v>96</v>
      </c>
      <c r="J5">
        <v>172.25</v>
      </c>
      <c r="K5">
        <v>51.39</v>
      </c>
      <c r="L5">
        <v>4</v>
      </c>
      <c r="M5">
        <v>5</v>
      </c>
      <c r="N5">
        <v>31.86</v>
      </c>
      <c r="O5">
        <v>21478.05</v>
      </c>
      <c r="P5">
        <v>488.18</v>
      </c>
      <c r="Q5">
        <v>7962.57</v>
      </c>
      <c r="R5">
        <v>313.11</v>
      </c>
      <c r="S5">
        <v>167.86</v>
      </c>
      <c r="T5">
        <v>72786.960000000006</v>
      </c>
      <c r="U5">
        <v>0.54</v>
      </c>
      <c r="V5">
        <v>0.91</v>
      </c>
      <c r="W5">
        <v>0.54</v>
      </c>
      <c r="X5">
        <v>4.4000000000000004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1.7435</v>
      </c>
      <c r="E6">
        <v>57.36</v>
      </c>
      <c r="F6">
        <v>51.76</v>
      </c>
      <c r="G6">
        <v>32.69</v>
      </c>
      <c r="H6">
        <v>0.51</v>
      </c>
      <c r="I6">
        <v>95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491.33</v>
      </c>
      <c r="Q6">
        <v>7962.46</v>
      </c>
      <c r="R6">
        <v>311.19</v>
      </c>
      <c r="S6">
        <v>167.86</v>
      </c>
      <c r="T6">
        <v>71833.440000000002</v>
      </c>
      <c r="U6">
        <v>0.54</v>
      </c>
      <c r="V6">
        <v>0.91</v>
      </c>
      <c r="W6">
        <v>0.55000000000000004</v>
      </c>
      <c r="X6">
        <v>4.3499999999999996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1.377</v>
      </c>
      <c r="E2">
        <v>72.62</v>
      </c>
      <c r="F2">
        <v>66</v>
      </c>
      <c r="G2">
        <v>9.92</v>
      </c>
      <c r="H2">
        <v>0.34</v>
      </c>
      <c r="I2">
        <v>399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305.35000000000002</v>
      </c>
      <c r="Q2">
        <v>7964.28</v>
      </c>
      <c r="R2">
        <v>779.26</v>
      </c>
      <c r="S2">
        <v>167.86</v>
      </c>
      <c r="T2">
        <v>304347.42</v>
      </c>
      <c r="U2">
        <v>0.22</v>
      </c>
      <c r="V2">
        <v>0.71</v>
      </c>
      <c r="W2">
        <v>1.44</v>
      </c>
      <c r="X2">
        <v>18.579999999999998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1.0762</v>
      </c>
      <c r="E2">
        <v>92.92</v>
      </c>
      <c r="F2">
        <v>75.25</v>
      </c>
      <c r="G2">
        <v>7.94</v>
      </c>
      <c r="H2">
        <v>0.13</v>
      </c>
      <c r="I2">
        <v>569</v>
      </c>
      <c r="J2">
        <v>133.21</v>
      </c>
      <c r="K2">
        <v>46.47</v>
      </c>
      <c r="L2">
        <v>1</v>
      </c>
      <c r="M2">
        <v>567</v>
      </c>
      <c r="N2">
        <v>20.75</v>
      </c>
      <c r="O2">
        <v>16663.419999999998</v>
      </c>
      <c r="P2">
        <v>777.06</v>
      </c>
      <c r="Q2">
        <v>7964.72</v>
      </c>
      <c r="R2">
        <v>1114.22</v>
      </c>
      <c r="S2">
        <v>167.86</v>
      </c>
      <c r="T2">
        <v>470978.77</v>
      </c>
      <c r="U2">
        <v>0.15</v>
      </c>
      <c r="V2">
        <v>0.63</v>
      </c>
      <c r="W2">
        <v>1.18</v>
      </c>
      <c r="X2">
        <v>27.83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1.5864</v>
      </c>
      <c r="E3">
        <v>63.03</v>
      </c>
      <c r="F3">
        <v>55.87</v>
      </c>
      <c r="G3">
        <v>18.32</v>
      </c>
      <c r="H3">
        <v>0.26</v>
      </c>
      <c r="I3">
        <v>183</v>
      </c>
      <c r="J3">
        <v>134.55000000000001</v>
      </c>
      <c r="K3">
        <v>46.47</v>
      </c>
      <c r="L3">
        <v>2</v>
      </c>
      <c r="M3">
        <v>181</v>
      </c>
      <c r="N3">
        <v>21.09</v>
      </c>
      <c r="O3">
        <v>16828.84</v>
      </c>
      <c r="P3">
        <v>504.87</v>
      </c>
      <c r="Q3">
        <v>7962.65</v>
      </c>
      <c r="R3">
        <v>454.77</v>
      </c>
      <c r="S3">
        <v>167.86</v>
      </c>
      <c r="T3">
        <v>143183.21</v>
      </c>
      <c r="U3">
        <v>0.37</v>
      </c>
      <c r="V3">
        <v>0.84</v>
      </c>
      <c r="W3">
        <v>0.56999999999999995</v>
      </c>
      <c r="X3">
        <v>8.4600000000000009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1.7033</v>
      </c>
      <c r="E4">
        <v>58.71</v>
      </c>
      <c r="F4">
        <v>53.16</v>
      </c>
      <c r="G4">
        <v>25.72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436.4</v>
      </c>
      <c r="Q4">
        <v>7962.83</v>
      </c>
      <c r="R4">
        <v>357.02</v>
      </c>
      <c r="S4">
        <v>167.86</v>
      </c>
      <c r="T4">
        <v>94600.88</v>
      </c>
      <c r="U4">
        <v>0.47</v>
      </c>
      <c r="V4">
        <v>0.89</v>
      </c>
      <c r="W4">
        <v>0.63</v>
      </c>
      <c r="X4">
        <v>5.74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1.7032</v>
      </c>
      <c r="E5">
        <v>58.71</v>
      </c>
      <c r="F5">
        <v>53.16</v>
      </c>
      <c r="G5">
        <v>25.72</v>
      </c>
      <c r="H5">
        <v>0.52</v>
      </c>
      <c r="I5">
        <v>124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440.64</v>
      </c>
      <c r="Q5">
        <v>7962.95</v>
      </c>
      <c r="R5">
        <v>357.04</v>
      </c>
      <c r="S5">
        <v>167.86</v>
      </c>
      <c r="T5">
        <v>94613.09</v>
      </c>
      <c r="U5">
        <v>0.47</v>
      </c>
      <c r="V5">
        <v>0.89</v>
      </c>
      <c r="W5">
        <v>0.64</v>
      </c>
      <c r="X5">
        <v>5.74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0.96709999999999996</v>
      </c>
      <c r="E2">
        <v>103.4</v>
      </c>
      <c r="F2">
        <v>80.62</v>
      </c>
      <c r="G2">
        <v>7.21</v>
      </c>
      <c r="H2">
        <v>0.12</v>
      </c>
      <c r="I2">
        <v>671</v>
      </c>
      <c r="J2">
        <v>150.44</v>
      </c>
      <c r="K2">
        <v>49.1</v>
      </c>
      <c r="L2">
        <v>1</v>
      </c>
      <c r="M2">
        <v>669</v>
      </c>
      <c r="N2">
        <v>25.34</v>
      </c>
      <c r="O2">
        <v>18787.759999999998</v>
      </c>
      <c r="P2">
        <v>914.28</v>
      </c>
      <c r="Q2">
        <v>7964.79</v>
      </c>
      <c r="R2">
        <v>1297.79</v>
      </c>
      <c r="S2">
        <v>167.86</v>
      </c>
      <c r="T2">
        <v>562252.68000000005</v>
      </c>
      <c r="U2">
        <v>0.13</v>
      </c>
      <c r="V2">
        <v>0.59</v>
      </c>
      <c r="W2">
        <v>1.35</v>
      </c>
      <c r="X2">
        <v>33.200000000000003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1.5109999999999999</v>
      </c>
      <c r="E3">
        <v>66.180000000000007</v>
      </c>
      <c r="F3">
        <v>57.37</v>
      </c>
      <c r="G3">
        <v>16.079999999999998</v>
      </c>
      <c r="H3">
        <v>0.23</v>
      </c>
      <c r="I3">
        <v>214</v>
      </c>
      <c r="J3">
        <v>151.83000000000001</v>
      </c>
      <c r="K3">
        <v>49.1</v>
      </c>
      <c r="L3">
        <v>2</v>
      </c>
      <c r="M3">
        <v>212</v>
      </c>
      <c r="N3">
        <v>25.73</v>
      </c>
      <c r="O3">
        <v>18959.54</v>
      </c>
      <c r="P3">
        <v>589.88</v>
      </c>
      <c r="Q3">
        <v>7962.77</v>
      </c>
      <c r="R3">
        <v>505.53</v>
      </c>
      <c r="S3">
        <v>167.86</v>
      </c>
      <c r="T3">
        <v>168404.96</v>
      </c>
      <c r="U3">
        <v>0.33</v>
      </c>
      <c r="V3">
        <v>0.82</v>
      </c>
      <c r="W3">
        <v>0.62</v>
      </c>
      <c r="X3">
        <v>9.9499999999999993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1.7115</v>
      </c>
      <c r="E4">
        <v>58.43</v>
      </c>
      <c r="F4">
        <v>52.64</v>
      </c>
      <c r="G4">
        <v>27.46</v>
      </c>
      <c r="H4">
        <v>0.35</v>
      </c>
      <c r="I4">
        <v>115</v>
      </c>
      <c r="J4">
        <v>153.22999999999999</v>
      </c>
      <c r="K4">
        <v>49.1</v>
      </c>
      <c r="L4">
        <v>3</v>
      </c>
      <c r="M4">
        <v>72</v>
      </c>
      <c r="N4">
        <v>26.13</v>
      </c>
      <c r="O4">
        <v>19131.849999999999</v>
      </c>
      <c r="P4">
        <v>472.01</v>
      </c>
      <c r="Q4">
        <v>7962.44</v>
      </c>
      <c r="R4">
        <v>343.08</v>
      </c>
      <c r="S4">
        <v>167.86</v>
      </c>
      <c r="T4">
        <v>87678.46</v>
      </c>
      <c r="U4">
        <v>0.49</v>
      </c>
      <c r="V4">
        <v>0.9</v>
      </c>
      <c r="W4">
        <v>0.52</v>
      </c>
      <c r="X4">
        <v>5.23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1.7246999999999999</v>
      </c>
      <c r="E5">
        <v>57.98</v>
      </c>
      <c r="F5">
        <v>52.4</v>
      </c>
      <c r="G5">
        <v>29.11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464.26</v>
      </c>
      <c r="Q5">
        <v>7962.7</v>
      </c>
      <c r="R5">
        <v>332.33</v>
      </c>
      <c r="S5">
        <v>167.86</v>
      </c>
      <c r="T5">
        <v>82339.7</v>
      </c>
      <c r="U5">
        <v>0.51</v>
      </c>
      <c r="V5">
        <v>0.9</v>
      </c>
      <c r="W5">
        <v>0.57999999999999996</v>
      </c>
      <c r="X5">
        <v>4.99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0.76470000000000005</v>
      </c>
      <c r="E2">
        <v>130.77000000000001</v>
      </c>
      <c r="F2">
        <v>94.13</v>
      </c>
      <c r="G2">
        <v>6.15</v>
      </c>
      <c r="H2">
        <v>0.1</v>
      </c>
      <c r="I2">
        <v>918</v>
      </c>
      <c r="J2">
        <v>185.69</v>
      </c>
      <c r="K2">
        <v>53.44</v>
      </c>
      <c r="L2">
        <v>1</v>
      </c>
      <c r="M2">
        <v>916</v>
      </c>
      <c r="N2">
        <v>36.26</v>
      </c>
      <c r="O2">
        <v>23136.14</v>
      </c>
      <c r="P2">
        <v>1244.18</v>
      </c>
      <c r="Q2">
        <v>7965.84</v>
      </c>
      <c r="R2">
        <v>1759.37</v>
      </c>
      <c r="S2">
        <v>167.86</v>
      </c>
      <c r="T2">
        <v>791805.78</v>
      </c>
      <c r="U2">
        <v>0.1</v>
      </c>
      <c r="V2">
        <v>0.5</v>
      </c>
      <c r="W2">
        <v>1.75</v>
      </c>
      <c r="X2">
        <v>46.7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1.3764000000000001</v>
      </c>
      <c r="E3">
        <v>72.66</v>
      </c>
      <c r="F3">
        <v>60.1</v>
      </c>
      <c r="G3">
        <v>13.31</v>
      </c>
      <c r="H3">
        <v>0.19</v>
      </c>
      <c r="I3">
        <v>271</v>
      </c>
      <c r="J3">
        <v>187.21</v>
      </c>
      <c r="K3">
        <v>53.44</v>
      </c>
      <c r="L3">
        <v>2</v>
      </c>
      <c r="M3">
        <v>269</v>
      </c>
      <c r="N3">
        <v>36.770000000000003</v>
      </c>
      <c r="O3">
        <v>23322.880000000001</v>
      </c>
      <c r="P3">
        <v>745.65</v>
      </c>
      <c r="Q3">
        <v>7963.23</v>
      </c>
      <c r="R3">
        <v>598.38</v>
      </c>
      <c r="S3">
        <v>167.86</v>
      </c>
      <c r="T3">
        <v>214547.51</v>
      </c>
      <c r="U3">
        <v>0.28000000000000003</v>
      </c>
      <c r="V3">
        <v>0.78</v>
      </c>
      <c r="W3">
        <v>0.7</v>
      </c>
      <c r="X3">
        <v>12.68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1.5996999999999999</v>
      </c>
      <c r="E4">
        <v>62.51</v>
      </c>
      <c r="F4">
        <v>54.39</v>
      </c>
      <c r="G4">
        <v>21.47</v>
      </c>
      <c r="H4">
        <v>0.28000000000000003</v>
      </c>
      <c r="I4">
        <v>152</v>
      </c>
      <c r="J4">
        <v>188.73</v>
      </c>
      <c r="K4">
        <v>53.44</v>
      </c>
      <c r="L4">
        <v>3</v>
      </c>
      <c r="M4">
        <v>150</v>
      </c>
      <c r="N4">
        <v>37.29</v>
      </c>
      <c r="O4">
        <v>23510.33</v>
      </c>
      <c r="P4">
        <v>627.35</v>
      </c>
      <c r="Q4">
        <v>7962.73</v>
      </c>
      <c r="R4">
        <v>404.18</v>
      </c>
      <c r="S4">
        <v>167.86</v>
      </c>
      <c r="T4">
        <v>118042.18</v>
      </c>
      <c r="U4">
        <v>0.42</v>
      </c>
      <c r="V4">
        <v>0.87</v>
      </c>
      <c r="W4">
        <v>0.52</v>
      </c>
      <c r="X4">
        <v>6.97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1.7311000000000001</v>
      </c>
      <c r="E5">
        <v>57.77</v>
      </c>
      <c r="F5">
        <v>51.65</v>
      </c>
      <c r="G5">
        <v>31.62</v>
      </c>
      <c r="H5">
        <v>0.37</v>
      </c>
      <c r="I5">
        <v>98</v>
      </c>
      <c r="J5">
        <v>190.25</v>
      </c>
      <c r="K5">
        <v>53.44</v>
      </c>
      <c r="L5">
        <v>4</v>
      </c>
      <c r="M5">
        <v>92</v>
      </c>
      <c r="N5">
        <v>37.82</v>
      </c>
      <c r="O5">
        <v>23698.48</v>
      </c>
      <c r="P5">
        <v>538.89</v>
      </c>
      <c r="Q5">
        <v>7962.49</v>
      </c>
      <c r="R5">
        <v>310.85000000000002</v>
      </c>
      <c r="S5">
        <v>167.86</v>
      </c>
      <c r="T5">
        <v>71647.600000000006</v>
      </c>
      <c r="U5">
        <v>0.54</v>
      </c>
      <c r="V5">
        <v>0.91</v>
      </c>
      <c r="W5">
        <v>0.44</v>
      </c>
      <c r="X5">
        <v>4.24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1.7453000000000001</v>
      </c>
      <c r="E6">
        <v>57.3</v>
      </c>
      <c r="F6">
        <v>51.63</v>
      </c>
      <c r="G6">
        <v>36.020000000000003</v>
      </c>
      <c r="H6">
        <v>0.46</v>
      </c>
      <c r="I6">
        <v>86</v>
      </c>
      <c r="J6">
        <v>191.78</v>
      </c>
      <c r="K6">
        <v>53.44</v>
      </c>
      <c r="L6">
        <v>5</v>
      </c>
      <c r="M6">
        <v>2</v>
      </c>
      <c r="N6">
        <v>38.35</v>
      </c>
      <c r="O6">
        <v>23887.360000000001</v>
      </c>
      <c r="P6">
        <v>518.22</v>
      </c>
      <c r="Q6">
        <v>7962.67</v>
      </c>
      <c r="R6">
        <v>306.22000000000003</v>
      </c>
      <c r="S6">
        <v>167.86</v>
      </c>
      <c r="T6">
        <v>69390.14</v>
      </c>
      <c r="U6">
        <v>0.55000000000000004</v>
      </c>
      <c r="V6">
        <v>0.91</v>
      </c>
      <c r="W6">
        <v>0.56000000000000005</v>
      </c>
      <c r="X6">
        <v>4.22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1.7488999999999999</v>
      </c>
      <c r="E7">
        <v>57.18</v>
      </c>
      <c r="F7">
        <v>51.55</v>
      </c>
      <c r="G7">
        <v>36.39</v>
      </c>
      <c r="H7">
        <v>0.55000000000000004</v>
      </c>
      <c r="I7">
        <v>85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521.09</v>
      </c>
      <c r="Q7">
        <v>7962.56</v>
      </c>
      <c r="R7">
        <v>303.37</v>
      </c>
      <c r="S7">
        <v>167.86</v>
      </c>
      <c r="T7">
        <v>67970.47</v>
      </c>
      <c r="U7">
        <v>0.55000000000000004</v>
      </c>
      <c r="V7">
        <v>0.91</v>
      </c>
      <c r="W7">
        <v>0.56000000000000005</v>
      </c>
      <c r="X7">
        <v>4.1399999999999997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0.7157</v>
      </c>
      <c r="E2">
        <v>139.72</v>
      </c>
      <c r="F2">
        <v>98.51</v>
      </c>
      <c r="G2">
        <v>5.94</v>
      </c>
      <c r="H2">
        <v>0.09</v>
      </c>
      <c r="I2">
        <v>995</v>
      </c>
      <c r="J2">
        <v>194.77</v>
      </c>
      <c r="K2">
        <v>54.38</v>
      </c>
      <c r="L2">
        <v>1</v>
      </c>
      <c r="M2">
        <v>993</v>
      </c>
      <c r="N2">
        <v>39.4</v>
      </c>
      <c r="O2">
        <v>24256.19</v>
      </c>
      <c r="P2">
        <v>1346.51</v>
      </c>
      <c r="Q2">
        <v>7966.45</v>
      </c>
      <c r="R2">
        <v>1909.15</v>
      </c>
      <c r="S2">
        <v>167.86</v>
      </c>
      <c r="T2">
        <v>866311.89</v>
      </c>
      <c r="U2">
        <v>0.09</v>
      </c>
      <c r="V2">
        <v>0.48</v>
      </c>
      <c r="W2">
        <v>1.88</v>
      </c>
      <c r="X2">
        <v>51.07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1.345</v>
      </c>
      <c r="E3">
        <v>74.349999999999994</v>
      </c>
      <c r="F3">
        <v>60.75</v>
      </c>
      <c r="G3">
        <v>12.79</v>
      </c>
      <c r="H3">
        <v>0.18</v>
      </c>
      <c r="I3">
        <v>285</v>
      </c>
      <c r="J3">
        <v>196.32</v>
      </c>
      <c r="K3">
        <v>54.38</v>
      </c>
      <c r="L3">
        <v>2</v>
      </c>
      <c r="M3">
        <v>283</v>
      </c>
      <c r="N3">
        <v>39.950000000000003</v>
      </c>
      <c r="O3">
        <v>24447.22</v>
      </c>
      <c r="P3">
        <v>783.42</v>
      </c>
      <c r="Q3">
        <v>7962.53</v>
      </c>
      <c r="R3">
        <v>620.58000000000004</v>
      </c>
      <c r="S3">
        <v>167.86</v>
      </c>
      <c r="T3">
        <v>225577.60000000001</v>
      </c>
      <c r="U3">
        <v>0.27</v>
      </c>
      <c r="V3">
        <v>0.78</v>
      </c>
      <c r="W3">
        <v>0.72</v>
      </c>
      <c r="X3">
        <v>13.33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1.5738000000000001</v>
      </c>
      <c r="E4">
        <v>63.54</v>
      </c>
      <c r="F4">
        <v>54.8</v>
      </c>
      <c r="G4">
        <v>20.55</v>
      </c>
      <c r="H4">
        <v>0.27</v>
      </c>
      <c r="I4">
        <v>160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662.29</v>
      </c>
      <c r="Q4">
        <v>7962.42</v>
      </c>
      <c r="R4">
        <v>418.52</v>
      </c>
      <c r="S4">
        <v>167.86</v>
      </c>
      <c r="T4">
        <v>125174.7</v>
      </c>
      <c r="U4">
        <v>0.4</v>
      </c>
      <c r="V4">
        <v>0.86</v>
      </c>
      <c r="W4">
        <v>0.53</v>
      </c>
      <c r="X4">
        <v>7.39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1.7054</v>
      </c>
      <c r="E5">
        <v>58.64</v>
      </c>
      <c r="F5">
        <v>52.04</v>
      </c>
      <c r="G5">
        <v>29.74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578.41999999999996</v>
      </c>
      <c r="Q5">
        <v>7962.31</v>
      </c>
      <c r="R5">
        <v>324.47000000000003</v>
      </c>
      <c r="S5">
        <v>167.86</v>
      </c>
      <c r="T5">
        <v>78423.539999999994</v>
      </c>
      <c r="U5">
        <v>0.52</v>
      </c>
      <c r="V5">
        <v>0.91</v>
      </c>
      <c r="W5">
        <v>0.45</v>
      </c>
      <c r="X5">
        <v>4.63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1.7572000000000001</v>
      </c>
      <c r="E6">
        <v>56.91</v>
      </c>
      <c r="F6">
        <v>51.2</v>
      </c>
      <c r="G6">
        <v>37.47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10</v>
      </c>
      <c r="N6">
        <v>41.63</v>
      </c>
      <c r="O6">
        <v>25024.84</v>
      </c>
      <c r="P6">
        <v>529.34</v>
      </c>
      <c r="Q6">
        <v>7962.17</v>
      </c>
      <c r="R6">
        <v>293.49</v>
      </c>
      <c r="S6">
        <v>167.86</v>
      </c>
      <c r="T6">
        <v>63047.83</v>
      </c>
      <c r="U6">
        <v>0.56999999999999995</v>
      </c>
      <c r="V6">
        <v>0.92</v>
      </c>
      <c r="W6">
        <v>0.5</v>
      </c>
      <c r="X6">
        <v>3.79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1.7605</v>
      </c>
      <c r="E7">
        <v>56.8</v>
      </c>
      <c r="F7">
        <v>51.14</v>
      </c>
      <c r="G7">
        <v>37.880000000000003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531.70000000000005</v>
      </c>
      <c r="Q7">
        <v>7962.23</v>
      </c>
      <c r="R7">
        <v>291</v>
      </c>
      <c r="S7">
        <v>167.86</v>
      </c>
      <c r="T7">
        <v>61804.94</v>
      </c>
      <c r="U7">
        <v>0.57999999999999996</v>
      </c>
      <c r="V7">
        <v>0.92</v>
      </c>
      <c r="W7">
        <v>0.5</v>
      </c>
      <c r="X7">
        <v>3.73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1.1955</v>
      </c>
      <c r="E2">
        <v>83.65</v>
      </c>
      <c r="F2">
        <v>70.260000000000005</v>
      </c>
      <c r="G2">
        <v>8.91</v>
      </c>
      <c r="H2">
        <v>0.15</v>
      </c>
      <c r="I2">
        <v>473</v>
      </c>
      <c r="J2">
        <v>116.05</v>
      </c>
      <c r="K2">
        <v>43.4</v>
      </c>
      <c r="L2">
        <v>1</v>
      </c>
      <c r="M2">
        <v>471</v>
      </c>
      <c r="N2">
        <v>16.649999999999999</v>
      </c>
      <c r="O2">
        <v>14546.17</v>
      </c>
      <c r="P2">
        <v>647.85</v>
      </c>
      <c r="Q2">
        <v>7963.58</v>
      </c>
      <c r="R2">
        <v>944.9</v>
      </c>
      <c r="S2">
        <v>167.86</v>
      </c>
      <c r="T2">
        <v>386794.87</v>
      </c>
      <c r="U2">
        <v>0.18</v>
      </c>
      <c r="V2">
        <v>0.67</v>
      </c>
      <c r="W2">
        <v>1.02</v>
      </c>
      <c r="X2">
        <v>22.84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1.6575</v>
      </c>
      <c r="E3">
        <v>60.33</v>
      </c>
      <c r="F3">
        <v>54.57</v>
      </c>
      <c r="G3">
        <v>21.26</v>
      </c>
      <c r="H3">
        <v>0.3</v>
      </c>
      <c r="I3">
        <v>154</v>
      </c>
      <c r="J3">
        <v>117.34</v>
      </c>
      <c r="K3">
        <v>43.4</v>
      </c>
      <c r="L3">
        <v>2</v>
      </c>
      <c r="M3">
        <v>77</v>
      </c>
      <c r="N3">
        <v>16.940000000000001</v>
      </c>
      <c r="O3">
        <v>14705.49</v>
      </c>
      <c r="P3">
        <v>418</v>
      </c>
      <c r="Q3">
        <v>7962.88</v>
      </c>
      <c r="R3">
        <v>406.88</v>
      </c>
      <c r="S3">
        <v>167.86</v>
      </c>
      <c r="T3">
        <v>119381.83</v>
      </c>
      <c r="U3">
        <v>0.41</v>
      </c>
      <c r="V3">
        <v>0.86</v>
      </c>
      <c r="W3">
        <v>0.63</v>
      </c>
      <c r="X3">
        <v>7.15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1.6738999999999999</v>
      </c>
      <c r="E4">
        <v>59.74</v>
      </c>
      <c r="F4">
        <v>54.17</v>
      </c>
      <c r="G4">
        <v>22.26</v>
      </c>
      <c r="H4">
        <v>0.45</v>
      </c>
      <c r="I4">
        <v>146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412.3</v>
      </c>
      <c r="Q4">
        <v>7962.55</v>
      </c>
      <c r="R4">
        <v>390.26</v>
      </c>
      <c r="S4">
        <v>167.86</v>
      </c>
      <c r="T4">
        <v>111114.57</v>
      </c>
      <c r="U4">
        <v>0.43</v>
      </c>
      <c r="V4">
        <v>0.87</v>
      </c>
      <c r="W4">
        <v>0.7</v>
      </c>
      <c r="X4">
        <v>6.76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6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0.7157</v>
      </c>
      <c r="E2">
        <v>139.72</v>
      </c>
      <c r="F2">
        <v>98.51</v>
      </c>
      <c r="G2">
        <v>5.94</v>
      </c>
      <c r="H2">
        <v>0.09</v>
      </c>
      <c r="I2">
        <v>995</v>
      </c>
      <c r="J2">
        <v>194.77</v>
      </c>
      <c r="K2">
        <v>54.38</v>
      </c>
      <c r="L2">
        <v>1</v>
      </c>
      <c r="M2">
        <v>993</v>
      </c>
      <c r="N2">
        <v>39.4</v>
      </c>
      <c r="O2">
        <v>24256.19</v>
      </c>
      <c r="P2">
        <v>1346.51</v>
      </c>
      <c r="Q2">
        <v>7966.45</v>
      </c>
      <c r="R2">
        <v>1909.15</v>
      </c>
      <c r="S2">
        <v>167.86</v>
      </c>
      <c r="T2">
        <v>866311.89</v>
      </c>
      <c r="U2">
        <v>0.09</v>
      </c>
      <c r="V2">
        <v>0.48</v>
      </c>
      <c r="W2">
        <v>1.88</v>
      </c>
      <c r="X2">
        <v>51.07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1.345</v>
      </c>
      <c r="E3">
        <v>74.349999999999994</v>
      </c>
      <c r="F3">
        <v>60.75</v>
      </c>
      <c r="G3">
        <v>12.79</v>
      </c>
      <c r="H3">
        <v>0.18</v>
      </c>
      <c r="I3">
        <v>285</v>
      </c>
      <c r="J3">
        <v>196.32</v>
      </c>
      <c r="K3">
        <v>54.38</v>
      </c>
      <c r="L3">
        <v>2</v>
      </c>
      <c r="M3">
        <v>283</v>
      </c>
      <c r="N3">
        <v>39.950000000000003</v>
      </c>
      <c r="O3">
        <v>24447.22</v>
      </c>
      <c r="P3">
        <v>783.42</v>
      </c>
      <c r="Q3">
        <v>7962.53</v>
      </c>
      <c r="R3">
        <v>620.58000000000004</v>
      </c>
      <c r="S3">
        <v>167.86</v>
      </c>
      <c r="T3">
        <v>225577.60000000001</v>
      </c>
      <c r="U3">
        <v>0.27</v>
      </c>
      <c r="V3">
        <v>0.78</v>
      </c>
      <c r="W3">
        <v>0.72</v>
      </c>
      <c r="X3">
        <v>13.33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1.5738000000000001</v>
      </c>
      <c r="E4">
        <v>63.54</v>
      </c>
      <c r="F4">
        <v>54.8</v>
      </c>
      <c r="G4">
        <v>20.55</v>
      </c>
      <c r="H4">
        <v>0.27</v>
      </c>
      <c r="I4">
        <v>160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662.29</v>
      </c>
      <c r="Q4">
        <v>7962.42</v>
      </c>
      <c r="R4">
        <v>418.52</v>
      </c>
      <c r="S4">
        <v>167.86</v>
      </c>
      <c r="T4">
        <v>125174.7</v>
      </c>
      <c r="U4">
        <v>0.4</v>
      </c>
      <c r="V4">
        <v>0.86</v>
      </c>
      <c r="W4">
        <v>0.53</v>
      </c>
      <c r="X4">
        <v>7.39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1.7054</v>
      </c>
      <c r="E5">
        <v>58.64</v>
      </c>
      <c r="F5">
        <v>52.04</v>
      </c>
      <c r="G5">
        <v>29.74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578.41999999999996</v>
      </c>
      <c r="Q5">
        <v>7962.31</v>
      </c>
      <c r="R5">
        <v>324.47000000000003</v>
      </c>
      <c r="S5">
        <v>167.86</v>
      </c>
      <c r="T5">
        <v>78423.539999999994</v>
      </c>
      <c r="U5">
        <v>0.52</v>
      </c>
      <c r="V5">
        <v>0.91</v>
      </c>
      <c r="W5">
        <v>0.45</v>
      </c>
      <c r="X5">
        <v>4.63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1.7572000000000001</v>
      </c>
      <c r="E6">
        <v>56.91</v>
      </c>
      <c r="F6">
        <v>51.2</v>
      </c>
      <c r="G6">
        <v>37.47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10</v>
      </c>
      <c r="N6">
        <v>41.63</v>
      </c>
      <c r="O6">
        <v>25024.84</v>
      </c>
      <c r="P6">
        <v>529.34</v>
      </c>
      <c r="Q6">
        <v>7962.17</v>
      </c>
      <c r="R6">
        <v>293.49</v>
      </c>
      <c r="S6">
        <v>167.86</v>
      </c>
      <c r="T6">
        <v>63047.83</v>
      </c>
      <c r="U6">
        <v>0.56999999999999995</v>
      </c>
      <c r="V6">
        <v>0.92</v>
      </c>
      <c r="W6">
        <v>0.5</v>
      </c>
      <c r="X6">
        <v>3.79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1.7605</v>
      </c>
      <c r="E7">
        <v>56.8</v>
      </c>
      <c r="F7">
        <v>51.14</v>
      </c>
      <c r="G7">
        <v>37.880000000000003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531.70000000000005</v>
      </c>
      <c r="Q7">
        <v>7962.23</v>
      </c>
      <c r="R7">
        <v>291</v>
      </c>
      <c r="S7">
        <v>167.86</v>
      </c>
      <c r="T7">
        <v>61804.94</v>
      </c>
      <c r="U7">
        <v>0.57999999999999996</v>
      </c>
      <c r="V7">
        <v>0.92</v>
      </c>
      <c r="W7">
        <v>0.5</v>
      </c>
      <c r="X7">
        <v>3.73</v>
      </c>
      <c r="Y7">
        <v>1</v>
      </c>
      <c r="Z7">
        <v>10</v>
      </c>
    </row>
    <row r="8" spans="1:26" x14ac:dyDescent="0.25">
      <c r="A8">
        <v>0</v>
      </c>
      <c r="B8">
        <v>40</v>
      </c>
      <c r="C8" t="s">
        <v>26</v>
      </c>
      <c r="D8">
        <v>1.3985000000000001</v>
      </c>
      <c r="E8">
        <v>71.510000000000005</v>
      </c>
      <c r="F8">
        <v>63.28</v>
      </c>
      <c r="G8">
        <v>11.4</v>
      </c>
      <c r="H8">
        <v>0.2</v>
      </c>
      <c r="I8">
        <v>333</v>
      </c>
      <c r="J8">
        <v>89.87</v>
      </c>
      <c r="K8">
        <v>37.549999999999997</v>
      </c>
      <c r="L8">
        <v>1</v>
      </c>
      <c r="M8">
        <v>331</v>
      </c>
      <c r="N8">
        <v>11.32</v>
      </c>
      <c r="O8">
        <v>11317.98</v>
      </c>
      <c r="P8">
        <v>458.07</v>
      </c>
      <c r="Q8">
        <v>7963.47</v>
      </c>
      <c r="R8">
        <v>706.48</v>
      </c>
      <c r="S8">
        <v>167.86</v>
      </c>
      <c r="T8">
        <v>268286.95</v>
      </c>
      <c r="U8">
        <v>0.24</v>
      </c>
      <c r="V8">
        <v>0.75</v>
      </c>
      <c r="W8">
        <v>0.81</v>
      </c>
      <c r="X8">
        <v>15.86</v>
      </c>
      <c r="Y8">
        <v>1</v>
      </c>
      <c r="Z8">
        <v>10</v>
      </c>
    </row>
    <row r="9" spans="1:26" x14ac:dyDescent="0.25">
      <c r="A9">
        <v>1</v>
      </c>
      <c r="B9">
        <v>40</v>
      </c>
      <c r="C9" t="s">
        <v>26</v>
      </c>
      <c r="D9">
        <v>1.6020000000000001</v>
      </c>
      <c r="E9">
        <v>62.42</v>
      </c>
      <c r="F9">
        <v>56.71</v>
      </c>
      <c r="G9">
        <v>17.010000000000002</v>
      </c>
      <c r="H9">
        <v>0.39</v>
      </c>
      <c r="I9">
        <v>200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370.99</v>
      </c>
      <c r="Q9">
        <v>7962.69</v>
      </c>
      <c r="R9">
        <v>473.85</v>
      </c>
      <c r="S9">
        <v>167.86</v>
      </c>
      <c r="T9">
        <v>152635.85</v>
      </c>
      <c r="U9">
        <v>0.35</v>
      </c>
      <c r="V9">
        <v>0.83</v>
      </c>
      <c r="W9">
        <v>0.86</v>
      </c>
      <c r="X9">
        <v>9.2899999999999991</v>
      </c>
      <c r="Y9">
        <v>1</v>
      </c>
      <c r="Z9">
        <v>10</v>
      </c>
    </row>
    <row r="10" spans="1:26" x14ac:dyDescent="0.25">
      <c r="A10">
        <v>0</v>
      </c>
      <c r="B10">
        <v>30</v>
      </c>
      <c r="C10" t="s">
        <v>26</v>
      </c>
      <c r="D10">
        <v>1.5122</v>
      </c>
      <c r="E10">
        <v>66.13</v>
      </c>
      <c r="F10">
        <v>60.07</v>
      </c>
      <c r="G10">
        <v>13.3</v>
      </c>
      <c r="H10">
        <v>0.24</v>
      </c>
      <c r="I10">
        <v>271</v>
      </c>
      <c r="J10">
        <v>71.52</v>
      </c>
      <c r="K10">
        <v>32.270000000000003</v>
      </c>
      <c r="L10">
        <v>1</v>
      </c>
      <c r="M10">
        <v>45</v>
      </c>
      <c r="N10">
        <v>8.25</v>
      </c>
      <c r="O10">
        <v>9054.6</v>
      </c>
      <c r="P10">
        <v>341.95</v>
      </c>
      <c r="Q10">
        <v>7963.26</v>
      </c>
      <c r="R10">
        <v>586.75</v>
      </c>
      <c r="S10">
        <v>167.86</v>
      </c>
      <c r="T10">
        <v>208734.04</v>
      </c>
      <c r="U10">
        <v>0.28999999999999998</v>
      </c>
      <c r="V10">
        <v>0.79</v>
      </c>
      <c r="W10">
        <v>1</v>
      </c>
      <c r="X10">
        <v>12.65</v>
      </c>
      <c r="Y10">
        <v>1</v>
      </c>
      <c r="Z10">
        <v>10</v>
      </c>
    </row>
    <row r="11" spans="1:26" x14ac:dyDescent="0.25">
      <c r="A11">
        <v>1</v>
      </c>
      <c r="B11">
        <v>30</v>
      </c>
      <c r="C11" t="s">
        <v>26</v>
      </c>
      <c r="D11">
        <v>1.5176000000000001</v>
      </c>
      <c r="E11">
        <v>65.89</v>
      </c>
      <c r="F11">
        <v>59.9</v>
      </c>
      <c r="G11">
        <v>13.46</v>
      </c>
      <c r="H11">
        <v>0.48</v>
      </c>
      <c r="I11">
        <v>267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344.58</v>
      </c>
      <c r="Q11">
        <v>7963.23</v>
      </c>
      <c r="R11">
        <v>578.99</v>
      </c>
      <c r="S11">
        <v>167.86</v>
      </c>
      <c r="T11">
        <v>204871.34</v>
      </c>
      <c r="U11">
        <v>0.28999999999999998</v>
      </c>
      <c r="V11">
        <v>0.79</v>
      </c>
      <c r="W11">
        <v>1.05</v>
      </c>
      <c r="X11">
        <v>12.48</v>
      </c>
      <c r="Y11">
        <v>1</v>
      </c>
      <c r="Z11">
        <v>10</v>
      </c>
    </row>
    <row r="12" spans="1:26" x14ac:dyDescent="0.25">
      <c r="A12">
        <v>0</v>
      </c>
      <c r="B12">
        <v>15</v>
      </c>
      <c r="C12" t="s">
        <v>26</v>
      </c>
      <c r="D12">
        <v>1.2516</v>
      </c>
      <c r="E12">
        <v>79.900000000000006</v>
      </c>
      <c r="F12">
        <v>72.290000000000006</v>
      </c>
      <c r="G12">
        <v>8.15</v>
      </c>
      <c r="H12">
        <v>0.43</v>
      </c>
      <c r="I12">
        <v>532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282.91000000000003</v>
      </c>
      <c r="Q12">
        <v>7965.54</v>
      </c>
      <c r="R12">
        <v>985.53</v>
      </c>
      <c r="S12">
        <v>167.86</v>
      </c>
      <c r="T12">
        <v>406818.99</v>
      </c>
      <c r="U12">
        <v>0.17</v>
      </c>
      <c r="V12">
        <v>0.65</v>
      </c>
      <c r="W12">
        <v>1.84</v>
      </c>
      <c r="X12">
        <v>24.86</v>
      </c>
      <c r="Y12">
        <v>1</v>
      </c>
      <c r="Z12">
        <v>10</v>
      </c>
    </row>
    <row r="13" spans="1:26" x14ac:dyDescent="0.25">
      <c r="A13">
        <v>0</v>
      </c>
      <c r="B13">
        <v>70</v>
      </c>
      <c r="C13" t="s">
        <v>26</v>
      </c>
      <c r="D13">
        <v>1.0205</v>
      </c>
      <c r="E13">
        <v>97.99</v>
      </c>
      <c r="F13">
        <v>77.88</v>
      </c>
      <c r="G13">
        <v>7.55</v>
      </c>
      <c r="H13">
        <v>0.12</v>
      </c>
      <c r="I13">
        <v>619</v>
      </c>
      <c r="J13">
        <v>141.81</v>
      </c>
      <c r="K13">
        <v>47.83</v>
      </c>
      <c r="L13">
        <v>1</v>
      </c>
      <c r="M13">
        <v>617</v>
      </c>
      <c r="N13">
        <v>22.98</v>
      </c>
      <c r="O13">
        <v>17723.39</v>
      </c>
      <c r="P13">
        <v>844.34</v>
      </c>
      <c r="Q13">
        <v>7964.63</v>
      </c>
      <c r="R13">
        <v>1203.98</v>
      </c>
      <c r="S13">
        <v>167.86</v>
      </c>
      <c r="T13">
        <v>515608.25</v>
      </c>
      <c r="U13">
        <v>0.14000000000000001</v>
      </c>
      <c r="V13">
        <v>0.61</v>
      </c>
      <c r="W13">
        <v>1.26</v>
      </c>
      <c r="X13">
        <v>30.45</v>
      </c>
      <c r="Y13">
        <v>1</v>
      </c>
      <c r="Z13">
        <v>10</v>
      </c>
    </row>
    <row r="14" spans="1:26" x14ac:dyDescent="0.25">
      <c r="A14">
        <v>1</v>
      </c>
      <c r="B14">
        <v>70</v>
      </c>
      <c r="C14" t="s">
        <v>26</v>
      </c>
      <c r="D14">
        <v>1.5481</v>
      </c>
      <c r="E14">
        <v>64.599999999999994</v>
      </c>
      <c r="F14">
        <v>56.62</v>
      </c>
      <c r="G14">
        <v>17.07</v>
      </c>
      <c r="H14">
        <v>0.25</v>
      </c>
      <c r="I14">
        <v>199</v>
      </c>
      <c r="J14">
        <v>143.16999999999999</v>
      </c>
      <c r="K14">
        <v>47.83</v>
      </c>
      <c r="L14">
        <v>2</v>
      </c>
      <c r="M14">
        <v>197</v>
      </c>
      <c r="N14">
        <v>23.34</v>
      </c>
      <c r="O14">
        <v>17891.86</v>
      </c>
      <c r="P14">
        <v>548.45000000000005</v>
      </c>
      <c r="Q14">
        <v>7962.59</v>
      </c>
      <c r="R14">
        <v>480.4</v>
      </c>
      <c r="S14">
        <v>167.86</v>
      </c>
      <c r="T14">
        <v>155915.44</v>
      </c>
      <c r="U14">
        <v>0.35</v>
      </c>
      <c r="V14">
        <v>0.83</v>
      </c>
      <c r="W14">
        <v>0.59</v>
      </c>
      <c r="X14">
        <v>9.2100000000000009</v>
      </c>
      <c r="Y14">
        <v>1</v>
      </c>
      <c r="Z14">
        <v>10</v>
      </c>
    </row>
    <row r="15" spans="1:26" x14ac:dyDescent="0.25">
      <c r="A15">
        <v>2</v>
      </c>
      <c r="B15">
        <v>70</v>
      </c>
      <c r="C15" t="s">
        <v>26</v>
      </c>
      <c r="D15">
        <v>1.7131000000000001</v>
      </c>
      <c r="E15">
        <v>58.38</v>
      </c>
      <c r="F15">
        <v>52.8</v>
      </c>
      <c r="G15">
        <v>27.31</v>
      </c>
      <c r="H15">
        <v>0.37</v>
      </c>
      <c r="I15">
        <v>116</v>
      </c>
      <c r="J15">
        <v>144.54</v>
      </c>
      <c r="K15">
        <v>47.83</v>
      </c>
      <c r="L15">
        <v>3</v>
      </c>
      <c r="M15">
        <v>16</v>
      </c>
      <c r="N15">
        <v>23.71</v>
      </c>
      <c r="O15">
        <v>18060.849999999999</v>
      </c>
      <c r="P15">
        <v>449.55</v>
      </c>
      <c r="Q15">
        <v>7962.63</v>
      </c>
      <c r="R15">
        <v>345.96</v>
      </c>
      <c r="S15">
        <v>167.86</v>
      </c>
      <c r="T15">
        <v>89111.52</v>
      </c>
      <c r="U15">
        <v>0.49</v>
      </c>
      <c r="V15">
        <v>0.89</v>
      </c>
      <c r="W15">
        <v>0.59</v>
      </c>
      <c r="X15">
        <v>5.38</v>
      </c>
      <c r="Y15">
        <v>1</v>
      </c>
      <c r="Z15">
        <v>10</v>
      </c>
    </row>
    <row r="16" spans="1:26" x14ac:dyDescent="0.25">
      <c r="A16">
        <v>3</v>
      </c>
      <c r="B16">
        <v>70</v>
      </c>
      <c r="C16" t="s">
        <v>26</v>
      </c>
      <c r="D16">
        <v>1.7149000000000001</v>
      </c>
      <c r="E16">
        <v>58.31</v>
      </c>
      <c r="F16">
        <v>52.76</v>
      </c>
      <c r="G16">
        <v>27.53</v>
      </c>
      <c r="H16">
        <v>0.49</v>
      </c>
      <c r="I16">
        <v>115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452.25</v>
      </c>
      <c r="Q16">
        <v>7963</v>
      </c>
      <c r="R16">
        <v>343.96</v>
      </c>
      <c r="S16">
        <v>167.86</v>
      </c>
      <c r="T16">
        <v>88114.75</v>
      </c>
      <c r="U16">
        <v>0.49</v>
      </c>
      <c r="V16">
        <v>0.89</v>
      </c>
      <c r="W16">
        <v>0.61</v>
      </c>
      <c r="X16">
        <v>5.35</v>
      </c>
      <c r="Y16">
        <v>1</v>
      </c>
      <c r="Z16">
        <v>10</v>
      </c>
    </row>
    <row r="17" spans="1:26" x14ac:dyDescent="0.25">
      <c r="A17">
        <v>0</v>
      </c>
      <c r="B17">
        <v>90</v>
      </c>
      <c r="C17" t="s">
        <v>26</v>
      </c>
      <c r="D17">
        <v>0.81369999999999998</v>
      </c>
      <c r="E17">
        <v>122.9</v>
      </c>
      <c r="F17">
        <v>90.29</v>
      </c>
      <c r="G17">
        <v>6.38</v>
      </c>
      <c r="H17">
        <v>0.1</v>
      </c>
      <c r="I17">
        <v>849</v>
      </c>
      <c r="J17">
        <v>176.73</v>
      </c>
      <c r="K17">
        <v>52.44</v>
      </c>
      <c r="L17">
        <v>1</v>
      </c>
      <c r="M17">
        <v>847</v>
      </c>
      <c r="N17">
        <v>33.29</v>
      </c>
      <c r="O17">
        <v>22031.19</v>
      </c>
      <c r="P17">
        <v>1152.21</v>
      </c>
      <c r="Q17">
        <v>7965.92</v>
      </c>
      <c r="R17">
        <v>1627.86</v>
      </c>
      <c r="S17">
        <v>167.86</v>
      </c>
      <c r="T17">
        <v>726396.77</v>
      </c>
      <c r="U17">
        <v>0.1</v>
      </c>
      <c r="V17">
        <v>0.52</v>
      </c>
      <c r="W17">
        <v>1.64</v>
      </c>
      <c r="X17">
        <v>42.85</v>
      </c>
      <c r="Y17">
        <v>1</v>
      </c>
      <c r="Z17">
        <v>10</v>
      </c>
    </row>
    <row r="18" spans="1:26" x14ac:dyDescent="0.25">
      <c r="A18">
        <v>1</v>
      </c>
      <c r="B18">
        <v>90</v>
      </c>
      <c r="C18" t="s">
        <v>26</v>
      </c>
      <c r="D18">
        <v>1.4076</v>
      </c>
      <c r="E18">
        <v>71.040000000000006</v>
      </c>
      <c r="F18">
        <v>59.48</v>
      </c>
      <c r="G18">
        <v>13.89</v>
      </c>
      <c r="H18">
        <v>0.2</v>
      </c>
      <c r="I18">
        <v>257</v>
      </c>
      <c r="J18">
        <v>178.21</v>
      </c>
      <c r="K18">
        <v>52.44</v>
      </c>
      <c r="L18">
        <v>2</v>
      </c>
      <c r="M18">
        <v>255</v>
      </c>
      <c r="N18">
        <v>33.770000000000003</v>
      </c>
      <c r="O18">
        <v>22213.89</v>
      </c>
      <c r="P18">
        <v>707.99</v>
      </c>
      <c r="Q18">
        <v>7962.95</v>
      </c>
      <c r="R18">
        <v>577.19000000000005</v>
      </c>
      <c r="S18">
        <v>167.86</v>
      </c>
      <c r="T18">
        <v>204024.42</v>
      </c>
      <c r="U18">
        <v>0.28999999999999998</v>
      </c>
      <c r="V18">
        <v>0.79</v>
      </c>
      <c r="W18">
        <v>0.69</v>
      </c>
      <c r="X18">
        <v>12.07</v>
      </c>
      <c r="Y18">
        <v>1</v>
      </c>
      <c r="Z18">
        <v>10</v>
      </c>
    </row>
    <row r="19" spans="1:26" x14ac:dyDescent="0.25">
      <c r="A19">
        <v>2</v>
      </c>
      <c r="B19">
        <v>90</v>
      </c>
      <c r="C19" t="s">
        <v>26</v>
      </c>
      <c r="D19">
        <v>1.6274</v>
      </c>
      <c r="E19">
        <v>61.45</v>
      </c>
      <c r="F19">
        <v>53.94</v>
      </c>
      <c r="G19">
        <v>22.63</v>
      </c>
      <c r="H19">
        <v>0.3</v>
      </c>
      <c r="I19">
        <v>143</v>
      </c>
      <c r="J19">
        <v>179.7</v>
      </c>
      <c r="K19">
        <v>52.44</v>
      </c>
      <c r="L19">
        <v>3</v>
      </c>
      <c r="M19">
        <v>141</v>
      </c>
      <c r="N19">
        <v>34.26</v>
      </c>
      <c r="O19">
        <v>22397.24</v>
      </c>
      <c r="P19">
        <v>589.87</v>
      </c>
      <c r="Q19">
        <v>7962.28</v>
      </c>
      <c r="R19">
        <v>389.24</v>
      </c>
      <c r="S19">
        <v>167.86</v>
      </c>
      <c r="T19">
        <v>110615.05</v>
      </c>
      <c r="U19">
        <v>0.43</v>
      </c>
      <c r="V19">
        <v>0.87</v>
      </c>
      <c r="W19">
        <v>0.51</v>
      </c>
      <c r="X19">
        <v>6.53</v>
      </c>
      <c r="Y19">
        <v>1</v>
      </c>
      <c r="Z19">
        <v>10</v>
      </c>
    </row>
    <row r="20" spans="1:26" x14ac:dyDescent="0.25">
      <c r="A20">
        <v>3</v>
      </c>
      <c r="B20">
        <v>90</v>
      </c>
      <c r="C20" t="s">
        <v>26</v>
      </c>
      <c r="D20">
        <v>1.744</v>
      </c>
      <c r="E20">
        <v>57.34</v>
      </c>
      <c r="F20">
        <v>51.58</v>
      </c>
      <c r="G20">
        <v>32.92</v>
      </c>
      <c r="H20">
        <v>0.39</v>
      </c>
      <c r="I20">
        <v>94</v>
      </c>
      <c r="J20">
        <v>181.19</v>
      </c>
      <c r="K20">
        <v>52.44</v>
      </c>
      <c r="L20">
        <v>4</v>
      </c>
      <c r="M20">
        <v>46</v>
      </c>
      <c r="N20">
        <v>34.75</v>
      </c>
      <c r="O20">
        <v>22581.25</v>
      </c>
      <c r="P20">
        <v>506.31</v>
      </c>
      <c r="Q20">
        <v>7962.39</v>
      </c>
      <c r="R20">
        <v>306.58</v>
      </c>
      <c r="S20">
        <v>167.86</v>
      </c>
      <c r="T20">
        <v>69530.92</v>
      </c>
      <c r="U20">
        <v>0.55000000000000004</v>
      </c>
      <c r="V20">
        <v>0.91</v>
      </c>
      <c r="W20">
        <v>0.49</v>
      </c>
      <c r="X20">
        <v>4.17</v>
      </c>
      <c r="Y20">
        <v>1</v>
      </c>
      <c r="Z20">
        <v>10</v>
      </c>
    </row>
    <row r="21" spans="1:26" x14ac:dyDescent="0.25">
      <c r="A21">
        <v>4</v>
      </c>
      <c r="B21">
        <v>90</v>
      </c>
      <c r="C21" t="s">
        <v>26</v>
      </c>
      <c r="D21">
        <v>1.7502</v>
      </c>
      <c r="E21">
        <v>57.14</v>
      </c>
      <c r="F21">
        <v>51.51</v>
      </c>
      <c r="G21">
        <v>34.340000000000003</v>
      </c>
      <c r="H21">
        <v>0.49</v>
      </c>
      <c r="I21">
        <v>90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502.89</v>
      </c>
      <c r="Q21">
        <v>7962.21</v>
      </c>
      <c r="R21">
        <v>303.08</v>
      </c>
      <c r="S21">
        <v>167.86</v>
      </c>
      <c r="T21">
        <v>67801.98</v>
      </c>
      <c r="U21">
        <v>0.55000000000000004</v>
      </c>
      <c r="V21">
        <v>0.92</v>
      </c>
      <c r="W21">
        <v>0.53</v>
      </c>
      <c r="X21">
        <v>4.1100000000000003</v>
      </c>
      <c r="Y21">
        <v>1</v>
      </c>
      <c r="Z21">
        <v>10</v>
      </c>
    </row>
    <row r="22" spans="1:26" x14ac:dyDescent="0.25">
      <c r="A22">
        <v>0</v>
      </c>
      <c r="B22">
        <v>10</v>
      </c>
      <c r="C22" t="s">
        <v>26</v>
      </c>
      <c r="D22">
        <v>1.0513999999999999</v>
      </c>
      <c r="E22">
        <v>95.11</v>
      </c>
      <c r="F22">
        <v>84.62</v>
      </c>
      <c r="G22">
        <v>6.38</v>
      </c>
      <c r="H22">
        <v>0.64</v>
      </c>
      <c r="I22">
        <v>796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244.87</v>
      </c>
      <c r="Q22">
        <v>7966.24</v>
      </c>
      <c r="R22">
        <v>1390.89</v>
      </c>
      <c r="S22">
        <v>167.86</v>
      </c>
      <c r="T22">
        <v>608176.51</v>
      </c>
      <c r="U22">
        <v>0.12</v>
      </c>
      <c r="V22">
        <v>0.56000000000000005</v>
      </c>
      <c r="W22">
        <v>2.62</v>
      </c>
      <c r="X22">
        <v>37.19</v>
      </c>
      <c r="Y22">
        <v>1</v>
      </c>
      <c r="Z22">
        <v>10</v>
      </c>
    </row>
    <row r="23" spans="1:26" x14ac:dyDescent="0.25">
      <c r="A23">
        <v>0</v>
      </c>
      <c r="B23">
        <v>45</v>
      </c>
      <c r="C23" t="s">
        <v>26</v>
      </c>
      <c r="D23">
        <v>1.325</v>
      </c>
      <c r="E23">
        <v>75.47</v>
      </c>
      <c r="F23">
        <v>65.650000000000006</v>
      </c>
      <c r="G23">
        <v>10.34</v>
      </c>
      <c r="H23">
        <v>0.18</v>
      </c>
      <c r="I23">
        <v>381</v>
      </c>
      <c r="J23">
        <v>98.71</v>
      </c>
      <c r="K23">
        <v>39.72</v>
      </c>
      <c r="L23">
        <v>1</v>
      </c>
      <c r="M23">
        <v>379</v>
      </c>
      <c r="N23">
        <v>12.99</v>
      </c>
      <c r="O23">
        <v>12407.75</v>
      </c>
      <c r="P23">
        <v>522.80999999999995</v>
      </c>
      <c r="Q23">
        <v>7963.6</v>
      </c>
      <c r="R23">
        <v>787.85</v>
      </c>
      <c r="S23">
        <v>167.86</v>
      </c>
      <c r="T23">
        <v>308731.90000000002</v>
      </c>
      <c r="U23">
        <v>0.21</v>
      </c>
      <c r="V23">
        <v>0.72</v>
      </c>
      <c r="W23">
        <v>0.87</v>
      </c>
      <c r="X23">
        <v>18.23</v>
      </c>
      <c r="Y23">
        <v>1</v>
      </c>
      <c r="Z23">
        <v>10</v>
      </c>
    </row>
    <row r="24" spans="1:26" x14ac:dyDescent="0.25">
      <c r="A24">
        <v>1</v>
      </c>
      <c r="B24">
        <v>45</v>
      </c>
      <c r="C24" t="s">
        <v>26</v>
      </c>
      <c r="D24">
        <v>1.6269</v>
      </c>
      <c r="E24">
        <v>61.46</v>
      </c>
      <c r="F24">
        <v>55.8</v>
      </c>
      <c r="G24">
        <v>18.7</v>
      </c>
      <c r="H24">
        <v>0.35</v>
      </c>
      <c r="I24">
        <v>179</v>
      </c>
      <c r="J24">
        <v>99.95</v>
      </c>
      <c r="K24">
        <v>39.72</v>
      </c>
      <c r="L24">
        <v>2</v>
      </c>
      <c r="M24">
        <v>1</v>
      </c>
      <c r="N24">
        <v>13.24</v>
      </c>
      <c r="O24">
        <v>12561.45</v>
      </c>
      <c r="P24">
        <v>384.76</v>
      </c>
      <c r="Q24">
        <v>7962.6</v>
      </c>
      <c r="R24">
        <v>444.04</v>
      </c>
      <c r="S24">
        <v>167.86</v>
      </c>
      <c r="T24">
        <v>137835.29</v>
      </c>
      <c r="U24">
        <v>0.38</v>
      </c>
      <c r="V24">
        <v>0.85</v>
      </c>
      <c r="W24">
        <v>0.8</v>
      </c>
      <c r="X24">
        <v>8.39</v>
      </c>
      <c r="Y24">
        <v>1</v>
      </c>
      <c r="Z24">
        <v>10</v>
      </c>
    </row>
    <row r="25" spans="1:26" x14ac:dyDescent="0.25">
      <c r="A25">
        <v>2</v>
      </c>
      <c r="B25">
        <v>45</v>
      </c>
      <c r="C25" t="s">
        <v>26</v>
      </c>
      <c r="D25">
        <v>1.6294999999999999</v>
      </c>
      <c r="E25">
        <v>61.37</v>
      </c>
      <c r="F25">
        <v>55.72</v>
      </c>
      <c r="G25">
        <v>18.78</v>
      </c>
      <c r="H25">
        <v>0.52</v>
      </c>
      <c r="I25">
        <v>178</v>
      </c>
      <c r="J25">
        <v>101.2</v>
      </c>
      <c r="K25">
        <v>39.72</v>
      </c>
      <c r="L25">
        <v>3</v>
      </c>
      <c r="M25">
        <v>0</v>
      </c>
      <c r="N25">
        <v>13.49</v>
      </c>
      <c r="O25">
        <v>12715.54</v>
      </c>
      <c r="P25">
        <v>388.5</v>
      </c>
      <c r="Q25">
        <v>7962.6</v>
      </c>
      <c r="R25">
        <v>441.35</v>
      </c>
      <c r="S25">
        <v>167.86</v>
      </c>
      <c r="T25">
        <v>136499.22</v>
      </c>
      <c r="U25">
        <v>0.38</v>
      </c>
      <c r="V25">
        <v>0.85</v>
      </c>
      <c r="W25">
        <v>0.8</v>
      </c>
      <c r="X25">
        <v>8.31</v>
      </c>
      <c r="Y25">
        <v>1</v>
      </c>
      <c r="Z25">
        <v>10</v>
      </c>
    </row>
    <row r="26" spans="1:26" x14ac:dyDescent="0.25">
      <c r="A26">
        <v>0</v>
      </c>
      <c r="B26">
        <v>60</v>
      </c>
      <c r="C26" t="s">
        <v>26</v>
      </c>
      <c r="D26">
        <v>1.135</v>
      </c>
      <c r="E26">
        <v>88.11</v>
      </c>
      <c r="F26">
        <v>72.69</v>
      </c>
      <c r="G26">
        <v>8.39</v>
      </c>
      <c r="H26">
        <v>0.14000000000000001</v>
      </c>
      <c r="I26">
        <v>520</v>
      </c>
      <c r="J26">
        <v>124.63</v>
      </c>
      <c r="K26">
        <v>45</v>
      </c>
      <c r="L26">
        <v>1</v>
      </c>
      <c r="M26">
        <v>518</v>
      </c>
      <c r="N26">
        <v>18.64</v>
      </c>
      <c r="O26">
        <v>15605.44</v>
      </c>
      <c r="P26">
        <v>711.46</v>
      </c>
      <c r="Q26">
        <v>7963.78</v>
      </c>
      <c r="R26">
        <v>1026.79</v>
      </c>
      <c r="S26">
        <v>167.86</v>
      </c>
      <c r="T26">
        <v>427507.63</v>
      </c>
      <c r="U26">
        <v>0.16</v>
      </c>
      <c r="V26">
        <v>0.65</v>
      </c>
      <c r="W26">
        <v>1.1100000000000001</v>
      </c>
      <c r="X26">
        <v>25.27</v>
      </c>
      <c r="Y26">
        <v>1</v>
      </c>
      <c r="Z26">
        <v>10</v>
      </c>
    </row>
    <row r="27" spans="1:26" x14ac:dyDescent="0.25">
      <c r="A27">
        <v>1</v>
      </c>
      <c r="B27">
        <v>60</v>
      </c>
      <c r="C27" t="s">
        <v>26</v>
      </c>
      <c r="D27">
        <v>1.6284000000000001</v>
      </c>
      <c r="E27">
        <v>61.41</v>
      </c>
      <c r="F27">
        <v>55.03</v>
      </c>
      <c r="G27">
        <v>19.89</v>
      </c>
      <c r="H27">
        <v>0.28000000000000003</v>
      </c>
      <c r="I27">
        <v>166</v>
      </c>
      <c r="J27">
        <v>125.95</v>
      </c>
      <c r="K27">
        <v>45</v>
      </c>
      <c r="L27">
        <v>2</v>
      </c>
      <c r="M27">
        <v>164</v>
      </c>
      <c r="N27">
        <v>18.95</v>
      </c>
      <c r="O27">
        <v>15767.7</v>
      </c>
      <c r="P27">
        <v>458.6</v>
      </c>
      <c r="Q27">
        <v>7962.35</v>
      </c>
      <c r="R27">
        <v>426.33</v>
      </c>
      <c r="S27">
        <v>167.86</v>
      </c>
      <c r="T27">
        <v>129045.46</v>
      </c>
      <c r="U27">
        <v>0.39</v>
      </c>
      <c r="V27">
        <v>0.86</v>
      </c>
      <c r="W27">
        <v>0.54</v>
      </c>
      <c r="X27">
        <v>7.62</v>
      </c>
      <c r="Y27">
        <v>1</v>
      </c>
      <c r="Z27">
        <v>10</v>
      </c>
    </row>
    <row r="28" spans="1:26" x14ac:dyDescent="0.25">
      <c r="A28">
        <v>2</v>
      </c>
      <c r="B28">
        <v>60</v>
      </c>
      <c r="C28" t="s">
        <v>26</v>
      </c>
      <c r="D28">
        <v>1.6896</v>
      </c>
      <c r="E28">
        <v>59.19</v>
      </c>
      <c r="F28">
        <v>53.63</v>
      </c>
      <c r="G28">
        <v>24.01</v>
      </c>
      <c r="H28">
        <v>0.42</v>
      </c>
      <c r="I28">
        <v>134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424.96</v>
      </c>
      <c r="Q28">
        <v>7962.36</v>
      </c>
      <c r="R28">
        <v>372.62</v>
      </c>
      <c r="S28">
        <v>167.86</v>
      </c>
      <c r="T28">
        <v>102352.38</v>
      </c>
      <c r="U28">
        <v>0.45</v>
      </c>
      <c r="V28">
        <v>0.88</v>
      </c>
      <c r="W28">
        <v>0.67</v>
      </c>
      <c r="X28">
        <v>6.22</v>
      </c>
      <c r="Y28">
        <v>1</v>
      </c>
      <c r="Z28">
        <v>10</v>
      </c>
    </row>
    <row r="29" spans="1:26" x14ac:dyDescent="0.25">
      <c r="A29">
        <v>0</v>
      </c>
      <c r="B29">
        <v>80</v>
      </c>
      <c r="C29" t="s">
        <v>26</v>
      </c>
      <c r="D29">
        <v>0.91510000000000002</v>
      </c>
      <c r="E29">
        <v>109.28</v>
      </c>
      <c r="F29">
        <v>83.56</v>
      </c>
      <c r="G29">
        <v>6.91</v>
      </c>
      <c r="H29">
        <v>0.11</v>
      </c>
      <c r="I29">
        <v>726</v>
      </c>
      <c r="J29">
        <v>159.12</v>
      </c>
      <c r="K29">
        <v>50.28</v>
      </c>
      <c r="L29">
        <v>1</v>
      </c>
      <c r="M29">
        <v>724</v>
      </c>
      <c r="N29">
        <v>27.84</v>
      </c>
      <c r="O29">
        <v>19859.16</v>
      </c>
      <c r="P29">
        <v>987.98</v>
      </c>
      <c r="Q29">
        <v>7965.14</v>
      </c>
      <c r="R29">
        <v>1398.15</v>
      </c>
      <c r="S29">
        <v>167.86</v>
      </c>
      <c r="T29">
        <v>612159.32999999996</v>
      </c>
      <c r="U29">
        <v>0.12</v>
      </c>
      <c r="V29">
        <v>0.56000000000000005</v>
      </c>
      <c r="W29">
        <v>1.43</v>
      </c>
      <c r="X29">
        <v>36.130000000000003</v>
      </c>
      <c r="Y29">
        <v>1</v>
      </c>
      <c r="Z29">
        <v>10</v>
      </c>
    </row>
    <row r="30" spans="1:26" x14ac:dyDescent="0.25">
      <c r="A30">
        <v>1</v>
      </c>
      <c r="B30">
        <v>80</v>
      </c>
      <c r="C30" t="s">
        <v>26</v>
      </c>
      <c r="D30">
        <v>1.4774</v>
      </c>
      <c r="E30">
        <v>67.69</v>
      </c>
      <c r="F30">
        <v>58.02</v>
      </c>
      <c r="G30">
        <v>15.27</v>
      </c>
      <c r="H30">
        <v>0.22</v>
      </c>
      <c r="I30">
        <v>228</v>
      </c>
      <c r="J30">
        <v>160.54</v>
      </c>
      <c r="K30">
        <v>50.28</v>
      </c>
      <c r="L30">
        <v>2</v>
      </c>
      <c r="M30">
        <v>226</v>
      </c>
      <c r="N30">
        <v>28.26</v>
      </c>
      <c r="O30">
        <v>20034.400000000001</v>
      </c>
      <c r="P30">
        <v>628.70000000000005</v>
      </c>
      <c r="Q30">
        <v>7962.85</v>
      </c>
      <c r="R30">
        <v>527.64</v>
      </c>
      <c r="S30">
        <v>167.86</v>
      </c>
      <c r="T30">
        <v>179391.93</v>
      </c>
      <c r="U30">
        <v>0.32</v>
      </c>
      <c r="V30">
        <v>0.81</v>
      </c>
      <c r="W30">
        <v>0.64</v>
      </c>
      <c r="X30">
        <v>10.6</v>
      </c>
      <c r="Y30">
        <v>1</v>
      </c>
      <c r="Z30">
        <v>10</v>
      </c>
    </row>
    <row r="31" spans="1:26" x14ac:dyDescent="0.25">
      <c r="A31">
        <v>2</v>
      </c>
      <c r="B31">
        <v>80</v>
      </c>
      <c r="C31" t="s">
        <v>26</v>
      </c>
      <c r="D31">
        <v>1.6851</v>
      </c>
      <c r="E31">
        <v>59.34</v>
      </c>
      <c r="F31">
        <v>53.02</v>
      </c>
      <c r="G31">
        <v>25.66</v>
      </c>
      <c r="H31">
        <v>0.33</v>
      </c>
      <c r="I31">
        <v>124</v>
      </c>
      <c r="J31">
        <v>161.97</v>
      </c>
      <c r="K31">
        <v>50.28</v>
      </c>
      <c r="L31">
        <v>3</v>
      </c>
      <c r="M31">
        <v>119</v>
      </c>
      <c r="N31">
        <v>28.69</v>
      </c>
      <c r="O31">
        <v>20210.21</v>
      </c>
      <c r="P31">
        <v>512.04999999999995</v>
      </c>
      <c r="Q31">
        <v>7962.75</v>
      </c>
      <c r="R31">
        <v>358.16</v>
      </c>
      <c r="S31">
        <v>167.86</v>
      </c>
      <c r="T31">
        <v>95171.98</v>
      </c>
      <c r="U31">
        <v>0.47</v>
      </c>
      <c r="V31">
        <v>0.89</v>
      </c>
      <c r="W31">
        <v>0.47</v>
      </c>
      <c r="X31">
        <v>5.61</v>
      </c>
      <c r="Y31">
        <v>1</v>
      </c>
      <c r="Z31">
        <v>10</v>
      </c>
    </row>
    <row r="32" spans="1:26" x14ac:dyDescent="0.25">
      <c r="A32">
        <v>3</v>
      </c>
      <c r="B32">
        <v>80</v>
      </c>
      <c r="C32" t="s">
        <v>26</v>
      </c>
      <c r="D32">
        <v>1.7336</v>
      </c>
      <c r="E32">
        <v>57.68</v>
      </c>
      <c r="F32">
        <v>52.1</v>
      </c>
      <c r="G32">
        <v>30.95</v>
      </c>
      <c r="H32">
        <v>0.43</v>
      </c>
      <c r="I32">
        <v>101</v>
      </c>
      <c r="J32">
        <v>163.4</v>
      </c>
      <c r="K32">
        <v>50.28</v>
      </c>
      <c r="L32">
        <v>4</v>
      </c>
      <c r="M32">
        <v>0</v>
      </c>
      <c r="N32">
        <v>29.12</v>
      </c>
      <c r="O32">
        <v>20386.62</v>
      </c>
      <c r="P32">
        <v>475.93</v>
      </c>
      <c r="Q32">
        <v>7962.35</v>
      </c>
      <c r="R32">
        <v>322.43</v>
      </c>
      <c r="S32">
        <v>167.86</v>
      </c>
      <c r="T32">
        <v>77424.17</v>
      </c>
      <c r="U32">
        <v>0.52</v>
      </c>
      <c r="V32">
        <v>0.9</v>
      </c>
      <c r="W32">
        <v>0.56999999999999995</v>
      </c>
      <c r="X32">
        <v>4.6900000000000004</v>
      </c>
      <c r="Y32">
        <v>1</v>
      </c>
      <c r="Z32">
        <v>10</v>
      </c>
    </row>
    <row r="33" spans="1:26" x14ac:dyDescent="0.25">
      <c r="A33">
        <v>0</v>
      </c>
      <c r="B33">
        <v>35</v>
      </c>
      <c r="C33" t="s">
        <v>26</v>
      </c>
      <c r="D33">
        <v>1.4796</v>
      </c>
      <c r="E33">
        <v>67.59</v>
      </c>
      <c r="F33">
        <v>60.8</v>
      </c>
      <c r="G33">
        <v>12.85</v>
      </c>
      <c r="H33">
        <v>0.22</v>
      </c>
      <c r="I33">
        <v>284</v>
      </c>
      <c r="J33">
        <v>80.84</v>
      </c>
      <c r="K33">
        <v>35.1</v>
      </c>
      <c r="L33">
        <v>1</v>
      </c>
      <c r="M33">
        <v>256</v>
      </c>
      <c r="N33">
        <v>9.74</v>
      </c>
      <c r="O33">
        <v>10204.209999999999</v>
      </c>
      <c r="P33">
        <v>389.74</v>
      </c>
      <c r="Q33">
        <v>7963.27</v>
      </c>
      <c r="R33">
        <v>621.42999999999995</v>
      </c>
      <c r="S33">
        <v>167.86</v>
      </c>
      <c r="T33">
        <v>226008.95999999999</v>
      </c>
      <c r="U33">
        <v>0.27</v>
      </c>
      <c r="V33">
        <v>0.78</v>
      </c>
      <c r="W33">
        <v>0.76</v>
      </c>
      <c r="X33">
        <v>13.39</v>
      </c>
      <c r="Y33">
        <v>1</v>
      </c>
      <c r="Z33">
        <v>10</v>
      </c>
    </row>
    <row r="34" spans="1:26" x14ac:dyDescent="0.25">
      <c r="A34">
        <v>1</v>
      </c>
      <c r="B34">
        <v>35</v>
      </c>
      <c r="C34" t="s">
        <v>26</v>
      </c>
      <c r="D34">
        <v>1.5645</v>
      </c>
      <c r="E34">
        <v>63.92</v>
      </c>
      <c r="F34">
        <v>58.08</v>
      </c>
      <c r="G34">
        <v>15.22</v>
      </c>
      <c r="H34">
        <v>0.43</v>
      </c>
      <c r="I34">
        <v>229</v>
      </c>
      <c r="J34">
        <v>82.04</v>
      </c>
      <c r="K34">
        <v>35.1</v>
      </c>
      <c r="L34">
        <v>2</v>
      </c>
      <c r="M34">
        <v>0</v>
      </c>
      <c r="N34">
        <v>9.94</v>
      </c>
      <c r="O34">
        <v>10352.530000000001</v>
      </c>
      <c r="P34">
        <v>358.43</v>
      </c>
      <c r="Q34">
        <v>7963.11</v>
      </c>
      <c r="R34">
        <v>519.03</v>
      </c>
      <c r="S34">
        <v>167.86</v>
      </c>
      <c r="T34">
        <v>175081.91</v>
      </c>
      <c r="U34">
        <v>0.32</v>
      </c>
      <c r="V34">
        <v>0.81</v>
      </c>
      <c r="W34">
        <v>0.94</v>
      </c>
      <c r="X34">
        <v>10.67</v>
      </c>
      <c r="Y34">
        <v>1</v>
      </c>
      <c r="Z34">
        <v>10</v>
      </c>
    </row>
    <row r="35" spans="1:26" x14ac:dyDescent="0.25">
      <c r="A35">
        <v>0</v>
      </c>
      <c r="B35">
        <v>50</v>
      </c>
      <c r="C35" t="s">
        <v>26</v>
      </c>
      <c r="D35">
        <v>1.2583</v>
      </c>
      <c r="E35">
        <v>79.47</v>
      </c>
      <c r="F35">
        <v>67.95</v>
      </c>
      <c r="G35">
        <v>9.5500000000000007</v>
      </c>
      <c r="H35">
        <v>0.16</v>
      </c>
      <c r="I35">
        <v>427</v>
      </c>
      <c r="J35">
        <v>107.41</v>
      </c>
      <c r="K35">
        <v>41.65</v>
      </c>
      <c r="L35">
        <v>1</v>
      </c>
      <c r="M35">
        <v>425</v>
      </c>
      <c r="N35">
        <v>14.77</v>
      </c>
      <c r="O35">
        <v>13481.73</v>
      </c>
      <c r="P35">
        <v>585.54</v>
      </c>
      <c r="Q35">
        <v>7963.77</v>
      </c>
      <c r="R35">
        <v>865.32</v>
      </c>
      <c r="S35">
        <v>167.86</v>
      </c>
      <c r="T35">
        <v>347239.62</v>
      </c>
      <c r="U35">
        <v>0.19</v>
      </c>
      <c r="V35">
        <v>0.69</v>
      </c>
      <c r="W35">
        <v>0.96</v>
      </c>
      <c r="X35">
        <v>20.53</v>
      </c>
      <c r="Y35">
        <v>1</v>
      </c>
      <c r="Z35">
        <v>10</v>
      </c>
    </row>
    <row r="36" spans="1:26" x14ac:dyDescent="0.25">
      <c r="A36">
        <v>1</v>
      </c>
      <c r="B36">
        <v>50</v>
      </c>
      <c r="C36" t="s">
        <v>26</v>
      </c>
      <c r="D36">
        <v>1.6531</v>
      </c>
      <c r="E36">
        <v>60.49</v>
      </c>
      <c r="F36">
        <v>54.88</v>
      </c>
      <c r="G36">
        <v>20.45</v>
      </c>
      <c r="H36">
        <v>0.32</v>
      </c>
      <c r="I36">
        <v>161</v>
      </c>
      <c r="J36">
        <v>108.68</v>
      </c>
      <c r="K36">
        <v>41.65</v>
      </c>
      <c r="L36">
        <v>2</v>
      </c>
      <c r="M36">
        <v>5</v>
      </c>
      <c r="N36">
        <v>15.03</v>
      </c>
      <c r="O36">
        <v>13638.32</v>
      </c>
      <c r="P36">
        <v>395.76</v>
      </c>
      <c r="Q36">
        <v>7962.7</v>
      </c>
      <c r="R36">
        <v>414.04</v>
      </c>
      <c r="S36">
        <v>167.86</v>
      </c>
      <c r="T36">
        <v>122925.93</v>
      </c>
      <c r="U36">
        <v>0.41</v>
      </c>
      <c r="V36">
        <v>0.86</v>
      </c>
      <c r="W36">
        <v>0.73</v>
      </c>
      <c r="X36">
        <v>7.47</v>
      </c>
      <c r="Y36">
        <v>1</v>
      </c>
      <c r="Z36">
        <v>10</v>
      </c>
    </row>
    <row r="37" spans="1:26" x14ac:dyDescent="0.25">
      <c r="A37">
        <v>2</v>
      </c>
      <c r="B37">
        <v>50</v>
      </c>
      <c r="C37" t="s">
        <v>26</v>
      </c>
      <c r="D37">
        <v>1.6528</v>
      </c>
      <c r="E37">
        <v>60.5</v>
      </c>
      <c r="F37">
        <v>54.89</v>
      </c>
      <c r="G37">
        <v>20.46</v>
      </c>
      <c r="H37">
        <v>0.48</v>
      </c>
      <c r="I37">
        <v>161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399.96</v>
      </c>
      <c r="Q37">
        <v>7962.52</v>
      </c>
      <c r="R37">
        <v>414.03</v>
      </c>
      <c r="S37">
        <v>167.86</v>
      </c>
      <c r="T37">
        <v>122924.16</v>
      </c>
      <c r="U37">
        <v>0.41</v>
      </c>
      <c r="V37">
        <v>0.86</v>
      </c>
      <c r="W37">
        <v>0.74</v>
      </c>
      <c r="X37">
        <v>7.48</v>
      </c>
      <c r="Y37">
        <v>1</v>
      </c>
      <c r="Z37">
        <v>10</v>
      </c>
    </row>
    <row r="38" spans="1:26" x14ac:dyDescent="0.25">
      <c r="A38">
        <v>0</v>
      </c>
      <c r="B38">
        <v>25</v>
      </c>
      <c r="C38" t="s">
        <v>26</v>
      </c>
      <c r="D38">
        <v>1.4584999999999999</v>
      </c>
      <c r="E38">
        <v>68.56</v>
      </c>
      <c r="F38">
        <v>62.32</v>
      </c>
      <c r="G38">
        <v>11.69</v>
      </c>
      <c r="H38">
        <v>0.28000000000000003</v>
      </c>
      <c r="I38">
        <v>320</v>
      </c>
      <c r="J38">
        <v>61.76</v>
      </c>
      <c r="K38">
        <v>28.92</v>
      </c>
      <c r="L38">
        <v>1</v>
      </c>
      <c r="M38">
        <v>1</v>
      </c>
      <c r="N38">
        <v>6.84</v>
      </c>
      <c r="O38">
        <v>7851.41</v>
      </c>
      <c r="P38">
        <v>323.49</v>
      </c>
      <c r="Q38">
        <v>7963.72</v>
      </c>
      <c r="R38">
        <v>658.6</v>
      </c>
      <c r="S38">
        <v>167.86</v>
      </c>
      <c r="T38">
        <v>244413.76</v>
      </c>
      <c r="U38">
        <v>0.25</v>
      </c>
      <c r="V38">
        <v>0.76</v>
      </c>
      <c r="W38">
        <v>1.2</v>
      </c>
      <c r="X38">
        <v>14.91</v>
      </c>
      <c r="Y38">
        <v>1</v>
      </c>
      <c r="Z38">
        <v>10</v>
      </c>
    </row>
    <row r="39" spans="1:26" x14ac:dyDescent="0.25">
      <c r="A39">
        <v>1</v>
      </c>
      <c r="B39">
        <v>25</v>
      </c>
      <c r="C39" t="s">
        <v>26</v>
      </c>
      <c r="D39">
        <v>1.4582999999999999</v>
      </c>
      <c r="E39">
        <v>68.569999999999993</v>
      </c>
      <c r="F39">
        <v>62.33</v>
      </c>
      <c r="G39">
        <v>11.69</v>
      </c>
      <c r="H39">
        <v>0.55000000000000004</v>
      </c>
      <c r="I39">
        <v>320</v>
      </c>
      <c r="J39">
        <v>62.92</v>
      </c>
      <c r="K39">
        <v>28.92</v>
      </c>
      <c r="L39">
        <v>2</v>
      </c>
      <c r="M39">
        <v>0</v>
      </c>
      <c r="N39">
        <v>7</v>
      </c>
      <c r="O39">
        <v>7994.37</v>
      </c>
      <c r="P39">
        <v>329.06</v>
      </c>
      <c r="Q39">
        <v>7963.72</v>
      </c>
      <c r="R39">
        <v>658.83</v>
      </c>
      <c r="S39">
        <v>167.86</v>
      </c>
      <c r="T39">
        <v>244526.62</v>
      </c>
      <c r="U39">
        <v>0.25</v>
      </c>
      <c r="V39">
        <v>0.76</v>
      </c>
      <c r="W39">
        <v>1.2</v>
      </c>
      <c r="X39">
        <v>14.91</v>
      </c>
      <c r="Y39">
        <v>1</v>
      </c>
      <c r="Z39">
        <v>10</v>
      </c>
    </row>
    <row r="40" spans="1:26" x14ac:dyDescent="0.25">
      <c r="A40">
        <v>0</v>
      </c>
      <c r="B40">
        <v>85</v>
      </c>
      <c r="C40" t="s">
        <v>26</v>
      </c>
      <c r="D40">
        <v>0.86309999999999998</v>
      </c>
      <c r="E40">
        <v>115.86</v>
      </c>
      <c r="F40">
        <v>86.85</v>
      </c>
      <c r="G40">
        <v>6.63</v>
      </c>
      <c r="H40">
        <v>0.11</v>
      </c>
      <c r="I40">
        <v>786</v>
      </c>
      <c r="J40">
        <v>167.88</v>
      </c>
      <c r="K40">
        <v>51.39</v>
      </c>
      <c r="L40">
        <v>1</v>
      </c>
      <c r="M40">
        <v>784</v>
      </c>
      <c r="N40">
        <v>30.49</v>
      </c>
      <c r="O40">
        <v>20939.59</v>
      </c>
      <c r="P40">
        <v>1068.02</v>
      </c>
      <c r="Q40">
        <v>7966.08</v>
      </c>
      <c r="R40">
        <v>1509.81</v>
      </c>
      <c r="S40">
        <v>167.86</v>
      </c>
      <c r="T40">
        <v>667684.77</v>
      </c>
      <c r="U40">
        <v>0.11</v>
      </c>
      <c r="V40">
        <v>0.54</v>
      </c>
      <c r="W40">
        <v>1.54</v>
      </c>
      <c r="X40">
        <v>39.409999999999997</v>
      </c>
      <c r="Y40">
        <v>1</v>
      </c>
      <c r="Z40">
        <v>10</v>
      </c>
    </row>
    <row r="41" spans="1:26" x14ac:dyDescent="0.25">
      <c r="A41">
        <v>1</v>
      </c>
      <c r="B41">
        <v>85</v>
      </c>
      <c r="C41" t="s">
        <v>26</v>
      </c>
      <c r="D41">
        <v>1.4418</v>
      </c>
      <c r="E41">
        <v>69.36</v>
      </c>
      <c r="F41">
        <v>58.75</v>
      </c>
      <c r="G41">
        <v>14.51</v>
      </c>
      <c r="H41">
        <v>0.21</v>
      </c>
      <c r="I41">
        <v>243</v>
      </c>
      <c r="J41">
        <v>169.33</v>
      </c>
      <c r="K41">
        <v>51.39</v>
      </c>
      <c r="L41">
        <v>2</v>
      </c>
      <c r="M41">
        <v>241</v>
      </c>
      <c r="N41">
        <v>30.94</v>
      </c>
      <c r="O41">
        <v>21118.46</v>
      </c>
      <c r="P41">
        <v>669.04</v>
      </c>
      <c r="Q41">
        <v>7962.96</v>
      </c>
      <c r="R41">
        <v>552.59</v>
      </c>
      <c r="S41">
        <v>167.86</v>
      </c>
      <c r="T41">
        <v>191793.25</v>
      </c>
      <c r="U41">
        <v>0.3</v>
      </c>
      <c r="V41">
        <v>0.8</v>
      </c>
      <c r="W41">
        <v>0.66</v>
      </c>
      <c r="X41">
        <v>11.33</v>
      </c>
      <c r="Y41">
        <v>1</v>
      </c>
      <c r="Z41">
        <v>10</v>
      </c>
    </row>
    <row r="42" spans="1:26" x14ac:dyDescent="0.25">
      <c r="A42">
        <v>2</v>
      </c>
      <c r="B42">
        <v>85</v>
      </c>
      <c r="C42" t="s">
        <v>26</v>
      </c>
      <c r="D42">
        <v>1.6545000000000001</v>
      </c>
      <c r="E42">
        <v>60.44</v>
      </c>
      <c r="F42">
        <v>53.53</v>
      </c>
      <c r="G42">
        <v>23.97</v>
      </c>
      <c r="H42">
        <v>0.31</v>
      </c>
      <c r="I42">
        <v>134</v>
      </c>
      <c r="J42">
        <v>170.79</v>
      </c>
      <c r="K42">
        <v>51.39</v>
      </c>
      <c r="L42">
        <v>3</v>
      </c>
      <c r="M42">
        <v>132</v>
      </c>
      <c r="N42">
        <v>31.4</v>
      </c>
      <c r="O42">
        <v>21297.94</v>
      </c>
      <c r="P42">
        <v>552.37</v>
      </c>
      <c r="Q42">
        <v>7962.41</v>
      </c>
      <c r="R42">
        <v>375.34</v>
      </c>
      <c r="S42">
        <v>167.86</v>
      </c>
      <c r="T42">
        <v>103711.25</v>
      </c>
      <c r="U42">
        <v>0.45</v>
      </c>
      <c r="V42">
        <v>0.88</v>
      </c>
      <c r="W42">
        <v>0.49</v>
      </c>
      <c r="X42">
        <v>6.12</v>
      </c>
      <c r="Y42">
        <v>1</v>
      </c>
      <c r="Z42">
        <v>10</v>
      </c>
    </row>
    <row r="43" spans="1:26" x14ac:dyDescent="0.25">
      <c r="A43">
        <v>3</v>
      </c>
      <c r="B43">
        <v>85</v>
      </c>
      <c r="C43" t="s">
        <v>26</v>
      </c>
      <c r="D43">
        <v>1.7410000000000001</v>
      </c>
      <c r="E43">
        <v>57.44</v>
      </c>
      <c r="F43">
        <v>51.81</v>
      </c>
      <c r="G43">
        <v>32.380000000000003</v>
      </c>
      <c r="H43">
        <v>0.41</v>
      </c>
      <c r="I43">
        <v>96</v>
      </c>
      <c r="J43">
        <v>172.25</v>
      </c>
      <c r="K43">
        <v>51.39</v>
      </c>
      <c r="L43">
        <v>4</v>
      </c>
      <c r="M43">
        <v>5</v>
      </c>
      <c r="N43">
        <v>31.86</v>
      </c>
      <c r="O43">
        <v>21478.05</v>
      </c>
      <c r="P43">
        <v>488.18</v>
      </c>
      <c r="Q43">
        <v>7962.57</v>
      </c>
      <c r="R43">
        <v>313.11</v>
      </c>
      <c r="S43">
        <v>167.86</v>
      </c>
      <c r="T43">
        <v>72786.960000000006</v>
      </c>
      <c r="U43">
        <v>0.54</v>
      </c>
      <c r="V43">
        <v>0.91</v>
      </c>
      <c r="W43">
        <v>0.54</v>
      </c>
      <c r="X43">
        <v>4.4000000000000004</v>
      </c>
      <c r="Y43">
        <v>1</v>
      </c>
      <c r="Z43">
        <v>10</v>
      </c>
    </row>
    <row r="44" spans="1:26" x14ac:dyDescent="0.25">
      <c r="A44">
        <v>4</v>
      </c>
      <c r="B44">
        <v>85</v>
      </c>
      <c r="C44" t="s">
        <v>26</v>
      </c>
      <c r="D44">
        <v>1.7435</v>
      </c>
      <c r="E44">
        <v>57.36</v>
      </c>
      <c r="F44">
        <v>51.76</v>
      </c>
      <c r="G44">
        <v>32.69</v>
      </c>
      <c r="H44">
        <v>0.51</v>
      </c>
      <c r="I44">
        <v>95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491.33</v>
      </c>
      <c r="Q44">
        <v>7962.46</v>
      </c>
      <c r="R44">
        <v>311.19</v>
      </c>
      <c r="S44">
        <v>167.86</v>
      </c>
      <c r="T44">
        <v>71833.440000000002</v>
      </c>
      <c r="U44">
        <v>0.54</v>
      </c>
      <c r="V44">
        <v>0.91</v>
      </c>
      <c r="W44">
        <v>0.55000000000000004</v>
      </c>
      <c r="X44">
        <v>4.3499999999999996</v>
      </c>
      <c r="Y44">
        <v>1</v>
      </c>
      <c r="Z44">
        <v>10</v>
      </c>
    </row>
    <row r="45" spans="1:26" x14ac:dyDescent="0.25">
      <c r="A45">
        <v>0</v>
      </c>
      <c r="B45">
        <v>20</v>
      </c>
      <c r="C45" t="s">
        <v>26</v>
      </c>
      <c r="D45">
        <v>1.377</v>
      </c>
      <c r="E45">
        <v>72.62</v>
      </c>
      <c r="F45">
        <v>66</v>
      </c>
      <c r="G45">
        <v>9.92</v>
      </c>
      <c r="H45">
        <v>0.34</v>
      </c>
      <c r="I45">
        <v>399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305.35000000000002</v>
      </c>
      <c r="Q45">
        <v>7964.28</v>
      </c>
      <c r="R45">
        <v>779.26</v>
      </c>
      <c r="S45">
        <v>167.86</v>
      </c>
      <c r="T45">
        <v>304347.42</v>
      </c>
      <c r="U45">
        <v>0.22</v>
      </c>
      <c r="V45">
        <v>0.71</v>
      </c>
      <c r="W45">
        <v>1.44</v>
      </c>
      <c r="X45">
        <v>18.579999999999998</v>
      </c>
      <c r="Y45">
        <v>1</v>
      </c>
      <c r="Z45">
        <v>10</v>
      </c>
    </row>
    <row r="46" spans="1:26" x14ac:dyDescent="0.25">
      <c r="A46">
        <v>0</v>
      </c>
      <c r="B46">
        <v>65</v>
      </c>
      <c r="C46" t="s">
        <v>26</v>
      </c>
      <c r="D46">
        <v>1.0762</v>
      </c>
      <c r="E46">
        <v>92.92</v>
      </c>
      <c r="F46">
        <v>75.25</v>
      </c>
      <c r="G46">
        <v>7.94</v>
      </c>
      <c r="H46">
        <v>0.13</v>
      </c>
      <c r="I46">
        <v>569</v>
      </c>
      <c r="J46">
        <v>133.21</v>
      </c>
      <c r="K46">
        <v>46.47</v>
      </c>
      <c r="L46">
        <v>1</v>
      </c>
      <c r="M46">
        <v>567</v>
      </c>
      <c r="N46">
        <v>20.75</v>
      </c>
      <c r="O46">
        <v>16663.419999999998</v>
      </c>
      <c r="P46">
        <v>777.06</v>
      </c>
      <c r="Q46">
        <v>7964.72</v>
      </c>
      <c r="R46">
        <v>1114.22</v>
      </c>
      <c r="S46">
        <v>167.86</v>
      </c>
      <c r="T46">
        <v>470978.77</v>
      </c>
      <c r="U46">
        <v>0.15</v>
      </c>
      <c r="V46">
        <v>0.63</v>
      </c>
      <c r="W46">
        <v>1.18</v>
      </c>
      <c r="X46">
        <v>27.83</v>
      </c>
      <c r="Y46">
        <v>1</v>
      </c>
      <c r="Z46">
        <v>10</v>
      </c>
    </row>
    <row r="47" spans="1:26" x14ac:dyDescent="0.25">
      <c r="A47">
        <v>1</v>
      </c>
      <c r="B47">
        <v>65</v>
      </c>
      <c r="C47" t="s">
        <v>26</v>
      </c>
      <c r="D47">
        <v>1.5864</v>
      </c>
      <c r="E47">
        <v>63.03</v>
      </c>
      <c r="F47">
        <v>55.87</v>
      </c>
      <c r="G47">
        <v>18.32</v>
      </c>
      <c r="H47">
        <v>0.26</v>
      </c>
      <c r="I47">
        <v>183</v>
      </c>
      <c r="J47">
        <v>134.55000000000001</v>
      </c>
      <c r="K47">
        <v>46.47</v>
      </c>
      <c r="L47">
        <v>2</v>
      </c>
      <c r="M47">
        <v>181</v>
      </c>
      <c r="N47">
        <v>21.09</v>
      </c>
      <c r="O47">
        <v>16828.84</v>
      </c>
      <c r="P47">
        <v>504.87</v>
      </c>
      <c r="Q47">
        <v>7962.65</v>
      </c>
      <c r="R47">
        <v>454.77</v>
      </c>
      <c r="S47">
        <v>167.86</v>
      </c>
      <c r="T47">
        <v>143183.21</v>
      </c>
      <c r="U47">
        <v>0.37</v>
      </c>
      <c r="V47">
        <v>0.84</v>
      </c>
      <c r="W47">
        <v>0.56999999999999995</v>
      </c>
      <c r="X47">
        <v>8.4600000000000009</v>
      </c>
      <c r="Y47">
        <v>1</v>
      </c>
      <c r="Z47">
        <v>10</v>
      </c>
    </row>
    <row r="48" spans="1:26" x14ac:dyDescent="0.25">
      <c r="A48">
        <v>2</v>
      </c>
      <c r="B48">
        <v>65</v>
      </c>
      <c r="C48" t="s">
        <v>26</v>
      </c>
      <c r="D48">
        <v>1.7033</v>
      </c>
      <c r="E48">
        <v>58.71</v>
      </c>
      <c r="F48">
        <v>53.16</v>
      </c>
      <c r="G48">
        <v>25.72</v>
      </c>
      <c r="H48">
        <v>0.39</v>
      </c>
      <c r="I48">
        <v>124</v>
      </c>
      <c r="J48">
        <v>135.9</v>
      </c>
      <c r="K48">
        <v>46.47</v>
      </c>
      <c r="L48">
        <v>3</v>
      </c>
      <c r="M48">
        <v>1</v>
      </c>
      <c r="N48">
        <v>21.43</v>
      </c>
      <c r="O48">
        <v>16994.64</v>
      </c>
      <c r="P48">
        <v>436.4</v>
      </c>
      <c r="Q48">
        <v>7962.83</v>
      </c>
      <c r="R48">
        <v>357.02</v>
      </c>
      <c r="S48">
        <v>167.86</v>
      </c>
      <c r="T48">
        <v>94600.88</v>
      </c>
      <c r="U48">
        <v>0.47</v>
      </c>
      <c r="V48">
        <v>0.89</v>
      </c>
      <c r="W48">
        <v>0.63</v>
      </c>
      <c r="X48">
        <v>5.74</v>
      </c>
      <c r="Y48">
        <v>1</v>
      </c>
      <c r="Z48">
        <v>10</v>
      </c>
    </row>
    <row r="49" spans="1:26" x14ac:dyDescent="0.25">
      <c r="A49">
        <v>3</v>
      </c>
      <c r="B49">
        <v>65</v>
      </c>
      <c r="C49" t="s">
        <v>26</v>
      </c>
      <c r="D49">
        <v>1.7032</v>
      </c>
      <c r="E49">
        <v>58.71</v>
      </c>
      <c r="F49">
        <v>53.16</v>
      </c>
      <c r="G49">
        <v>25.72</v>
      </c>
      <c r="H49">
        <v>0.52</v>
      </c>
      <c r="I49">
        <v>124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17160.919999999998</v>
      </c>
      <c r="P49">
        <v>440.64</v>
      </c>
      <c r="Q49">
        <v>7962.95</v>
      </c>
      <c r="R49">
        <v>357.04</v>
      </c>
      <c r="S49">
        <v>167.86</v>
      </c>
      <c r="T49">
        <v>94613.09</v>
      </c>
      <c r="U49">
        <v>0.47</v>
      </c>
      <c r="V49">
        <v>0.89</v>
      </c>
      <c r="W49">
        <v>0.64</v>
      </c>
      <c r="X49">
        <v>5.74</v>
      </c>
      <c r="Y49">
        <v>1</v>
      </c>
      <c r="Z49">
        <v>10</v>
      </c>
    </row>
    <row r="50" spans="1:26" x14ac:dyDescent="0.25">
      <c r="A50">
        <v>0</v>
      </c>
      <c r="B50">
        <v>75</v>
      </c>
      <c r="C50" t="s">
        <v>26</v>
      </c>
      <c r="D50">
        <v>0.96709999999999996</v>
      </c>
      <c r="E50">
        <v>103.4</v>
      </c>
      <c r="F50">
        <v>80.62</v>
      </c>
      <c r="G50">
        <v>7.21</v>
      </c>
      <c r="H50">
        <v>0.12</v>
      </c>
      <c r="I50">
        <v>671</v>
      </c>
      <c r="J50">
        <v>150.44</v>
      </c>
      <c r="K50">
        <v>49.1</v>
      </c>
      <c r="L50">
        <v>1</v>
      </c>
      <c r="M50">
        <v>669</v>
      </c>
      <c r="N50">
        <v>25.34</v>
      </c>
      <c r="O50">
        <v>18787.759999999998</v>
      </c>
      <c r="P50">
        <v>914.28</v>
      </c>
      <c r="Q50">
        <v>7964.79</v>
      </c>
      <c r="R50">
        <v>1297.79</v>
      </c>
      <c r="S50">
        <v>167.86</v>
      </c>
      <c r="T50">
        <v>562252.68000000005</v>
      </c>
      <c r="U50">
        <v>0.13</v>
      </c>
      <c r="V50">
        <v>0.59</v>
      </c>
      <c r="W50">
        <v>1.35</v>
      </c>
      <c r="X50">
        <v>33.200000000000003</v>
      </c>
      <c r="Y50">
        <v>1</v>
      </c>
      <c r="Z50">
        <v>10</v>
      </c>
    </row>
    <row r="51" spans="1:26" x14ac:dyDescent="0.25">
      <c r="A51">
        <v>1</v>
      </c>
      <c r="B51">
        <v>75</v>
      </c>
      <c r="C51" t="s">
        <v>26</v>
      </c>
      <c r="D51">
        <v>1.5109999999999999</v>
      </c>
      <c r="E51">
        <v>66.180000000000007</v>
      </c>
      <c r="F51">
        <v>57.37</v>
      </c>
      <c r="G51">
        <v>16.079999999999998</v>
      </c>
      <c r="H51">
        <v>0.23</v>
      </c>
      <c r="I51">
        <v>214</v>
      </c>
      <c r="J51">
        <v>151.83000000000001</v>
      </c>
      <c r="K51">
        <v>49.1</v>
      </c>
      <c r="L51">
        <v>2</v>
      </c>
      <c r="M51">
        <v>212</v>
      </c>
      <c r="N51">
        <v>25.73</v>
      </c>
      <c r="O51">
        <v>18959.54</v>
      </c>
      <c r="P51">
        <v>589.88</v>
      </c>
      <c r="Q51">
        <v>7962.77</v>
      </c>
      <c r="R51">
        <v>505.53</v>
      </c>
      <c r="S51">
        <v>167.86</v>
      </c>
      <c r="T51">
        <v>168404.96</v>
      </c>
      <c r="U51">
        <v>0.33</v>
      </c>
      <c r="V51">
        <v>0.82</v>
      </c>
      <c r="W51">
        <v>0.62</v>
      </c>
      <c r="X51">
        <v>9.9499999999999993</v>
      </c>
      <c r="Y51">
        <v>1</v>
      </c>
      <c r="Z51">
        <v>10</v>
      </c>
    </row>
    <row r="52" spans="1:26" x14ac:dyDescent="0.25">
      <c r="A52">
        <v>2</v>
      </c>
      <c r="B52">
        <v>75</v>
      </c>
      <c r="C52" t="s">
        <v>26</v>
      </c>
      <c r="D52">
        <v>1.7115</v>
      </c>
      <c r="E52">
        <v>58.43</v>
      </c>
      <c r="F52">
        <v>52.64</v>
      </c>
      <c r="G52">
        <v>27.46</v>
      </c>
      <c r="H52">
        <v>0.35</v>
      </c>
      <c r="I52">
        <v>115</v>
      </c>
      <c r="J52">
        <v>153.22999999999999</v>
      </c>
      <c r="K52">
        <v>49.1</v>
      </c>
      <c r="L52">
        <v>3</v>
      </c>
      <c r="M52">
        <v>72</v>
      </c>
      <c r="N52">
        <v>26.13</v>
      </c>
      <c r="O52">
        <v>19131.849999999999</v>
      </c>
      <c r="P52">
        <v>472.01</v>
      </c>
      <c r="Q52">
        <v>7962.44</v>
      </c>
      <c r="R52">
        <v>343.08</v>
      </c>
      <c r="S52">
        <v>167.86</v>
      </c>
      <c r="T52">
        <v>87678.46</v>
      </c>
      <c r="U52">
        <v>0.49</v>
      </c>
      <c r="V52">
        <v>0.9</v>
      </c>
      <c r="W52">
        <v>0.52</v>
      </c>
      <c r="X52">
        <v>5.23</v>
      </c>
      <c r="Y52">
        <v>1</v>
      </c>
      <c r="Z52">
        <v>10</v>
      </c>
    </row>
    <row r="53" spans="1:26" x14ac:dyDescent="0.25">
      <c r="A53">
        <v>3</v>
      </c>
      <c r="B53">
        <v>75</v>
      </c>
      <c r="C53" t="s">
        <v>26</v>
      </c>
      <c r="D53">
        <v>1.7246999999999999</v>
      </c>
      <c r="E53">
        <v>57.98</v>
      </c>
      <c r="F53">
        <v>52.4</v>
      </c>
      <c r="G53">
        <v>29.11</v>
      </c>
      <c r="H53">
        <v>0.46</v>
      </c>
      <c r="I53">
        <v>108</v>
      </c>
      <c r="J53">
        <v>154.63</v>
      </c>
      <c r="K53">
        <v>49.1</v>
      </c>
      <c r="L53">
        <v>4</v>
      </c>
      <c r="M53">
        <v>0</v>
      </c>
      <c r="N53">
        <v>26.53</v>
      </c>
      <c r="O53">
        <v>19304.72</v>
      </c>
      <c r="P53">
        <v>464.26</v>
      </c>
      <c r="Q53">
        <v>7962.7</v>
      </c>
      <c r="R53">
        <v>332.33</v>
      </c>
      <c r="S53">
        <v>167.86</v>
      </c>
      <c r="T53">
        <v>82339.7</v>
      </c>
      <c r="U53">
        <v>0.51</v>
      </c>
      <c r="V53">
        <v>0.9</v>
      </c>
      <c r="W53">
        <v>0.57999999999999996</v>
      </c>
      <c r="X53">
        <v>4.99</v>
      </c>
      <c r="Y53">
        <v>1</v>
      </c>
      <c r="Z53">
        <v>10</v>
      </c>
    </row>
    <row r="54" spans="1:26" x14ac:dyDescent="0.25">
      <c r="A54">
        <v>0</v>
      </c>
      <c r="B54">
        <v>95</v>
      </c>
      <c r="C54" t="s">
        <v>26</v>
      </c>
      <c r="D54">
        <v>0.76470000000000005</v>
      </c>
      <c r="E54">
        <v>130.77000000000001</v>
      </c>
      <c r="F54">
        <v>94.13</v>
      </c>
      <c r="G54">
        <v>6.15</v>
      </c>
      <c r="H54">
        <v>0.1</v>
      </c>
      <c r="I54">
        <v>918</v>
      </c>
      <c r="J54">
        <v>185.69</v>
      </c>
      <c r="K54">
        <v>53.44</v>
      </c>
      <c r="L54">
        <v>1</v>
      </c>
      <c r="M54">
        <v>916</v>
      </c>
      <c r="N54">
        <v>36.26</v>
      </c>
      <c r="O54">
        <v>23136.14</v>
      </c>
      <c r="P54">
        <v>1244.18</v>
      </c>
      <c r="Q54">
        <v>7965.84</v>
      </c>
      <c r="R54">
        <v>1759.37</v>
      </c>
      <c r="S54">
        <v>167.86</v>
      </c>
      <c r="T54">
        <v>791805.78</v>
      </c>
      <c r="U54">
        <v>0.1</v>
      </c>
      <c r="V54">
        <v>0.5</v>
      </c>
      <c r="W54">
        <v>1.75</v>
      </c>
      <c r="X54">
        <v>46.7</v>
      </c>
      <c r="Y54">
        <v>1</v>
      </c>
      <c r="Z54">
        <v>10</v>
      </c>
    </row>
    <row r="55" spans="1:26" x14ac:dyDescent="0.25">
      <c r="A55">
        <v>1</v>
      </c>
      <c r="B55">
        <v>95</v>
      </c>
      <c r="C55" t="s">
        <v>26</v>
      </c>
      <c r="D55">
        <v>1.3764000000000001</v>
      </c>
      <c r="E55">
        <v>72.66</v>
      </c>
      <c r="F55">
        <v>60.1</v>
      </c>
      <c r="G55">
        <v>13.31</v>
      </c>
      <c r="H55">
        <v>0.19</v>
      </c>
      <c r="I55">
        <v>271</v>
      </c>
      <c r="J55">
        <v>187.21</v>
      </c>
      <c r="K55">
        <v>53.44</v>
      </c>
      <c r="L55">
        <v>2</v>
      </c>
      <c r="M55">
        <v>269</v>
      </c>
      <c r="N55">
        <v>36.770000000000003</v>
      </c>
      <c r="O55">
        <v>23322.880000000001</v>
      </c>
      <c r="P55">
        <v>745.65</v>
      </c>
      <c r="Q55">
        <v>7963.23</v>
      </c>
      <c r="R55">
        <v>598.38</v>
      </c>
      <c r="S55">
        <v>167.86</v>
      </c>
      <c r="T55">
        <v>214547.51</v>
      </c>
      <c r="U55">
        <v>0.28000000000000003</v>
      </c>
      <c r="V55">
        <v>0.78</v>
      </c>
      <c r="W55">
        <v>0.7</v>
      </c>
      <c r="X55">
        <v>12.68</v>
      </c>
      <c r="Y55">
        <v>1</v>
      </c>
      <c r="Z55">
        <v>10</v>
      </c>
    </row>
    <row r="56" spans="1:26" x14ac:dyDescent="0.25">
      <c r="A56">
        <v>2</v>
      </c>
      <c r="B56">
        <v>95</v>
      </c>
      <c r="C56" t="s">
        <v>26</v>
      </c>
      <c r="D56">
        <v>1.5996999999999999</v>
      </c>
      <c r="E56">
        <v>62.51</v>
      </c>
      <c r="F56">
        <v>54.39</v>
      </c>
      <c r="G56">
        <v>21.47</v>
      </c>
      <c r="H56">
        <v>0.28000000000000003</v>
      </c>
      <c r="I56">
        <v>152</v>
      </c>
      <c r="J56">
        <v>188.73</v>
      </c>
      <c r="K56">
        <v>53.44</v>
      </c>
      <c r="L56">
        <v>3</v>
      </c>
      <c r="M56">
        <v>150</v>
      </c>
      <c r="N56">
        <v>37.29</v>
      </c>
      <c r="O56">
        <v>23510.33</v>
      </c>
      <c r="P56">
        <v>627.35</v>
      </c>
      <c r="Q56">
        <v>7962.73</v>
      </c>
      <c r="R56">
        <v>404.18</v>
      </c>
      <c r="S56">
        <v>167.86</v>
      </c>
      <c r="T56">
        <v>118042.18</v>
      </c>
      <c r="U56">
        <v>0.42</v>
      </c>
      <c r="V56">
        <v>0.87</v>
      </c>
      <c r="W56">
        <v>0.52</v>
      </c>
      <c r="X56">
        <v>6.97</v>
      </c>
      <c r="Y56">
        <v>1</v>
      </c>
      <c r="Z56">
        <v>10</v>
      </c>
    </row>
    <row r="57" spans="1:26" x14ac:dyDescent="0.25">
      <c r="A57">
        <v>3</v>
      </c>
      <c r="B57">
        <v>95</v>
      </c>
      <c r="C57" t="s">
        <v>26</v>
      </c>
      <c r="D57">
        <v>1.7311000000000001</v>
      </c>
      <c r="E57">
        <v>57.77</v>
      </c>
      <c r="F57">
        <v>51.65</v>
      </c>
      <c r="G57">
        <v>31.62</v>
      </c>
      <c r="H57">
        <v>0.37</v>
      </c>
      <c r="I57">
        <v>98</v>
      </c>
      <c r="J57">
        <v>190.25</v>
      </c>
      <c r="K57">
        <v>53.44</v>
      </c>
      <c r="L57">
        <v>4</v>
      </c>
      <c r="M57">
        <v>92</v>
      </c>
      <c r="N57">
        <v>37.82</v>
      </c>
      <c r="O57">
        <v>23698.48</v>
      </c>
      <c r="P57">
        <v>538.89</v>
      </c>
      <c r="Q57">
        <v>7962.49</v>
      </c>
      <c r="R57">
        <v>310.85000000000002</v>
      </c>
      <c r="S57">
        <v>167.86</v>
      </c>
      <c r="T57">
        <v>71647.600000000006</v>
      </c>
      <c r="U57">
        <v>0.54</v>
      </c>
      <c r="V57">
        <v>0.91</v>
      </c>
      <c r="W57">
        <v>0.44</v>
      </c>
      <c r="X57">
        <v>4.24</v>
      </c>
      <c r="Y57">
        <v>1</v>
      </c>
      <c r="Z57">
        <v>10</v>
      </c>
    </row>
    <row r="58" spans="1:26" x14ac:dyDescent="0.25">
      <c r="A58">
        <v>4</v>
      </c>
      <c r="B58">
        <v>95</v>
      </c>
      <c r="C58" t="s">
        <v>26</v>
      </c>
      <c r="D58">
        <v>1.7453000000000001</v>
      </c>
      <c r="E58">
        <v>57.3</v>
      </c>
      <c r="F58">
        <v>51.63</v>
      </c>
      <c r="G58">
        <v>36.020000000000003</v>
      </c>
      <c r="H58">
        <v>0.46</v>
      </c>
      <c r="I58">
        <v>86</v>
      </c>
      <c r="J58">
        <v>191.78</v>
      </c>
      <c r="K58">
        <v>53.44</v>
      </c>
      <c r="L58">
        <v>5</v>
      </c>
      <c r="M58">
        <v>2</v>
      </c>
      <c r="N58">
        <v>38.35</v>
      </c>
      <c r="O58">
        <v>23887.360000000001</v>
      </c>
      <c r="P58">
        <v>518.22</v>
      </c>
      <c r="Q58">
        <v>7962.67</v>
      </c>
      <c r="R58">
        <v>306.22000000000003</v>
      </c>
      <c r="S58">
        <v>167.86</v>
      </c>
      <c r="T58">
        <v>69390.14</v>
      </c>
      <c r="U58">
        <v>0.55000000000000004</v>
      </c>
      <c r="V58">
        <v>0.91</v>
      </c>
      <c r="W58">
        <v>0.56000000000000005</v>
      </c>
      <c r="X58">
        <v>4.22</v>
      </c>
      <c r="Y58">
        <v>1</v>
      </c>
      <c r="Z58">
        <v>10</v>
      </c>
    </row>
    <row r="59" spans="1:26" x14ac:dyDescent="0.25">
      <c r="A59">
        <v>5</v>
      </c>
      <c r="B59">
        <v>95</v>
      </c>
      <c r="C59" t="s">
        <v>26</v>
      </c>
      <c r="D59">
        <v>1.7488999999999999</v>
      </c>
      <c r="E59">
        <v>57.18</v>
      </c>
      <c r="F59">
        <v>51.55</v>
      </c>
      <c r="G59">
        <v>36.39</v>
      </c>
      <c r="H59">
        <v>0.55000000000000004</v>
      </c>
      <c r="I59">
        <v>85</v>
      </c>
      <c r="J59">
        <v>193.32</v>
      </c>
      <c r="K59">
        <v>53.44</v>
      </c>
      <c r="L59">
        <v>6</v>
      </c>
      <c r="M59">
        <v>0</v>
      </c>
      <c r="N59">
        <v>38.89</v>
      </c>
      <c r="O59">
        <v>24076.95</v>
      </c>
      <c r="P59">
        <v>521.09</v>
      </c>
      <c r="Q59">
        <v>7962.56</v>
      </c>
      <c r="R59">
        <v>303.37</v>
      </c>
      <c r="S59">
        <v>167.86</v>
      </c>
      <c r="T59">
        <v>67970.47</v>
      </c>
      <c r="U59">
        <v>0.55000000000000004</v>
      </c>
      <c r="V59">
        <v>0.91</v>
      </c>
      <c r="W59">
        <v>0.56000000000000005</v>
      </c>
      <c r="X59">
        <v>4.1399999999999997</v>
      </c>
      <c r="Y59">
        <v>1</v>
      </c>
      <c r="Z59">
        <v>10</v>
      </c>
    </row>
    <row r="60" spans="1:26" x14ac:dyDescent="0.25">
      <c r="A60">
        <v>0</v>
      </c>
      <c r="B60">
        <v>55</v>
      </c>
      <c r="C60" t="s">
        <v>26</v>
      </c>
      <c r="D60">
        <v>1.1955</v>
      </c>
      <c r="E60">
        <v>83.65</v>
      </c>
      <c r="F60">
        <v>70.260000000000005</v>
      </c>
      <c r="G60">
        <v>8.91</v>
      </c>
      <c r="H60">
        <v>0.15</v>
      </c>
      <c r="I60">
        <v>473</v>
      </c>
      <c r="J60">
        <v>116.05</v>
      </c>
      <c r="K60">
        <v>43.4</v>
      </c>
      <c r="L60">
        <v>1</v>
      </c>
      <c r="M60">
        <v>471</v>
      </c>
      <c r="N60">
        <v>16.649999999999999</v>
      </c>
      <c r="O60">
        <v>14546.17</v>
      </c>
      <c r="P60">
        <v>647.85</v>
      </c>
      <c r="Q60">
        <v>7963.58</v>
      </c>
      <c r="R60">
        <v>944.9</v>
      </c>
      <c r="S60">
        <v>167.86</v>
      </c>
      <c r="T60">
        <v>386794.87</v>
      </c>
      <c r="U60">
        <v>0.18</v>
      </c>
      <c r="V60">
        <v>0.67</v>
      </c>
      <c r="W60">
        <v>1.02</v>
      </c>
      <c r="X60">
        <v>22.84</v>
      </c>
      <c r="Y60">
        <v>1</v>
      </c>
      <c r="Z60">
        <v>10</v>
      </c>
    </row>
    <row r="61" spans="1:26" x14ac:dyDescent="0.25">
      <c r="A61">
        <v>1</v>
      </c>
      <c r="B61">
        <v>55</v>
      </c>
      <c r="C61" t="s">
        <v>26</v>
      </c>
      <c r="D61">
        <v>1.6575</v>
      </c>
      <c r="E61">
        <v>60.33</v>
      </c>
      <c r="F61">
        <v>54.57</v>
      </c>
      <c r="G61">
        <v>21.26</v>
      </c>
      <c r="H61">
        <v>0.3</v>
      </c>
      <c r="I61">
        <v>154</v>
      </c>
      <c r="J61">
        <v>117.34</v>
      </c>
      <c r="K61">
        <v>43.4</v>
      </c>
      <c r="L61">
        <v>2</v>
      </c>
      <c r="M61">
        <v>77</v>
      </c>
      <c r="N61">
        <v>16.940000000000001</v>
      </c>
      <c r="O61">
        <v>14705.49</v>
      </c>
      <c r="P61">
        <v>418</v>
      </c>
      <c r="Q61">
        <v>7962.88</v>
      </c>
      <c r="R61">
        <v>406.88</v>
      </c>
      <c r="S61">
        <v>167.86</v>
      </c>
      <c r="T61">
        <v>119381.83</v>
      </c>
      <c r="U61">
        <v>0.41</v>
      </c>
      <c r="V61">
        <v>0.86</v>
      </c>
      <c r="W61">
        <v>0.63</v>
      </c>
      <c r="X61">
        <v>7.15</v>
      </c>
      <c r="Y61">
        <v>1</v>
      </c>
      <c r="Z61">
        <v>10</v>
      </c>
    </row>
    <row r="62" spans="1:26" x14ac:dyDescent="0.25">
      <c r="A62">
        <v>2</v>
      </c>
      <c r="B62">
        <v>55</v>
      </c>
      <c r="C62" t="s">
        <v>26</v>
      </c>
      <c r="D62">
        <v>1.6738999999999999</v>
      </c>
      <c r="E62">
        <v>59.74</v>
      </c>
      <c r="F62">
        <v>54.17</v>
      </c>
      <c r="G62">
        <v>22.26</v>
      </c>
      <c r="H62">
        <v>0.45</v>
      </c>
      <c r="I62">
        <v>146</v>
      </c>
      <c r="J62">
        <v>118.63</v>
      </c>
      <c r="K62">
        <v>43.4</v>
      </c>
      <c r="L62">
        <v>3</v>
      </c>
      <c r="M62">
        <v>0</v>
      </c>
      <c r="N62">
        <v>17.23</v>
      </c>
      <c r="O62">
        <v>14865.24</v>
      </c>
      <c r="P62">
        <v>412.3</v>
      </c>
      <c r="Q62">
        <v>7962.55</v>
      </c>
      <c r="R62">
        <v>390.26</v>
      </c>
      <c r="S62">
        <v>167.86</v>
      </c>
      <c r="T62">
        <v>111114.57</v>
      </c>
      <c r="U62">
        <v>0.43</v>
      </c>
      <c r="V62">
        <v>0.87</v>
      </c>
      <c r="W62">
        <v>0.7</v>
      </c>
      <c r="X62">
        <v>6.76</v>
      </c>
      <c r="Y62">
        <v>1</v>
      </c>
      <c r="Z6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67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INDEX(resultados!$A$2:$ZZ$62, 1, MATCH($B$1, resultados!$A$1:$ZZ$1, 0))</f>
        <v>#N/A</v>
      </c>
      <c r="B7" t="e">
        <f>INDEX(resultados!$A$2:$ZZ$62, 1, MATCH($B$2, resultados!$A$1:$ZZ$1, 0))</f>
        <v>#N/A</v>
      </c>
      <c r="C7" t="e">
        <f>INDEX(resultados!$A$2:$ZZ$62, 1, MATCH($B$3, resultados!$A$1:$ZZ$1, 0))</f>
        <v>#N/A</v>
      </c>
    </row>
    <row r="8" spans="1:3" x14ac:dyDescent="0.25">
      <c r="A8" t="e">
        <f>INDEX(resultados!$A$2:$ZZ$62, 2, MATCH($B$1, resultados!$A$1:$ZZ$1, 0))</f>
        <v>#N/A</v>
      </c>
      <c r="B8" t="e">
        <f>INDEX(resultados!$A$2:$ZZ$62, 2, MATCH($B$2, resultados!$A$1:$ZZ$1, 0))</f>
        <v>#N/A</v>
      </c>
      <c r="C8" t="e">
        <f>INDEX(resultados!$A$2:$ZZ$62, 2, MATCH($B$3, resultados!$A$1:$ZZ$1, 0))</f>
        <v>#N/A</v>
      </c>
    </row>
    <row r="9" spans="1:3" x14ac:dyDescent="0.25">
      <c r="A9" t="e">
        <f>INDEX(resultados!$A$2:$ZZ$62, 3, MATCH($B$1, resultados!$A$1:$ZZ$1, 0))</f>
        <v>#N/A</v>
      </c>
      <c r="B9" t="e">
        <f>INDEX(resultados!$A$2:$ZZ$62, 3, MATCH($B$2, resultados!$A$1:$ZZ$1, 0))</f>
        <v>#N/A</v>
      </c>
      <c r="C9" t="e">
        <f>INDEX(resultados!$A$2:$ZZ$62, 3, MATCH($B$3, resultados!$A$1:$ZZ$1, 0))</f>
        <v>#N/A</v>
      </c>
    </row>
    <row r="10" spans="1:3" x14ac:dyDescent="0.25">
      <c r="A10" t="e">
        <f>INDEX(resultados!$A$2:$ZZ$62, 4, MATCH($B$1, resultados!$A$1:$ZZ$1, 0))</f>
        <v>#N/A</v>
      </c>
      <c r="B10" t="e">
        <f>INDEX(resultados!$A$2:$ZZ$62, 4, MATCH($B$2, resultados!$A$1:$ZZ$1, 0))</f>
        <v>#N/A</v>
      </c>
      <c r="C10" t="e">
        <f>INDEX(resultados!$A$2:$ZZ$62, 4, MATCH($B$3, resultados!$A$1:$ZZ$1, 0))</f>
        <v>#N/A</v>
      </c>
    </row>
    <row r="11" spans="1:3" x14ac:dyDescent="0.25">
      <c r="A11" t="e">
        <f>INDEX(resultados!$A$2:$ZZ$62, 5, MATCH($B$1, resultados!$A$1:$ZZ$1, 0))</f>
        <v>#N/A</v>
      </c>
      <c r="B11" t="e">
        <f>INDEX(resultados!$A$2:$ZZ$62, 5, MATCH($B$2, resultados!$A$1:$ZZ$1, 0))</f>
        <v>#N/A</v>
      </c>
      <c r="C11" t="e">
        <f>INDEX(resultados!$A$2:$ZZ$62, 5, MATCH($B$3, resultados!$A$1:$ZZ$1, 0))</f>
        <v>#N/A</v>
      </c>
    </row>
    <row r="12" spans="1:3" x14ac:dyDescent="0.25">
      <c r="A12" t="e">
        <f>INDEX(resultados!$A$2:$ZZ$62, 6, MATCH($B$1, resultados!$A$1:$ZZ$1, 0))</f>
        <v>#N/A</v>
      </c>
      <c r="B12" t="e">
        <f>INDEX(resultados!$A$2:$ZZ$62, 6, MATCH($B$2, resultados!$A$1:$ZZ$1, 0))</f>
        <v>#N/A</v>
      </c>
      <c r="C12" t="e">
        <f>INDEX(resultados!$A$2:$ZZ$62, 6, MATCH($B$3, resultados!$A$1:$ZZ$1, 0))</f>
        <v>#N/A</v>
      </c>
    </row>
    <row r="13" spans="1:3" x14ac:dyDescent="0.25">
      <c r="A13" t="e">
        <f>INDEX(resultados!$A$2:$ZZ$62, 7, MATCH($B$1, resultados!$A$1:$ZZ$1, 0))</f>
        <v>#N/A</v>
      </c>
      <c r="B13" t="e">
        <f>INDEX(resultados!$A$2:$ZZ$62, 7, MATCH($B$2, resultados!$A$1:$ZZ$1, 0))</f>
        <v>#N/A</v>
      </c>
      <c r="C13" t="e">
        <f>INDEX(resultados!$A$2:$ZZ$62, 7, MATCH($B$3, resultados!$A$1:$ZZ$1, 0))</f>
        <v>#N/A</v>
      </c>
    </row>
    <row r="14" spans="1:3" x14ac:dyDescent="0.25">
      <c r="A14" t="e">
        <f>INDEX(resultados!$A$2:$ZZ$62, 8, MATCH($B$1, resultados!$A$1:$ZZ$1, 0))</f>
        <v>#N/A</v>
      </c>
      <c r="B14" t="e">
        <f>INDEX(resultados!$A$2:$ZZ$62, 8, MATCH($B$2, resultados!$A$1:$ZZ$1, 0))</f>
        <v>#N/A</v>
      </c>
      <c r="C14" t="e">
        <f>INDEX(resultados!$A$2:$ZZ$62, 8, MATCH($B$3, resultados!$A$1:$ZZ$1, 0))</f>
        <v>#N/A</v>
      </c>
    </row>
    <row r="15" spans="1:3" x14ac:dyDescent="0.25">
      <c r="A15" t="e">
        <f>INDEX(resultados!$A$2:$ZZ$62, 9, MATCH($B$1, resultados!$A$1:$ZZ$1, 0))</f>
        <v>#N/A</v>
      </c>
      <c r="B15" t="e">
        <f>INDEX(resultados!$A$2:$ZZ$62, 9, MATCH($B$2, resultados!$A$1:$ZZ$1, 0))</f>
        <v>#N/A</v>
      </c>
      <c r="C15" t="e">
        <f>INDEX(resultados!$A$2:$ZZ$62, 9, MATCH($B$3, resultados!$A$1:$ZZ$1, 0))</f>
        <v>#N/A</v>
      </c>
    </row>
    <row r="16" spans="1:3" x14ac:dyDescent="0.25">
      <c r="A16" t="e">
        <f>INDEX(resultados!$A$2:$ZZ$62, 10, MATCH($B$1, resultados!$A$1:$ZZ$1, 0))</f>
        <v>#N/A</v>
      </c>
      <c r="B16" t="e">
        <f>INDEX(resultados!$A$2:$ZZ$62, 10, MATCH($B$2, resultados!$A$1:$ZZ$1, 0))</f>
        <v>#N/A</v>
      </c>
      <c r="C16" t="e">
        <f>INDEX(resultados!$A$2:$ZZ$62, 10, MATCH($B$3, resultados!$A$1:$ZZ$1, 0))</f>
        <v>#N/A</v>
      </c>
    </row>
    <row r="17" spans="1:3" x14ac:dyDescent="0.25">
      <c r="A17" t="e">
        <f>INDEX(resultados!$A$2:$ZZ$62, 11, MATCH($B$1, resultados!$A$1:$ZZ$1, 0))</f>
        <v>#N/A</v>
      </c>
      <c r="B17" t="e">
        <f>INDEX(resultados!$A$2:$ZZ$62, 11, MATCH($B$2, resultados!$A$1:$ZZ$1, 0))</f>
        <v>#N/A</v>
      </c>
      <c r="C17" t="e">
        <f>INDEX(resultados!$A$2:$ZZ$62, 11, MATCH($B$3, resultados!$A$1:$ZZ$1, 0))</f>
        <v>#N/A</v>
      </c>
    </row>
    <row r="18" spans="1:3" x14ac:dyDescent="0.25">
      <c r="A18" t="e">
        <f>INDEX(resultados!$A$2:$ZZ$62, 12, MATCH($B$1, resultados!$A$1:$ZZ$1, 0))</f>
        <v>#N/A</v>
      </c>
      <c r="B18" t="e">
        <f>INDEX(resultados!$A$2:$ZZ$62, 12, MATCH($B$2, resultados!$A$1:$ZZ$1, 0))</f>
        <v>#N/A</v>
      </c>
      <c r="C18" t="e">
        <f>INDEX(resultados!$A$2:$ZZ$62, 12, MATCH($B$3, resultados!$A$1:$ZZ$1, 0))</f>
        <v>#N/A</v>
      </c>
    </row>
    <row r="19" spans="1:3" x14ac:dyDescent="0.25">
      <c r="A19" t="e">
        <f>INDEX(resultados!$A$2:$ZZ$62, 13, MATCH($B$1, resultados!$A$1:$ZZ$1, 0))</f>
        <v>#N/A</v>
      </c>
      <c r="B19" t="e">
        <f>INDEX(resultados!$A$2:$ZZ$62, 13, MATCH($B$2, resultados!$A$1:$ZZ$1, 0))</f>
        <v>#N/A</v>
      </c>
      <c r="C19" t="e">
        <f>INDEX(resultados!$A$2:$ZZ$62, 13, MATCH($B$3, resultados!$A$1:$ZZ$1, 0))</f>
        <v>#N/A</v>
      </c>
    </row>
    <row r="20" spans="1:3" x14ac:dyDescent="0.25">
      <c r="A20" t="e">
        <f>INDEX(resultados!$A$2:$ZZ$62, 14, MATCH($B$1, resultados!$A$1:$ZZ$1, 0))</f>
        <v>#N/A</v>
      </c>
      <c r="B20" t="e">
        <f>INDEX(resultados!$A$2:$ZZ$62, 14, MATCH($B$2, resultados!$A$1:$ZZ$1, 0))</f>
        <v>#N/A</v>
      </c>
      <c r="C20" t="e">
        <f>INDEX(resultados!$A$2:$ZZ$62, 14, MATCH($B$3, resultados!$A$1:$ZZ$1, 0))</f>
        <v>#N/A</v>
      </c>
    </row>
    <row r="21" spans="1:3" x14ac:dyDescent="0.25">
      <c r="A21" t="e">
        <f>INDEX(resultados!$A$2:$ZZ$62, 15, MATCH($B$1, resultados!$A$1:$ZZ$1, 0))</f>
        <v>#N/A</v>
      </c>
      <c r="B21" t="e">
        <f>INDEX(resultados!$A$2:$ZZ$62, 15, MATCH($B$2, resultados!$A$1:$ZZ$1, 0))</f>
        <v>#N/A</v>
      </c>
      <c r="C21" t="e">
        <f>INDEX(resultados!$A$2:$ZZ$62, 15, MATCH($B$3, resultados!$A$1:$ZZ$1, 0))</f>
        <v>#N/A</v>
      </c>
    </row>
    <row r="22" spans="1:3" x14ac:dyDescent="0.25">
      <c r="A22" t="e">
        <f>INDEX(resultados!$A$2:$ZZ$62, 16, MATCH($B$1, resultados!$A$1:$ZZ$1, 0))</f>
        <v>#N/A</v>
      </c>
      <c r="B22" t="e">
        <f>INDEX(resultados!$A$2:$ZZ$62, 16, MATCH($B$2, resultados!$A$1:$ZZ$1, 0))</f>
        <v>#N/A</v>
      </c>
      <c r="C22" t="e">
        <f>INDEX(resultados!$A$2:$ZZ$62, 16, MATCH($B$3, resultados!$A$1:$ZZ$1, 0))</f>
        <v>#N/A</v>
      </c>
    </row>
    <row r="23" spans="1:3" x14ac:dyDescent="0.25">
      <c r="A23" t="e">
        <f>INDEX(resultados!$A$2:$ZZ$62, 17, MATCH($B$1, resultados!$A$1:$ZZ$1, 0))</f>
        <v>#N/A</v>
      </c>
      <c r="B23" t="e">
        <f>INDEX(resultados!$A$2:$ZZ$62, 17, MATCH($B$2, resultados!$A$1:$ZZ$1, 0))</f>
        <v>#N/A</v>
      </c>
      <c r="C23" t="e">
        <f>INDEX(resultados!$A$2:$ZZ$62, 17, MATCH($B$3, resultados!$A$1:$ZZ$1, 0))</f>
        <v>#N/A</v>
      </c>
    </row>
    <row r="24" spans="1:3" x14ac:dyDescent="0.25">
      <c r="A24" t="e">
        <f>INDEX(resultados!$A$2:$ZZ$62, 18, MATCH($B$1, resultados!$A$1:$ZZ$1, 0))</f>
        <v>#N/A</v>
      </c>
      <c r="B24" t="e">
        <f>INDEX(resultados!$A$2:$ZZ$62, 18, MATCH($B$2, resultados!$A$1:$ZZ$1, 0))</f>
        <v>#N/A</v>
      </c>
      <c r="C24" t="e">
        <f>INDEX(resultados!$A$2:$ZZ$62, 18, MATCH($B$3, resultados!$A$1:$ZZ$1, 0))</f>
        <v>#N/A</v>
      </c>
    </row>
    <row r="25" spans="1:3" x14ac:dyDescent="0.25">
      <c r="A25" t="e">
        <f>INDEX(resultados!$A$2:$ZZ$62, 19, MATCH($B$1, resultados!$A$1:$ZZ$1, 0))</f>
        <v>#N/A</v>
      </c>
      <c r="B25" t="e">
        <f>INDEX(resultados!$A$2:$ZZ$62, 19, MATCH($B$2, resultados!$A$1:$ZZ$1, 0))</f>
        <v>#N/A</v>
      </c>
      <c r="C25" t="e">
        <f>INDEX(resultados!$A$2:$ZZ$62, 19, MATCH($B$3, resultados!$A$1:$ZZ$1, 0))</f>
        <v>#N/A</v>
      </c>
    </row>
    <row r="26" spans="1:3" x14ac:dyDescent="0.25">
      <c r="A26" t="e">
        <f>INDEX(resultados!$A$2:$ZZ$62, 20, MATCH($B$1, resultados!$A$1:$ZZ$1, 0))</f>
        <v>#N/A</v>
      </c>
      <c r="B26" t="e">
        <f>INDEX(resultados!$A$2:$ZZ$62, 20, MATCH($B$2, resultados!$A$1:$ZZ$1, 0))</f>
        <v>#N/A</v>
      </c>
      <c r="C26" t="e">
        <f>INDEX(resultados!$A$2:$ZZ$62, 20, MATCH($B$3, resultados!$A$1:$ZZ$1, 0))</f>
        <v>#N/A</v>
      </c>
    </row>
    <row r="27" spans="1:3" x14ac:dyDescent="0.25">
      <c r="A27" t="e">
        <f>INDEX(resultados!$A$2:$ZZ$62, 21, MATCH($B$1, resultados!$A$1:$ZZ$1, 0))</f>
        <v>#N/A</v>
      </c>
      <c r="B27" t="e">
        <f>INDEX(resultados!$A$2:$ZZ$62, 21, MATCH($B$2, resultados!$A$1:$ZZ$1, 0))</f>
        <v>#N/A</v>
      </c>
      <c r="C27" t="e">
        <f>INDEX(resultados!$A$2:$ZZ$62, 21, MATCH($B$3, resultados!$A$1:$ZZ$1, 0))</f>
        <v>#N/A</v>
      </c>
    </row>
    <row r="28" spans="1:3" x14ac:dyDescent="0.25">
      <c r="A28" t="e">
        <f>INDEX(resultados!$A$2:$ZZ$62, 22, MATCH($B$1, resultados!$A$1:$ZZ$1, 0))</f>
        <v>#N/A</v>
      </c>
      <c r="B28" t="e">
        <f>INDEX(resultados!$A$2:$ZZ$62, 22, MATCH($B$2, resultados!$A$1:$ZZ$1, 0))</f>
        <v>#N/A</v>
      </c>
      <c r="C28" t="e">
        <f>INDEX(resultados!$A$2:$ZZ$62, 22, MATCH($B$3, resultados!$A$1:$ZZ$1, 0))</f>
        <v>#N/A</v>
      </c>
    </row>
    <row r="29" spans="1:3" x14ac:dyDescent="0.25">
      <c r="A29" t="e">
        <f>INDEX(resultados!$A$2:$ZZ$62, 23, MATCH($B$1, resultados!$A$1:$ZZ$1, 0))</f>
        <v>#N/A</v>
      </c>
      <c r="B29" t="e">
        <f>INDEX(resultados!$A$2:$ZZ$62, 23, MATCH($B$2, resultados!$A$1:$ZZ$1, 0))</f>
        <v>#N/A</v>
      </c>
      <c r="C29" t="e">
        <f>INDEX(resultados!$A$2:$ZZ$62, 23, MATCH($B$3, resultados!$A$1:$ZZ$1, 0))</f>
        <v>#N/A</v>
      </c>
    </row>
    <row r="30" spans="1:3" x14ac:dyDescent="0.25">
      <c r="A30" t="e">
        <f>INDEX(resultados!$A$2:$ZZ$62, 24, MATCH($B$1, resultados!$A$1:$ZZ$1, 0))</f>
        <v>#N/A</v>
      </c>
      <c r="B30" t="e">
        <f>INDEX(resultados!$A$2:$ZZ$62, 24, MATCH($B$2, resultados!$A$1:$ZZ$1, 0))</f>
        <v>#N/A</v>
      </c>
      <c r="C30" t="e">
        <f>INDEX(resultados!$A$2:$ZZ$62, 24, MATCH($B$3, resultados!$A$1:$ZZ$1, 0))</f>
        <v>#N/A</v>
      </c>
    </row>
    <row r="31" spans="1:3" x14ac:dyDescent="0.25">
      <c r="A31" t="e">
        <f>INDEX(resultados!$A$2:$ZZ$62, 25, MATCH($B$1, resultados!$A$1:$ZZ$1, 0))</f>
        <v>#N/A</v>
      </c>
      <c r="B31" t="e">
        <f>INDEX(resultados!$A$2:$ZZ$62, 25, MATCH($B$2, resultados!$A$1:$ZZ$1, 0))</f>
        <v>#N/A</v>
      </c>
      <c r="C31" t="e">
        <f>INDEX(resultados!$A$2:$ZZ$62, 25, MATCH($B$3, resultados!$A$1:$ZZ$1, 0))</f>
        <v>#N/A</v>
      </c>
    </row>
    <row r="32" spans="1:3" x14ac:dyDescent="0.25">
      <c r="A32" t="e">
        <f>INDEX(resultados!$A$2:$ZZ$62, 26, MATCH($B$1, resultados!$A$1:$ZZ$1, 0))</f>
        <v>#N/A</v>
      </c>
      <c r="B32" t="e">
        <f>INDEX(resultados!$A$2:$ZZ$62, 26, MATCH($B$2, resultados!$A$1:$ZZ$1, 0))</f>
        <v>#N/A</v>
      </c>
      <c r="C32" t="e">
        <f>INDEX(resultados!$A$2:$ZZ$62, 26, MATCH($B$3, resultados!$A$1:$ZZ$1, 0))</f>
        <v>#N/A</v>
      </c>
    </row>
    <row r="33" spans="1:3" x14ac:dyDescent="0.25">
      <c r="A33" t="e">
        <f>INDEX(resultados!$A$2:$ZZ$62, 27, MATCH($B$1, resultados!$A$1:$ZZ$1, 0))</f>
        <v>#N/A</v>
      </c>
      <c r="B33" t="e">
        <f>INDEX(resultados!$A$2:$ZZ$62, 27, MATCH($B$2, resultados!$A$1:$ZZ$1, 0))</f>
        <v>#N/A</v>
      </c>
      <c r="C33" t="e">
        <f>INDEX(resultados!$A$2:$ZZ$62, 27, MATCH($B$3, resultados!$A$1:$ZZ$1, 0))</f>
        <v>#N/A</v>
      </c>
    </row>
    <row r="34" spans="1:3" x14ac:dyDescent="0.25">
      <c r="A34" t="e">
        <f>INDEX(resultados!$A$2:$ZZ$62, 28, MATCH($B$1, resultados!$A$1:$ZZ$1, 0))</f>
        <v>#N/A</v>
      </c>
      <c r="B34" t="e">
        <f>INDEX(resultados!$A$2:$ZZ$62, 28, MATCH($B$2, resultados!$A$1:$ZZ$1, 0))</f>
        <v>#N/A</v>
      </c>
      <c r="C34" t="e">
        <f>INDEX(resultados!$A$2:$ZZ$62, 28, MATCH($B$3, resultados!$A$1:$ZZ$1, 0))</f>
        <v>#N/A</v>
      </c>
    </row>
    <row r="35" spans="1:3" x14ac:dyDescent="0.25">
      <c r="A35" t="e">
        <f>INDEX(resultados!$A$2:$ZZ$62, 29, MATCH($B$1, resultados!$A$1:$ZZ$1, 0))</f>
        <v>#N/A</v>
      </c>
      <c r="B35" t="e">
        <f>INDEX(resultados!$A$2:$ZZ$62, 29, MATCH($B$2, resultados!$A$1:$ZZ$1, 0))</f>
        <v>#N/A</v>
      </c>
      <c r="C35" t="e">
        <f>INDEX(resultados!$A$2:$ZZ$62, 29, MATCH($B$3, resultados!$A$1:$ZZ$1, 0))</f>
        <v>#N/A</v>
      </c>
    </row>
    <row r="36" spans="1:3" x14ac:dyDescent="0.25">
      <c r="A36" t="e">
        <f>INDEX(resultados!$A$2:$ZZ$62, 30, MATCH($B$1, resultados!$A$1:$ZZ$1, 0))</f>
        <v>#N/A</v>
      </c>
      <c r="B36" t="e">
        <f>INDEX(resultados!$A$2:$ZZ$62, 30, MATCH($B$2, resultados!$A$1:$ZZ$1, 0))</f>
        <v>#N/A</v>
      </c>
      <c r="C36" t="e">
        <f>INDEX(resultados!$A$2:$ZZ$62, 30, MATCH($B$3, resultados!$A$1:$ZZ$1, 0))</f>
        <v>#N/A</v>
      </c>
    </row>
    <row r="37" spans="1:3" x14ac:dyDescent="0.25">
      <c r="A37" t="e">
        <f>INDEX(resultados!$A$2:$ZZ$62, 31, MATCH($B$1, resultados!$A$1:$ZZ$1, 0))</f>
        <v>#N/A</v>
      </c>
      <c r="B37" t="e">
        <f>INDEX(resultados!$A$2:$ZZ$62, 31, MATCH($B$2, resultados!$A$1:$ZZ$1, 0))</f>
        <v>#N/A</v>
      </c>
      <c r="C37" t="e">
        <f>INDEX(resultados!$A$2:$ZZ$62, 31, MATCH($B$3, resultados!$A$1:$ZZ$1, 0))</f>
        <v>#N/A</v>
      </c>
    </row>
    <row r="38" spans="1:3" x14ac:dyDescent="0.25">
      <c r="A38" t="e">
        <f>INDEX(resultados!$A$2:$ZZ$62, 32, MATCH($B$1, resultados!$A$1:$ZZ$1, 0))</f>
        <v>#N/A</v>
      </c>
      <c r="B38" t="e">
        <f>INDEX(resultados!$A$2:$ZZ$62, 32, MATCH($B$2, resultados!$A$1:$ZZ$1, 0))</f>
        <v>#N/A</v>
      </c>
      <c r="C38" t="e">
        <f>INDEX(resultados!$A$2:$ZZ$62, 32, MATCH($B$3, resultados!$A$1:$ZZ$1, 0))</f>
        <v>#N/A</v>
      </c>
    </row>
    <row r="39" spans="1:3" x14ac:dyDescent="0.25">
      <c r="A39" t="e">
        <f>INDEX(resultados!$A$2:$ZZ$62, 33, MATCH($B$1, resultados!$A$1:$ZZ$1, 0))</f>
        <v>#N/A</v>
      </c>
      <c r="B39" t="e">
        <f>INDEX(resultados!$A$2:$ZZ$62, 33, MATCH($B$2, resultados!$A$1:$ZZ$1, 0))</f>
        <v>#N/A</v>
      </c>
      <c r="C39" t="e">
        <f>INDEX(resultados!$A$2:$ZZ$62, 33, MATCH($B$3, resultados!$A$1:$ZZ$1, 0))</f>
        <v>#N/A</v>
      </c>
    </row>
    <row r="40" spans="1:3" x14ac:dyDescent="0.25">
      <c r="A40" t="e">
        <f>INDEX(resultados!$A$2:$ZZ$62, 34, MATCH($B$1, resultados!$A$1:$ZZ$1, 0))</f>
        <v>#N/A</v>
      </c>
      <c r="B40" t="e">
        <f>INDEX(resultados!$A$2:$ZZ$62, 34, MATCH($B$2, resultados!$A$1:$ZZ$1, 0))</f>
        <v>#N/A</v>
      </c>
      <c r="C40" t="e">
        <f>INDEX(resultados!$A$2:$ZZ$62, 34, MATCH($B$3, resultados!$A$1:$ZZ$1, 0))</f>
        <v>#N/A</v>
      </c>
    </row>
    <row r="41" spans="1:3" x14ac:dyDescent="0.25">
      <c r="A41" t="e">
        <f>INDEX(resultados!$A$2:$ZZ$62, 35, MATCH($B$1, resultados!$A$1:$ZZ$1, 0))</f>
        <v>#N/A</v>
      </c>
      <c r="B41" t="e">
        <f>INDEX(resultados!$A$2:$ZZ$62, 35, MATCH($B$2, resultados!$A$1:$ZZ$1, 0))</f>
        <v>#N/A</v>
      </c>
      <c r="C41" t="e">
        <f>INDEX(resultados!$A$2:$ZZ$62, 35, MATCH($B$3, resultados!$A$1:$ZZ$1, 0))</f>
        <v>#N/A</v>
      </c>
    </row>
    <row r="42" spans="1:3" x14ac:dyDescent="0.25">
      <c r="A42" t="e">
        <f>INDEX(resultados!$A$2:$ZZ$62, 36, MATCH($B$1, resultados!$A$1:$ZZ$1, 0))</f>
        <v>#N/A</v>
      </c>
      <c r="B42" t="e">
        <f>INDEX(resultados!$A$2:$ZZ$62, 36, MATCH($B$2, resultados!$A$1:$ZZ$1, 0))</f>
        <v>#N/A</v>
      </c>
      <c r="C42" t="e">
        <f>INDEX(resultados!$A$2:$ZZ$62, 36, MATCH($B$3, resultados!$A$1:$ZZ$1, 0))</f>
        <v>#N/A</v>
      </c>
    </row>
    <row r="43" spans="1:3" x14ac:dyDescent="0.25">
      <c r="A43" t="e">
        <f>INDEX(resultados!$A$2:$ZZ$62, 37, MATCH($B$1, resultados!$A$1:$ZZ$1, 0))</f>
        <v>#N/A</v>
      </c>
      <c r="B43" t="e">
        <f>INDEX(resultados!$A$2:$ZZ$62, 37, MATCH($B$2, resultados!$A$1:$ZZ$1, 0))</f>
        <v>#N/A</v>
      </c>
      <c r="C43" t="e">
        <f>INDEX(resultados!$A$2:$ZZ$62, 37, MATCH($B$3, resultados!$A$1:$ZZ$1, 0))</f>
        <v>#N/A</v>
      </c>
    </row>
    <row r="44" spans="1:3" x14ac:dyDescent="0.25">
      <c r="A44" t="e">
        <f>INDEX(resultados!$A$2:$ZZ$62, 38, MATCH($B$1, resultados!$A$1:$ZZ$1, 0))</f>
        <v>#N/A</v>
      </c>
      <c r="B44" t="e">
        <f>INDEX(resultados!$A$2:$ZZ$62, 38, MATCH($B$2, resultados!$A$1:$ZZ$1, 0))</f>
        <v>#N/A</v>
      </c>
      <c r="C44" t="e">
        <f>INDEX(resultados!$A$2:$ZZ$62, 38, MATCH($B$3, resultados!$A$1:$ZZ$1, 0))</f>
        <v>#N/A</v>
      </c>
    </row>
    <row r="45" spans="1:3" x14ac:dyDescent="0.25">
      <c r="A45" t="e">
        <f>INDEX(resultados!$A$2:$ZZ$62, 39, MATCH($B$1, resultados!$A$1:$ZZ$1, 0))</f>
        <v>#N/A</v>
      </c>
      <c r="B45" t="e">
        <f>INDEX(resultados!$A$2:$ZZ$62, 39, MATCH($B$2, resultados!$A$1:$ZZ$1, 0))</f>
        <v>#N/A</v>
      </c>
      <c r="C45" t="e">
        <f>INDEX(resultados!$A$2:$ZZ$62, 39, MATCH($B$3, resultados!$A$1:$ZZ$1, 0))</f>
        <v>#N/A</v>
      </c>
    </row>
    <row r="46" spans="1:3" x14ac:dyDescent="0.25">
      <c r="A46" t="e">
        <f>INDEX(resultados!$A$2:$ZZ$62, 40, MATCH($B$1, resultados!$A$1:$ZZ$1, 0))</f>
        <v>#N/A</v>
      </c>
      <c r="B46" t="e">
        <f>INDEX(resultados!$A$2:$ZZ$62, 40, MATCH($B$2, resultados!$A$1:$ZZ$1, 0))</f>
        <v>#N/A</v>
      </c>
      <c r="C46" t="e">
        <f>INDEX(resultados!$A$2:$ZZ$62, 40, MATCH($B$3, resultados!$A$1:$ZZ$1, 0))</f>
        <v>#N/A</v>
      </c>
    </row>
    <row r="47" spans="1:3" x14ac:dyDescent="0.25">
      <c r="A47" t="e">
        <f>INDEX(resultados!$A$2:$ZZ$62, 41, MATCH($B$1, resultados!$A$1:$ZZ$1, 0))</f>
        <v>#N/A</v>
      </c>
      <c r="B47" t="e">
        <f>INDEX(resultados!$A$2:$ZZ$62, 41, MATCH($B$2, resultados!$A$1:$ZZ$1, 0))</f>
        <v>#N/A</v>
      </c>
      <c r="C47" t="e">
        <f>INDEX(resultados!$A$2:$ZZ$62, 41, MATCH($B$3, resultados!$A$1:$ZZ$1, 0))</f>
        <v>#N/A</v>
      </c>
    </row>
    <row r="48" spans="1:3" x14ac:dyDescent="0.25">
      <c r="A48" t="e">
        <f>INDEX(resultados!$A$2:$ZZ$62, 42, MATCH($B$1, resultados!$A$1:$ZZ$1, 0))</f>
        <v>#N/A</v>
      </c>
      <c r="B48" t="e">
        <f>INDEX(resultados!$A$2:$ZZ$62, 42, MATCH($B$2, resultados!$A$1:$ZZ$1, 0))</f>
        <v>#N/A</v>
      </c>
      <c r="C48" t="e">
        <f>INDEX(resultados!$A$2:$ZZ$62, 42, MATCH($B$3, resultados!$A$1:$ZZ$1, 0))</f>
        <v>#N/A</v>
      </c>
    </row>
    <row r="49" spans="1:3" x14ac:dyDescent="0.25">
      <c r="A49" t="e">
        <f>INDEX(resultados!$A$2:$ZZ$62, 43, MATCH($B$1, resultados!$A$1:$ZZ$1, 0))</f>
        <v>#N/A</v>
      </c>
      <c r="B49" t="e">
        <f>INDEX(resultados!$A$2:$ZZ$62, 43, MATCH($B$2, resultados!$A$1:$ZZ$1, 0))</f>
        <v>#N/A</v>
      </c>
      <c r="C49" t="e">
        <f>INDEX(resultados!$A$2:$ZZ$62, 43, MATCH($B$3, resultados!$A$1:$ZZ$1, 0))</f>
        <v>#N/A</v>
      </c>
    </row>
    <row r="50" spans="1:3" x14ac:dyDescent="0.25">
      <c r="A50" t="e">
        <f>INDEX(resultados!$A$2:$ZZ$62, 44, MATCH($B$1, resultados!$A$1:$ZZ$1, 0))</f>
        <v>#N/A</v>
      </c>
      <c r="B50" t="e">
        <f>INDEX(resultados!$A$2:$ZZ$62, 44, MATCH($B$2, resultados!$A$1:$ZZ$1, 0))</f>
        <v>#N/A</v>
      </c>
      <c r="C50" t="e">
        <f>INDEX(resultados!$A$2:$ZZ$62, 44, MATCH($B$3, resultados!$A$1:$ZZ$1, 0))</f>
        <v>#N/A</v>
      </c>
    </row>
    <row r="51" spans="1:3" x14ac:dyDescent="0.25">
      <c r="A51" t="e">
        <f>INDEX(resultados!$A$2:$ZZ$62, 45, MATCH($B$1, resultados!$A$1:$ZZ$1, 0))</f>
        <v>#N/A</v>
      </c>
      <c r="B51" t="e">
        <f>INDEX(resultados!$A$2:$ZZ$62, 45, MATCH($B$2, resultados!$A$1:$ZZ$1, 0))</f>
        <v>#N/A</v>
      </c>
      <c r="C51" t="e">
        <f>INDEX(resultados!$A$2:$ZZ$62, 45, MATCH($B$3, resultados!$A$1:$ZZ$1, 0))</f>
        <v>#N/A</v>
      </c>
    </row>
    <row r="52" spans="1:3" x14ac:dyDescent="0.25">
      <c r="A52" t="e">
        <f>INDEX(resultados!$A$2:$ZZ$62, 46, MATCH($B$1, resultados!$A$1:$ZZ$1, 0))</f>
        <v>#N/A</v>
      </c>
      <c r="B52" t="e">
        <f>INDEX(resultados!$A$2:$ZZ$62, 46, MATCH($B$2, resultados!$A$1:$ZZ$1, 0))</f>
        <v>#N/A</v>
      </c>
      <c r="C52" t="e">
        <f>INDEX(resultados!$A$2:$ZZ$62, 46, MATCH($B$3, resultados!$A$1:$ZZ$1, 0))</f>
        <v>#N/A</v>
      </c>
    </row>
    <row r="53" spans="1:3" x14ac:dyDescent="0.25">
      <c r="A53" t="e">
        <f>INDEX(resultados!$A$2:$ZZ$62, 47, MATCH($B$1, resultados!$A$1:$ZZ$1, 0))</f>
        <v>#N/A</v>
      </c>
      <c r="B53" t="e">
        <f>INDEX(resultados!$A$2:$ZZ$62, 47, MATCH($B$2, resultados!$A$1:$ZZ$1, 0))</f>
        <v>#N/A</v>
      </c>
      <c r="C53" t="e">
        <f>INDEX(resultados!$A$2:$ZZ$62, 47, MATCH($B$3, resultados!$A$1:$ZZ$1, 0))</f>
        <v>#N/A</v>
      </c>
    </row>
    <row r="54" spans="1:3" x14ac:dyDescent="0.25">
      <c r="A54" t="e">
        <f>INDEX(resultados!$A$2:$ZZ$62, 48, MATCH($B$1, resultados!$A$1:$ZZ$1, 0))</f>
        <v>#N/A</v>
      </c>
      <c r="B54" t="e">
        <f>INDEX(resultados!$A$2:$ZZ$62, 48, MATCH($B$2, resultados!$A$1:$ZZ$1, 0))</f>
        <v>#N/A</v>
      </c>
      <c r="C54" t="e">
        <f>INDEX(resultados!$A$2:$ZZ$62, 48, MATCH($B$3, resultados!$A$1:$ZZ$1, 0))</f>
        <v>#N/A</v>
      </c>
    </row>
    <row r="55" spans="1:3" x14ac:dyDescent="0.25">
      <c r="A55" t="e">
        <f>INDEX(resultados!$A$2:$ZZ$62, 49, MATCH($B$1, resultados!$A$1:$ZZ$1, 0))</f>
        <v>#N/A</v>
      </c>
      <c r="B55" t="e">
        <f>INDEX(resultados!$A$2:$ZZ$62, 49, MATCH($B$2, resultados!$A$1:$ZZ$1, 0))</f>
        <v>#N/A</v>
      </c>
      <c r="C55" t="e">
        <f>INDEX(resultados!$A$2:$ZZ$62, 49, MATCH($B$3, resultados!$A$1:$ZZ$1, 0))</f>
        <v>#N/A</v>
      </c>
    </row>
    <row r="56" spans="1:3" x14ac:dyDescent="0.25">
      <c r="A56" t="e">
        <f>INDEX(resultados!$A$2:$ZZ$62, 50, MATCH($B$1, resultados!$A$1:$ZZ$1, 0))</f>
        <v>#N/A</v>
      </c>
      <c r="B56" t="e">
        <f>INDEX(resultados!$A$2:$ZZ$62, 50, MATCH($B$2, resultados!$A$1:$ZZ$1, 0))</f>
        <v>#N/A</v>
      </c>
      <c r="C56" t="e">
        <f>INDEX(resultados!$A$2:$ZZ$62, 50, MATCH($B$3, resultados!$A$1:$ZZ$1, 0))</f>
        <v>#N/A</v>
      </c>
    </row>
    <row r="57" spans="1:3" x14ac:dyDescent="0.25">
      <c r="A57" t="e">
        <f>INDEX(resultados!$A$2:$ZZ$62, 51, MATCH($B$1, resultados!$A$1:$ZZ$1, 0))</f>
        <v>#N/A</v>
      </c>
      <c r="B57" t="e">
        <f>INDEX(resultados!$A$2:$ZZ$62, 51, MATCH($B$2, resultados!$A$1:$ZZ$1, 0))</f>
        <v>#N/A</v>
      </c>
      <c r="C57" t="e">
        <f>INDEX(resultados!$A$2:$ZZ$62, 51, MATCH($B$3, resultados!$A$1:$ZZ$1, 0))</f>
        <v>#N/A</v>
      </c>
    </row>
    <row r="58" spans="1:3" x14ac:dyDescent="0.25">
      <c r="A58" t="e">
        <f>INDEX(resultados!$A$2:$ZZ$62, 52, MATCH($B$1, resultados!$A$1:$ZZ$1, 0))</f>
        <v>#N/A</v>
      </c>
      <c r="B58" t="e">
        <f>INDEX(resultados!$A$2:$ZZ$62, 52, MATCH($B$2, resultados!$A$1:$ZZ$1, 0))</f>
        <v>#N/A</v>
      </c>
      <c r="C58" t="e">
        <f>INDEX(resultados!$A$2:$ZZ$62, 52, MATCH($B$3, resultados!$A$1:$ZZ$1, 0))</f>
        <v>#N/A</v>
      </c>
    </row>
    <row r="59" spans="1:3" x14ac:dyDescent="0.25">
      <c r="A59" t="e">
        <f>INDEX(resultados!$A$2:$ZZ$62, 53, MATCH($B$1, resultados!$A$1:$ZZ$1, 0))</f>
        <v>#N/A</v>
      </c>
      <c r="B59" t="e">
        <f>INDEX(resultados!$A$2:$ZZ$62, 53, MATCH($B$2, resultados!$A$1:$ZZ$1, 0))</f>
        <v>#N/A</v>
      </c>
      <c r="C59" t="e">
        <f>INDEX(resultados!$A$2:$ZZ$62, 53, MATCH($B$3, resultados!$A$1:$ZZ$1, 0))</f>
        <v>#N/A</v>
      </c>
    </row>
    <row r="60" spans="1:3" x14ac:dyDescent="0.25">
      <c r="A60" t="e">
        <f>INDEX(resultados!$A$2:$ZZ$62, 54, MATCH($B$1, resultados!$A$1:$ZZ$1, 0))</f>
        <v>#N/A</v>
      </c>
      <c r="B60" t="e">
        <f>INDEX(resultados!$A$2:$ZZ$62, 54, MATCH($B$2, resultados!$A$1:$ZZ$1, 0))</f>
        <v>#N/A</v>
      </c>
      <c r="C60" t="e">
        <f>INDEX(resultados!$A$2:$ZZ$62, 54, MATCH($B$3, resultados!$A$1:$ZZ$1, 0))</f>
        <v>#N/A</v>
      </c>
    </row>
    <row r="61" spans="1:3" x14ac:dyDescent="0.25">
      <c r="A61" t="e">
        <f>INDEX(resultados!$A$2:$ZZ$62, 55, MATCH($B$1, resultados!$A$1:$ZZ$1, 0))</f>
        <v>#N/A</v>
      </c>
      <c r="B61" t="e">
        <f>INDEX(resultados!$A$2:$ZZ$62, 55, MATCH($B$2, resultados!$A$1:$ZZ$1, 0))</f>
        <v>#N/A</v>
      </c>
      <c r="C61" t="e">
        <f>INDEX(resultados!$A$2:$ZZ$62, 55, MATCH($B$3, resultados!$A$1:$ZZ$1, 0))</f>
        <v>#N/A</v>
      </c>
    </row>
    <row r="62" spans="1:3" x14ac:dyDescent="0.25">
      <c r="A62" t="e">
        <f>INDEX(resultados!$A$2:$ZZ$62, 56, MATCH($B$1, resultados!$A$1:$ZZ$1, 0))</f>
        <v>#N/A</v>
      </c>
      <c r="B62" t="e">
        <f>INDEX(resultados!$A$2:$ZZ$62, 56, MATCH($B$2, resultados!$A$1:$ZZ$1, 0))</f>
        <v>#N/A</v>
      </c>
      <c r="C62" t="e">
        <f>INDEX(resultados!$A$2:$ZZ$62, 56, MATCH($B$3, resultados!$A$1:$ZZ$1, 0))</f>
        <v>#N/A</v>
      </c>
    </row>
    <row r="63" spans="1:3" x14ac:dyDescent="0.25">
      <c r="A63" t="e">
        <f>INDEX(resultados!$A$2:$ZZ$62, 57, MATCH($B$1, resultados!$A$1:$ZZ$1, 0))</f>
        <v>#N/A</v>
      </c>
      <c r="B63" t="e">
        <f>INDEX(resultados!$A$2:$ZZ$62, 57, MATCH($B$2, resultados!$A$1:$ZZ$1, 0))</f>
        <v>#N/A</v>
      </c>
      <c r="C63" t="e">
        <f>INDEX(resultados!$A$2:$ZZ$62, 57, MATCH($B$3, resultados!$A$1:$ZZ$1, 0))</f>
        <v>#N/A</v>
      </c>
    </row>
    <row r="64" spans="1:3" x14ac:dyDescent="0.25">
      <c r="A64" t="e">
        <f>INDEX(resultados!$A$2:$ZZ$62, 58, MATCH($B$1, resultados!$A$1:$ZZ$1, 0))</f>
        <v>#N/A</v>
      </c>
      <c r="B64" t="e">
        <f>INDEX(resultados!$A$2:$ZZ$62, 58, MATCH($B$2, resultados!$A$1:$ZZ$1, 0))</f>
        <v>#N/A</v>
      </c>
      <c r="C64" t="e">
        <f>INDEX(resultados!$A$2:$ZZ$62, 58, MATCH($B$3, resultados!$A$1:$ZZ$1, 0))</f>
        <v>#N/A</v>
      </c>
    </row>
    <row r="65" spans="1:3" x14ac:dyDescent="0.25">
      <c r="A65" t="e">
        <f>INDEX(resultados!$A$2:$ZZ$62, 59, MATCH($B$1, resultados!$A$1:$ZZ$1, 0))</f>
        <v>#N/A</v>
      </c>
      <c r="B65" t="e">
        <f>INDEX(resultados!$A$2:$ZZ$62, 59, MATCH($B$2, resultados!$A$1:$ZZ$1, 0))</f>
        <v>#N/A</v>
      </c>
      <c r="C65" t="e">
        <f>INDEX(resultados!$A$2:$ZZ$62, 59, MATCH($B$3, resultados!$A$1:$ZZ$1, 0))</f>
        <v>#N/A</v>
      </c>
    </row>
    <row r="66" spans="1:3" x14ac:dyDescent="0.25">
      <c r="A66" t="e">
        <f>INDEX(resultados!$A$2:$ZZ$62, 60, MATCH($B$1, resultados!$A$1:$ZZ$1, 0))</f>
        <v>#N/A</v>
      </c>
      <c r="B66" t="e">
        <f>INDEX(resultados!$A$2:$ZZ$62, 60, MATCH($B$2, resultados!$A$1:$ZZ$1, 0))</f>
        <v>#N/A</v>
      </c>
      <c r="C66" t="e">
        <f>INDEX(resultados!$A$2:$ZZ$62, 60, MATCH($B$3, resultados!$A$1:$ZZ$1, 0))</f>
        <v>#N/A</v>
      </c>
    </row>
    <row r="67" spans="1:3" x14ac:dyDescent="0.25">
      <c r="A67" t="e">
        <f>INDEX(resultados!$A$2:$ZZ$62, 61, MATCH($B$1, resultados!$A$1:$ZZ$1, 0))</f>
        <v>#N/A</v>
      </c>
      <c r="B67" t="e">
        <f>INDEX(resultados!$A$2:$ZZ$62, 61, MATCH($B$2, resultados!$A$1:$ZZ$1, 0))</f>
        <v>#N/A</v>
      </c>
      <c r="C67" t="e">
        <f>INDEX(resultados!$A$2:$ZZ$62, 61,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1.3985000000000001</v>
      </c>
      <c r="E2">
        <v>71.510000000000005</v>
      </c>
      <c r="F2">
        <v>63.28</v>
      </c>
      <c r="G2">
        <v>11.4</v>
      </c>
      <c r="H2">
        <v>0.2</v>
      </c>
      <c r="I2">
        <v>333</v>
      </c>
      <c r="J2">
        <v>89.87</v>
      </c>
      <c r="K2">
        <v>37.549999999999997</v>
      </c>
      <c r="L2">
        <v>1</v>
      </c>
      <c r="M2">
        <v>331</v>
      </c>
      <c r="N2">
        <v>11.32</v>
      </c>
      <c r="O2">
        <v>11317.98</v>
      </c>
      <c r="P2">
        <v>458.07</v>
      </c>
      <c r="Q2">
        <v>7963.47</v>
      </c>
      <c r="R2">
        <v>706.48</v>
      </c>
      <c r="S2">
        <v>167.86</v>
      </c>
      <c r="T2">
        <v>268286.95</v>
      </c>
      <c r="U2">
        <v>0.24</v>
      </c>
      <c r="V2">
        <v>0.75</v>
      </c>
      <c r="W2">
        <v>0.81</v>
      </c>
      <c r="X2">
        <v>15.86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1.6020000000000001</v>
      </c>
      <c r="E3">
        <v>62.42</v>
      </c>
      <c r="F3">
        <v>56.71</v>
      </c>
      <c r="G3">
        <v>17.010000000000002</v>
      </c>
      <c r="H3">
        <v>0.39</v>
      </c>
      <c r="I3">
        <v>200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370.99</v>
      </c>
      <c r="Q3">
        <v>7962.69</v>
      </c>
      <c r="R3">
        <v>473.85</v>
      </c>
      <c r="S3">
        <v>167.86</v>
      </c>
      <c r="T3">
        <v>152635.85</v>
      </c>
      <c r="U3">
        <v>0.35</v>
      </c>
      <c r="V3">
        <v>0.83</v>
      </c>
      <c r="W3">
        <v>0.86</v>
      </c>
      <c r="X3">
        <v>9.2899999999999991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1.5122</v>
      </c>
      <c r="E2">
        <v>66.13</v>
      </c>
      <c r="F2">
        <v>60.07</v>
      </c>
      <c r="G2">
        <v>13.3</v>
      </c>
      <c r="H2">
        <v>0.24</v>
      </c>
      <c r="I2">
        <v>271</v>
      </c>
      <c r="J2">
        <v>71.52</v>
      </c>
      <c r="K2">
        <v>32.270000000000003</v>
      </c>
      <c r="L2">
        <v>1</v>
      </c>
      <c r="M2">
        <v>45</v>
      </c>
      <c r="N2">
        <v>8.25</v>
      </c>
      <c r="O2">
        <v>9054.6</v>
      </c>
      <c r="P2">
        <v>341.95</v>
      </c>
      <c r="Q2">
        <v>7963.26</v>
      </c>
      <c r="R2">
        <v>586.75</v>
      </c>
      <c r="S2">
        <v>167.86</v>
      </c>
      <c r="T2">
        <v>208734.04</v>
      </c>
      <c r="U2">
        <v>0.28999999999999998</v>
      </c>
      <c r="V2">
        <v>0.79</v>
      </c>
      <c r="W2">
        <v>1</v>
      </c>
      <c r="X2">
        <v>12.65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1.5176000000000001</v>
      </c>
      <c r="E3">
        <v>65.89</v>
      </c>
      <c r="F3">
        <v>59.9</v>
      </c>
      <c r="G3">
        <v>13.46</v>
      </c>
      <c r="H3">
        <v>0.48</v>
      </c>
      <c r="I3">
        <v>267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344.58</v>
      </c>
      <c r="Q3">
        <v>7963.23</v>
      </c>
      <c r="R3">
        <v>578.99</v>
      </c>
      <c r="S3">
        <v>167.86</v>
      </c>
      <c r="T3">
        <v>204871.34</v>
      </c>
      <c r="U3">
        <v>0.28999999999999998</v>
      </c>
      <c r="V3">
        <v>0.79</v>
      </c>
      <c r="W3">
        <v>1.05</v>
      </c>
      <c r="X3">
        <v>12.48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1.2516</v>
      </c>
      <c r="E2">
        <v>79.900000000000006</v>
      </c>
      <c r="F2">
        <v>72.290000000000006</v>
      </c>
      <c r="G2">
        <v>8.15</v>
      </c>
      <c r="H2">
        <v>0.43</v>
      </c>
      <c r="I2">
        <v>532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282.91000000000003</v>
      </c>
      <c r="Q2">
        <v>7965.54</v>
      </c>
      <c r="R2">
        <v>985.53</v>
      </c>
      <c r="S2">
        <v>167.86</v>
      </c>
      <c r="T2">
        <v>406818.99</v>
      </c>
      <c r="U2">
        <v>0.17</v>
      </c>
      <c r="V2">
        <v>0.65</v>
      </c>
      <c r="W2">
        <v>1.84</v>
      </c>
      <c r="X2">
        <v>24.86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1.0205</v>
      </c>
      <c r="E2">
        <v>97.99</v>
      </c>
      <c r="F2">
        <v>77.88</v>
      </c>
      <c r="G2">
        <v>7.55</v>
      </c>
      <c r="H2">
        <v>0.12</v>
      </c>
      <c r="I2">
        <v>619</v>
      </c>
      <c r="J2">
        <v>141.81</v>
      </c>
      <c r="K2">
        <v>47.83</v>
      </c>
      <c r="L2">
        <v>1</v>
      </c>
      <c r="M2">
        <v>617</v>
      </c>
      <c r="N2">
        <v>22.98</v>
      </c>
      <c r="O2">
        <v>17723.39</v>
      </c>
      <c r="P2">
        <v>844.34</v>
      </c>
      <c r="Q2">
        <v>7964.63</v>
      </c>
      <c r="R2">
        <v>1203.98</v>
      </c>
      <c r="S2">
        <v>167.86</v>
      </c>
      <c r="T2">
        <v>515608.25</v>
      </c>
      <c r="U2">
        <v>0.14000000000000001</v>
      </c>
      <c r="V2">
        <v>0.61</v>
      </c>
      <c r="W2">
        <v>1.26</v>
      </c>
      <c r="X2">
        <v>30.45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1.5481</v>
      </c>
      <c r="E3">
        <v>64.599999999999994</v>
      </c>
      <c r="F3">
        <v>56.62</v>
      </c>
      <c r="G3">
        <v>17.07</v>
      </c>
      <c r="H3">
        <v>0.25</v>
      </c>
      <c r="I3">
        <v>199</v>
      </c>
      <c r="J3">
        <v>143.16999999999999</v>
      </c>
      <c r="K3">
        <v>47.83</v>
      </c>
      <c r="L3">
        <v>2</v>
      </c>
      <c r="M3">
        <v>197</v>
      </c>
      <c r="N3">
        <v>23.34</v>
      </c>
      <c r="O3">
        <v>17891.86</v>
      </c>
      <c r="P3">
        <v>548.45000000000005</v>
      </c>
      <c r="Q3">
        <v>7962.59</v>
      </c>
      <c r="R3">
        <v>480.4</v>
      </c>
      <c r="S3">
        <v>167.86</v>
      </c>
      <c r="T3">
        <v>155915.44</v>
      </c>
      <c r="U3">
        <v>0.35</v>
      </c>
      <c r="V3">
        <v>0.83</v>
      </c>
      <c r="W3">
        <v>0.59</v>
      </c>
      <c r="X3">
        <v>9.2100000000000009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1.7131000000000001</v>
      </c>
      <c r="E4">
        <v>58.38</v>
      </c>
      <c r="F4">
        <v>52.8</v>
      </c>
      <c r="G4">
        <v>27.31</v>
      </c>
      <c r="H4">
        <v>0.37</v>
      </c>
      <c r="I4">
        <v>116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18060.849999999999</v>
      </c>
      <c r="P4">
        <v>449.55</v>
      </c>
      <c r="Q4">
        <v>7962.63</v>
      </c>
      <c r="R4">
        <v>345.96</v>
      </c>
      <c r="S4">
        <v>167.86</v>
      </c>
      <c r="T4">
        <v>89111.52</v>
      </c>
      <c r="U4">
        <v>0.49</v>
      </c>
      <c r="V4">
        <v>0.89</v>
      </c>
      <c r="W4">
        <v>0.59</v>
      </c>
      <c r="X4">
        <v>5.38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1.7149000000000001</v>
      </c>
      <c r="E5">
        <v>58.31</v>
      </c>
      <c r="F5">
        <v>52.76</v>
      </c>
      <c r="G5">
        <v>27.53</v>
      </c>
      <c r="H5">
        <v>0.49</v>
      </c>
      <c r="I5">
        <v>115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452.25</v>
      </c>
      <c r="Q5">
        <v>7963</v>
      </c>
      <c r="R5">
        <v>343.96</v>
      </c>
      <c r="S5">
        <v>167.86</v>
      </c>
      <c r="T5">
        <v>88114.75</v>
      </c>
      <c r="U5">
        <v>0.49</v>
      </c>
      <c r="V5">
        <v>0.89</v>
      </c>
      <c r="W5">
        <v>0.61</v>
      </c>
      <c r="X5">
        <v>5.35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0.81369999999999998</v>
      </c>
      <c r="E2">
        <v>122.9</v>
      </c>
      <c r="F2">
        <v>90.29</v>
      </c>
      <c r="G2">
        <v>6.38</v>
      </c>
      <c r="H2">
        <v>0.1</v>
      </c>
      <c r="I2">
        <v>849</v>
      </c>
      <c r="J2">
        <v>176.73</v>
      </c>
      <c r="K2">
        <v>52.44</v>
      </c>
      <c r="L2">
        <v>1</v>
      </c>
      <c r="M2">
        <v>847</v>
      </c>
      <c r="N2">
        <v>33.29</v>
      </c>
      <c r="O2">
        <v>22031.19</v>
      </c>
      <c r="P2">
        <v>1152.21</v>
      </c>
      <c r="Q2">
        <v>7965.92</v>
      </c>
      <c r="R2">
        <v>1627.86</v>
      </c>
      <c r="S2">
        <v>167.86</v>
      </c>
      <c r="T2">
        <v>726396.77</v>
      </c>
      <c r="U2">
        <v>0.1</v>
      </c>
      <c r="V2">
        <v>0.52</v>
      </c>
      <c r="W2">
        <v>1.64</v>
      </c>
      <c r="X2">
        <v>42.85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1.4076</v>
      </c>
      <c r="E3">
        <v>71.040000000000006</v>
      </c>
      <c r="F3">
        <v>59.48</v>
      </c>
      <c r="G3">
        <v>13.89</v>
      </c>
      <c r="H3">
        <v>0.2</v>
      </c>
      <c r="I3">
        <v>257</v>
      </c>
      <c r="J3">
        <v>178.21</v>
      </c>
      <c r="K3">
        <v>52.44</v>
      </c>
      <c r="L3">
        <v>2</v>
      </c>
      <c r="M3">
        <v>255</v>
      </c>
      <c r="N3">
        <v>33.770000000000003</v>
      </c>
      <c r="O3">
        <v>22213.89</v>
      </c>
      <c r="P3">
        <v>707.99</v>
      </c>
      <c r="Q3">
        <v>7962.95</v>
      </c>
      <c r="R3">
        <v>577.19000000000005</v>
      </c>
      <c r="S3">
        <v>167.86</v>
      </c>
      <c r="T3">
        <v>204024.42</v>
      </c>
      <c r="U3">
        <v>0.28999999999999998</v>
      </c>
      <c r="V3">
        <v>0.79</v>
      </c>
      <c r="W3">
        <v>0.69</v>
      </c>
      <c r="X3">
        <v>12.07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1.6274</v>
      </c>
      <c r="E4">
        <v>61.45</v>
      </c>
      <c r="F4">
        <v>53.94</v>
      </c>
      <c r="G4">
        <v>22.63</v>
      </c>
      <c r="H4">
        <v>0.3</v>
      </c>
      <c r="I4">
        <v>143</v>
      </c>
      <c r="J4">
        <v>179.7</v>
      </c>
      <c r="K4">
        <v>52.44</v>
      </c>
      <c r="L4">
        <v>3</v>
      </c>
      <c r="M4">
        <v>141</v>
      </c>
      <c r="N4">
        <v>34.26</v>
      </c>
      <c r="O4">
        <v>22397.24</v>
      </c>
      <c r="P4">
        <v>589.87</v>
      </c>
      <c r="Q4">
        <v>7962.28</v>
      </c>
      <c r="R4">
        <v>389.24</v>
      </c>
      <c r="S4">
        <v>167.86</v>
      </c>
      <c r="T4">
        <v>110615.05</v>
      </c>
      <c r="U4">
        <v>0.43</v>
      </c>
      <c r="V4">
        <v>0.87</v>
      </c>
      <c r="W4">
        <v>0.51</v>
      </c>
      <c r="X4">
        <v>6.53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1.744</v>
      </c>
      <c r="E5">
        <v>57.34</v>
      </c>
      <c r="F5">
        <v>51.58</v>
      </c>
      <c r="G5">
        <v>32.92</v>
      </c>
      <c r="H5">
        <v>0.39</v>
      </c>
      <c r="I5">
        <v>94</v>
      </c>
      <c r="J5">
        <v>181.19</v>
      </c>
      <c r="K5">
        <v>52.44</v>
      </c>
      <c r="L5">
        <v>4</v>
      </c>
      <c r="M5">
        <v>46</v>
      </c>
      <c r="N5">
        <v>34.75</v>
      </c>
      <c r="O5">
        <v>22581.25</v>
      </c>
      <c r="P5">
        <v>506.31</v>
      </c>
      <c r="Q5">
        <v>7962.39</v>
      </c>
      <c r="R5">
        <v>306.58</v>
      </c>
      <c r="S5">
        <v>167.86</v>
      </c>
      <c r="T5">
        <v>69530.92</v>
      </c>
      <c r="U5">
        <v>0.55000000000000004</v>
      </c>
      <c r="V5">
        <v>0.91</v>
      </c>
      <c r="W5">
        <v>0.49</v>
      </c>
      <c r="X5">
        <v>4.17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1.7502</v>
      </c>
      <c r="E6">
        <v>57.14</v>
      </c>
      <c r="F6">
        <v>51.51</v>
      </c>
      <c r="G6">
        <v>34.340000000000003</v>
      </c>
      <c r="H6">
        <v>0.49</v>
      </c>
      <c r="I6">
        <v>90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502.89</v>
      </c>
      <c r="Q6">
        <v>7962.21</v>
      </c>
      <c r="R6">
        <v>303.08</v>
      </c>
      <c r="S6">
        <v>167.86</v>
      </c>
      <c r="T6">
        <v>67801.98</v>
      </c>
      <c r="U6">
        <v>0.55000000000000004</v>
      </c>
      <c r="V6">
        <v>0.92</v>
      </c>
      <c r="W6">
        <v>0.53</v>
      </c>
      <c r="X6">
        <v>4.1100000000000003</v>
      </c>
      <c r="Y6">
        <v>1</v>
      </c>
      <c r="Z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1.0513999999999999</v>
      </c>
      <c r="E2">
        <v>95.11</v>
      </c>
      <c r="F2">
        <v>84.62</v>
      </c>
      <c r="G2">
        <v>6.38</v>
      </c>
      <c r="H2">
        <v>0.64</v>
      </c>
      <c r="I2">
        <v>796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244.87</v>
      </c>
      <c r="Q2">
        <v>7966.24</v>
      </c>
      <c r="R2">
        <v>1390.89</v>
      </c>
      <c r="S2">
        <v>167.86</v>
      </c>
      <c r="T2">
        <v>608176.51</v>
      </c>
      <c r="U2">
        <v>0.12</v>
      </c>
      <c r="V2">
        <v>0.56000000000000005</v>
      </c>
      <c r="W2">
        <v>2.62</v>
      </c>
      <c r="X2">
        <v>37.19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1.325</v>
      </c>
      <c r="E2">
        <v>75.47</v>
      </c>
      <c r="F2">
        <v>65.650000000000006</v>
      </c>
      <c r="G2">
        <v>10.34</v>
      </c>
      <c r="H2">
        <v>0.18</v>
      </c>
      <c r="I2">
        <v>381</v>
      </c>
      <c r="J2">
        <v>98.71</v>
      </c>
      <c r="K2">
        <v>39.72</v>
      </c>
      <c r="L2">
        <v>1</v>
      </c>
      <c r="M2">
        <v>379</v>
      </c>
      <c r="N2">
        <v>12.99</v>
      </c>
      <c r="O2">
        <v>12407.75</v>
      </c>
      <c r="P2">
        <v>522.80999999999995</v>
      </c>
      <c r="Q2">
        <v>7963.6</v>
      </c>
      <c r="R2">
        <v>787.85</v>
      </c>
      <c r="S2">
        <v>167.86</v>
      </c>
      <c r="T2">
        <v>308731.90000000002</v>
      </c>
      <c r="U2">
        <v>0.21</v>
      </c>
      <c r="V2">
        <v>0.72</v>
      </c>
      <c r="W2">
        <v>0.87</v>
      </c>
      <c r="X2">
        <v>18.23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1.6269</v>
      </c>
      <c r="E3">
        <v>61.46</v>
      </c>
      <c r="F3">
        <v>55.8</v>
      </c>
      <c r="G3">
        <v>18.7</v>
      </c>
      <c r="H3">
        <v>0.35</v>
      </c>
      <c r="I3">
        <v>179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384.76</v>
      </c>
      <c r="Q3">
        <v>7962.6</v>
      </c>
      <c r="R3">
        <v>444.04</v>
      </c>
      <c r="S3">
        <v>167.86</v>
      </c>
      <c r="T3">
        <v>137835.29</v>
      </c>
      <c r="U3">
        <v>0.38</v>
      </c>
      <c r="V3">
        <v>0.85</v>
      </c>
      <c r="W3">
        <v>0.8</v>
      </c>
      <c r="X3">
        <v>8.39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1.6294999999999999</v>
      </c>
      <c r="E4">
        <v>61.37</v>
      </c>
      <c r="F4">
        <v>55.72</v>
      </c>
      <c r="G4">
        <v>18.78</v>
      </c>
      <c r="H4">
        <v>0.52</v>
      </c>
      <c r="I4">
        <v>178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388.5</v>
      </c>
      <c r="Q4">
        <v>7962.6</v>
      </c>
      <c r="R4">
        <v>441.35</v>
      </c>
      <c r="S4">
        <v>167.86</v>
      </c>
      <c r="T4">
        <v>136499.22</v>
      </c>
      <c r="U4">
        <v>0.38</v>
      </c>
      <c r="V4">
        <v>0.85</v>
      </c>
      <c r="W4">
        <v>0.8</v>
      </c>
      <c r="X4">
        <v>8.31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2024-09-25T12:21:11Z</dcterms:created>
  <dcterms:modified xsi:type="dcterms:W3CDTF">2024-09-25T19:48:28Z</dcterms:modified>
</cp:coreProperties>
</file>