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00ha_100ha_14%_12m_0_LM/"/>
    </mc:Choice>
  </mc:AlternateContent>
  <xr:revisionPtr revIDLastSave="189" documentId="11_55C393F7B93EF4B4229E490F03981F18F129EA32" xr6:coauthVersionLast="47" xr6:coauthVersionMax="47" xr10:uidLastSave="{AC7C6612-3C8F-472C-BC2C-47F844187B55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<sst xmlns="http://schemas.openxmlformats.org/spreadsheetml/2006/main" count="678" uniqueCount="59">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</sst>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1.3979999999999999</c:v>
                </c:pt>
                <c:pt idx="1">
                  <c:v>1.7736000000000001</c:v>
                </c:pt>
                <c:pt idx="2">
                  <c:v>2.0312999999999999</c:v>
                </c:pt>
                <c:pt idx="3">
                  <c:v>2.2185999999999999</c:v>
                </c:pt>
                <c:pt idx="4">
                  <c:v>2.3563000000000001</c:v>
                </c:pt>
                <c:pt idx="5">
                  <c:v>2.4704000000000002</c:v>
                </c:pt>
                <c:pt idx="6">
                  <c:v>2.5628000000000002</c:v>
                </c:pt>
                <c:pt idx="7">
                  <c:v>2.6366999999999994</c:v>
                </c:pt>
                <c:pt idx="8">
                  <c:v>2.6970999999999998</c:v>
                </c:pt>
                <c:pt idx="9">
                  <c:v>2.7518000000000002</c:v>
                </c:pt>
                <c:pt idx="10">
                  <c:v>2.7945000000000007</c:v>
                </c:pt>
                <c:pt idx="11">
                  <c:v>2.8361000000000001</c:v>
                </c:pt>
                <c:pt idx="12">
                  <c:v>2.8689</c:v>
                </c:pt>
                <c:pt idx="13">
                  <c:v>2.8921999999999999</c:v>
                </c:pt>
                <c:pt idx="14">
                  <c:v>2.9200999999999997</c:v>
                </c:pt>
                <c:pt idx="15">
                  <c:v>2.9419</c:v>
                </c:pt>
                <c:pt idx="16">
                  <c:v>2.9577</c:v>
                </c:pt>
                <c:pt idx="17">
                  <c:v>2.9889999999999999</c:v>
                </c:pt>
                <c:pt idx="18">
                  <c:v>2.9950999999999999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52F-45DB-8336-8906B0E08C46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B52F-45DB-8336-8906B0E08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98896"/>
        <c:axId val="701900336"/>
      </c:scatterChart>
      <c:valAx>
        <c:axId val="70189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900336"/>
        <c:crosses val="autoZero"/>
        <c:crossBetween val="midCat"/>
      </c:valAx>
      <c:valAx>
        <c:axId val="701900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898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21D-45D0-9D84-666F463C6447}"/>
              </c:ext>
            </c:extLst>
          </c:dPt>
          <c:dPt>
            <c:idx val="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21D-45D0-9D84-666F463C6447}"/>
              </c:ext>
            </c:extLst>
          </c:dPt>
          <c:dPt>
            <c:idx val="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21D-45D0-9D84-666F463C6447}"/>
              </c:ext>
            </c:extLst>
          </c:dPt>
          <c:dPt>
            <c:idx val="3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21D-45D0-9D84-666F463C6447}"/>
              </c:ext>
            </c:extLst>
          </c:dPt>
          <c:dPt>
            <c:idx val="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21D-45D0-9D84-666F463C6447}"/>
              </c:ext>
            </c:extLst>
          </c:dPt>
          <c:dPt>
            <c:idx val="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21D-45D0-9D84-666F463C6447}"/>
              </c:ext>
            </c:extLst>
          </c:dPt>
          <c:dPt>
            <c:idx val="6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21D-45D0-9D84-666F463C6447}"/>
              </c:ext>
            </c:extLst>
          </c:dPt>
          <c:dPt>
            <c:idx val="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21D-45D0-9D84-666F463C6447}"/>
              </c:ext>
            </c:extLst>
          </c:dPt>
          <c:dPt>
            <c:idx val="8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21D-45D0-9D84-666F463C6447}"/>
              </c:ext>
            </c:extLst>
          </c:dPt>
          <c:dPt>
            <c:idx val="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21D-45D0-9D84-666F463C6447}"/>
              </c:ext>
            </c:extLst>
          </c:dPt>
          <c:dPt>
            <c:idx val="1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21D-45D0-9D84-666F463C6447}"/>
              </c:ext>
            </c:extLst>
          </c:dPt>
          <c:dPt>
            <c:idx val="1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21D-45D0-9D84-666F463C6447}"/>
              </c:ext>
            </c:extLst>
          </c:dPt>
          <c:dPt>
            <c:idx val="1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21D-45D0-9D84-666F463C6447}"/>
              </c:ext>
            </c:extLst>
          </c:dPt>
          <c:dPt>
            <c:idx val="1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21D-45D0-9D84-666F463C6447}"/>
              </c:ext>
            </c:extLst>
          </c:dPt>
          <c:dPt>
            <c:idx val="1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21D-45D0-9D84-666F463C6447}"/>
              </c:ext>
            </c:extLst>
          </c:dPt>
          <c:dPt>
            <c:idx val="1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21D-45D0-9D84-666F463C6447}"/>
              </c:ext>
            </c:extLst>
          </c:dPt>
          <c:dPt>
            <c:idx val="1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21D-45D0-9D84-666F463C6447}"/>
              </c:ext>
            </c:extLst>
          </c:dPt>
          <c:dPt>
            <c:idx val="1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21D-45D0-9D84-666F463C6447}"/>
              </c:ext>
            </c:extLst>
          </c:dPt>
          <c:dPt>
            <c:idx val="1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21D-45D0-9D84-666F463C6447}"/>
              </c:ext>
            </c:extLst>
          </c:dPt>
          <c:dPt>
            <c:idx val="1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21D-45D0-9D84-666F463C6447}"/>
              </c:ext>
            </c:extLst>
          </c:dPt>
          <c:dPt>
            <c:idx val="2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221D-45D0-9D84-666F463C6447}"/>
              </c:ext>
            </c:extLst>
          </c:dPt>
          <c:dPt>
            <c:idx val="2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221D-45D0-9D84-666F463C6447}"/>
              </c:ext>
            </c:extLst>
          </c:dPt>
          <c:dPt>
            <c:idx val="2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221D-45D0-9D84-666F463C6447}"/>
              </c:ext>
            </c:extLst>
          </c:dPt>
          <c:dPt>
            <c:idx val="2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221D-45D0-9D84-666F463C6447}"/>
              </c:ext>
            </c:extLst>
          </c:dPt>
          <c:dPt>
            <c:idx val="2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221D-45D0-9D84-666F463C6447}"/>
              </c:ext>
            </c:extLst>
          </c:dPt>
          <c:dPt>
            <c:idx val="2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221D-45D0-9D84-666F463C6447}"/>
              </c:ext>
            </c:extLst>
          </c:dPt>
          <c:dPt>
            <c:idx val="2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221D-45D0-9D84-666F463C6447}"/>
              </c:ext>
            </c:extLst>
          </c:dPt>
          <c:dPt>
            <c:idx val="2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221D-45D0-9D84-666F463C6447}"/>
              </c:ext>
            </c:extLst>
          </c:dPt>
          <c:dPt>
            <c:idx val="2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221D-45D0-9D84-666F463C6447}"/>
              </c:ext>
            </c:extLst>
          </c:dPt>
          <c:dPt>
            <c:idx val="2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221D-45D0-9D84-666F463C6447}"/>
              </c:ext>
            </c:extLst>
          </c:dPt>
          <c:dPt>
            <c:idx val="3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221D-45D0-9D84-666F463C6447}"/>
              </c:ext>
            </c:extLst>
          </c:dPt>
          <c:dPt>
            <c:idx val="3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221D-45D0-9D84-666F463C6447}"/>
              </c:ext>
            </c:extLst>
          </c:dPt>
          <c:dPt>
            <c:idx val="3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221D-45D0-9D84-666F463C6447}"/>
              </c:ext>
            </c:extLst>
          </c:dPt>
          <c:dPt>
            <c:idx val="3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221D-45D0-9D84-666F463C6447}"/>
              </c:ext>
            </c:extLst>
          </c:dPt>
          <c:dPt>
            <c:idx val="3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221D-45D0-9D84-666F463C6447}"/>
              </c:ext>
            </c:extLst>
          </c:dPt>
          <c:dPt>
            <c:idx val="3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221D-45D0-9D84-666F463C6447}"/>
              </c:ext>
            </c:extLst>
          </c:dPt>
          <c:dPt>
            <c:idx val="36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221D-45D0-9D84-666F463C6447}"/>
              </c:ext>
            </c:extLst>
          </c:dPt>
          <c:dPt>
            <c:idx val="3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221D-45D0-9D84-666F463C6447}"/>
              </c:ext>
            </c:extLst>
          </c:dPt>
          <c:dPt>
            <c:idx val="3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221D-45D0-9D84-666F463C6447}"/>
              </c:ext>
            </c:extLst>
          </c:dPt>
          <c:dPt>
            <c:idx val="3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221D-45D0-9D84-666F463C6447}"/>
              </c:ext>
            </c:extLst>
          </c:dPt>
          <c:dPt>
            <c:idx val="4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221D-45D0-9D84-666F463C6447}"/>
              </c:ext>
            </c:extLst>
          </c:dPt>
          <c:dPt>
            <c:idx val="4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221D-45D0-9D84-666F463C6447}"/>
              </c:ext>
            </c:extLst>
          </c:dPt>
          <c:dPt>
            <c:idx val="4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221D-45D0-9D84-666F463C6447}"/>
              </c:ext>
            </c:extLst>
          </c:dPt>
          <c:dPt>
            <c:idx val="4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221D-45D0-9D84-666F463C6447}"/>
              </c:ext>
            </c:extLst>
          </c:dPt>
          <c:dPt>
            <c:idx val="4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221D-45D0-9D84-666F463C6447}"/>
              </c:ext>
            </c:extLst>
          </c:dPt>
          <c:dPt>
            <c:idx val="4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221D-45D0-9D84-666F463C6447}"/>
              </c:ext>
            </c:extLst>
          </c:dPt>
          <c:dPt>
            <c:idx val="4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221D-45D0-9D84-666F463C6447}"/>
              </c:ext>
            </c:extLst>
          </c:dPt>
          <c:dPt>
            <c:idx val="4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221D-45D0-9D84-666F463C6447}"/>
              </c:ext>
            </c:extLst>
          </c:dPt>
          <c:dPt>
            <c:idx val="4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221D-45D0-9D84-666F463C6447}"/>
              </c:ext>
            </c:extLst>
          </c:dPt>
          <c:xVal>
            <c:numRef>
              <c:f>gráficos!$A$7:$A$55</c:f>
              <c:numCache>
                <c:formatCode>General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xVal>
          <c:yVal>
            <c:numRef>
              <c:f>gráficos!$B$7:$B$55</c:f>
              <c:numCache>
                <c:formatCode>General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21D-45D0-9D84-666F463C6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FD35DB-5289-6535-E1FC-5FFB82177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AD68-5F68-4529-8D6F-8EF99DCF23FA}">
  <sheetPr codeName="Planilha23"/>
  <dimension ref="A1:M20"/>
  <sheetViews>
    <sheetView tabSelected="1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1.3979999999999999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794</v>
      </c>
      <c r="F2">
        <f>_xlfn.XLOOKUP(B2,RESULTADOS_0!D:D,RESULTADOS_0!F:F,0,0,1)</f>
        <v>61.06</v>
      </c>
      <c r="G2">
        <f>_xlfn.XLOOKUP(B2,RESULTADOS_0!D:D,RESULTADOS_0!M:M,0,0,1)</f>
        <v>0</v>
      </c>
      <c r="H2">
        <v>100</v>
      </c>
      <c r="I2">
        <v>1.3979999999999999</v>
      </c>
      <c r="J2">
        <v>14</v>
      </c>
      <c r="M2">
        <v>20</v>
      </c>
    </row>
    <row r="3" spans="1:13" x14ac:dyDescent="0.3">
      <c r="A3" t="s">
        <v>41</v>
      </c>
      <c r="B3">
        <v>1.7736000000000001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531</v>
      </c>
      <c r="F3">
        <f>_xlfn.XLOOKUP(B3,RESULTADOS_1!D:D,RESULTADOS_1!F:F,0,0,1)</f>
        <v>48.78</v>
      </c>
      <c r="G3">
        <f>_xlfn.XLOOKUP(B3,RESULTADOS_1!D:D,RESULTADOS_1!M:M,0,0,1)</f>
        <v>0</v>
      </c>
      <c r="I3">
        <v>1.7736000000000001</v>
      </c>
    </row>
    <row r="4" spans="1:13" x14ac:dyDescent="0.3">
      <c r="A4" t="s">
        <v>42</v>
      </c>
      <c r="B4">
        <v>2.0312999999999999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399</v>
      </c>
      <c r="F4">
        <f>_xlfn.XLOOKUP(B4,RESULTADOS_2!D:D,RESULTADOS_2!F:F,0,0,1)</f>
        <v>42.61</v>
      </c>
      <c r="G4">
        <f>_xlfn.XLOOKUP(B4,RESULTADOS_2!D:D,RESULTADOS_2!M:M,0,0,1)</f>
        <v>0</v>
      </c>
      <c r="I4">
        <v>2.0312999999999999</v>
      </c>
    </row>
    <row r="5" spans="1:13" x14ac:dyDescent="0.3">
      <c r="A5" t="s">
        <v>43</v>
      </c>
      <c r="B5">
        <v>2.2185999999999999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319</v>
      </c>
      <c r="F5">
        <f>_xlfn.XLOOKUP(B5,RESULTADOS_3!D:D,RESULTADOS_3!F:F,0,0,1)</f>
        <v>38.85</v>
      </c>
      <c r="G5">
        <f>_xlfn.XLOOKUP(B5,RESULTADOS_3!D:D,RESULTADOS_3!M:M,0,0,1)</f>
        <v>0</v>
      </c>
      <c r="I5">
        <v>2.2185999999999999</v>
      </c>
    </row>
    <row r="6" spans="1:13" x14ac:dyDescent="0.3">
      <c r="A6" t="s">
        <v>44</v>
      </c>
      <c r="B6">
        <v>2.3563000000000001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267</v>
      </c>
      <c r="F6">
        <f>_xlfn.XLOOKUP(B6,RESULTADOS_4!D:D,RESULTADOS_4!F:F,0,0,1)</f>
        <v>36.44</v>
      </c>
      <c r="G6">
        <f>_xlfn.XLOOKUP(B6,RESULTADOS_4!D:D,RESULTADOS_4!M:M,0,0,1)</f>
        <v>0</v>
      </c>
      <c r="I6">
        <v>2.3563000000000001</v>
      </c>
    </row>
    <row r="7" spans="1:13" x14ac:dyDescent="0.3">
      <c r="A7" t="s">
        <v>45</v>
      </c>
      <c r="B7">
        <v>2.4704000000000002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229</v>
      </c>
      <c r="F7">
        <f>_xlfn.XLOOKUP(B7,RESULTADOS_5!D:D,RESULTADOS_5!F:F,0,0,1)</f>
        <v>34.64</v>
      </c>
      <c r="G7">
        <f>_xlfn.XLOOKUP(B7,RESULTADOS_5!D:D,RESULTADOS_5!M:M,0,0,1)</f>
        <v>0</v>
      </c>
      <c r="I7">
        <v>2.4704000000000002</v>
      </c>
    </row>
    <row r="8" spans="1:13" x14ac:dyDescent="0.3">
      <c r="A8" t="s">
        <v>46</v>
      </c>
      <c r="B8">
        <v>2.5628000000000002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200</v>
      </c>
      <c r="F8">
        <f>_xlfn.XLOOKUP(B8,RESULTADOS_6!D:D,RESULTADOS_6!F:F,0,0,1)</f>
        <v>33.299999999999997</v>
      </c>
      <c r="G8">
        <f>_xlfn.XLOOKUP(B8,RESULTADOS_6!D:D,RESULTADOS_6!M:M,0,0,1)</f>
        <v>0</v>
      </c>
      <c r="I8">
        <v>2.5628000000000002</v>
      </c>
    </row>
    <row r="9" spans="1:13" x14ac:dyDescent="0.3">
      <c r="A9" t="s">
        <v>47</v>
      </c>
      <c r="B9">
        <v>2.6366999999999998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178</v>
      </c>
      <c r="F9">
        <f>_xlfn.XLOOKUP(B9,RESULTADOS_7!D:D,RESULTADOS_7!F:F,0,0,1)</f>
        <v>32.28</v>
      </c>
      <c r="G9">
        <f>_xlfn.XLOOKUP(B9,RESULTADOS_7!D:D,RESULTADOS_7!M:M,0,0,1)</f>
        <v>0</v>
      </c>
      <c r="I9">
        <v>2.6366999999999994</v>
      </c>
    </row>
    <row r="10" spans="1:13" x14ac:dyDescent="0.3">
      <c r="A10" t="s">
        <v>48</v>
      </c>
      <c r="B10">
        <v>2.6970999999999998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161</v>
      </c>
      <c r="F10">
        <f>_xlfn.XLOOKUP(B10,RESULTADOS_8!D:D,RESULTADOS_8!F:F,0,0,1)</f>
        <v>31.46</v>
      </c>
      <c r="G10">
        <f>_xlfn.XLOOKUP(B10,RESULTADOS_8!D:D,RESULTADOS_8!M:M,0,0,1)</f>
        <v>0</v>
      </c>
      <c r="I10">
        <v>2.6970999999999998</v>
      </c>
    </row>
    <row r="11" spans="1:13" x14ac:dyDescent="0.3">
      <c r="A11" t="s">
        <v>49</v>
      </c>
      <c r="B11">
        <v>2.7517999999999998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146</v>
      </c>
      <c r="F11">
        <f>_xlfn.XLOOKUP(B11,RESULTADOS_9!D:D,RESULTADOS_9!F:F,0,0,1)</f>
        <v>30.77</v>
      </c>
      <c r="G11">
        <f>_xlfn.XLOOKUP(B11,RESULTADOS_9!D:D,RESULTADOS_9!M:M,0,0,1)</f>
        <v>0</v>
      </c>
      <c r="I11">
        <v>2.7518000000000002</v>
      </c>
    </row>
    <row r="12" spans="1:13" x14ac:dyDescent="0.3">
      <c r="A12" t="s">
        <v>50</v>
      </c>
      <c r="B12">
        <v>2.7945000000000002</v>
      </c>
      <c r="C12">
        <f>_xlfn.XLOOKUP(B12,RESULTADOS_10!D:D,RESULTADOS_10!B:B,0,0,1)</f>
        <v>60</v>
      </c>
      <c r="D12">
        <f>_xlfn.XLOOKUP(B12,RESULTADOS_10!D:D,RESULTADOS_10!L:L,0,0,1)</f>
        <v>3</v>
      </c>
      <c r="E12">
        <f>_xlfn.XLOOKUP(B12,RESULTADOS_10!D:D,RESULTADOS_10!I:I,0,0,1)</f>
        <v>134</v>
      </c>
      <c r="F12">
        <f>_xlfn.XLOOKUP(B12,RESULTADOS_10!D:D,RESULTADOS_10!F:F,0,0,1)</f>
        <v>30.23</v>
      </c>
      <c r="G12">
        <f>_xlfn.XLOOKUP(B12,RESULTADOS_10!D:D,RESULTADOS_10!M:M,0,0,1)</f>
        <v>0</v>
      </c>
      <c r="I12">
        <v>2.7945000000000007</v>
      </c>
    </row>
    <row r="13" spans="1:13" x14ac:dyDescent="0.3">
      <c r="A13" t="s">
        <v>51</v>
      </c>
      <c r="B13">
        <v>2.8361000000000001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124</v>
      </c>
      <c r="F13">
        <f>_xlfn.XLOOKUP(B13,RESULTADOS_11!D:D,RESULTADOS_11!F:F,0,0,1)</f>
        <v>29.7</v>
      </c>
      <c r="G13">
        <f>_xlfn.XLOOKUP(B13,RESULTADOS_11!D:D,RESULTADOS_11!M:M,0,0,1)</f>
        <v>0</v>
      </c>
      <c r="I13">
        <v>2.8361000000000001</v>
      </c>
    </row>
    <row r="14" spans="1:13" x14ac:dyDescent="0.3">
      <c r="A14" t="s">
        <v>52</v>
      </c>
      <c r="B14">
        <v>2.8689</v>
      </c>
      <c r="C14">
        <f>_xlfn.XLOOKUP(B14,RESULTADOS_12!D:D,RESULTADOS_12!B:B,0,0,1)</f>
        <v>70</v>
      </c>
      <c r="D14">
        <f>_xlfn.XLOOKUP(B14,RESULTADOS_12!D:D,RESULTADOS_12!L:L,0,0,1)</f>
        <v>3</v>
      </c>
      <c r="E14">
        <f>_xlfn.XLOOKUP(B14,RESULTADOS_12!D:D,RESULTADOS_12!I:I,0,0,1)</f>
        <v>115</v>
      </c>
      <c r="F14">
        <f>_xlfn.XLOOKUP(B14,RESULTADOS_12!D:D,RESULTADOS_12!F:F,0,0,1)</f>
        <v>29.31</v>
      </c>
      <c r="G14">
        <f>_xlfn.XLOOKUP(B14,RESULTADOS_12!D:D,RESULTADOS_12!M:M,0,0,1)</f>
        <v>0</v>
      </c>
      <c r="I14">
        <v>2.8689</v>
      </c>
    </row>
    <row r="15" spans="1:13" x14ac:dyDescent="0.3">
      <c r="A15" t="s">
        <v>53</v>
      </c>
      <c r="B15">
        <v>2.8921999999999999</v>
      </c>
      <c r="C15">
        <f>_xlfn.XLOOKUP(B15,RESULTADOS_13!D:D,RESULTADOS_13!B:B,0,0,1)</f>
        <v>75</v>
      </c>
      <c r="D15">
        <f>_xlfn.XLOOKUP(B15,RESULTADOS_13!D:D,RESULTADOS_13!L:L,0,0,1)</f>
        <v>3</v>
      </c>
      <c r="E15">
        <f>_xlfn.XLOOKUP(B15,RESULTADOS_13!D:D,RESULTADOS_13!I:I,0,0,1)</f>
        <v>108</v>
      </c>
      <c r="F15">
        <f>_xlfn.XLOOKUP(B15,RESULTADOS_13!D:D,RESULTADOS_13!F:F,0,0,1)</f>
        <v>29</v>
      </c>
      <c r="G15">
        <f>_xlfn.XLOOKUP(B15,RESULTADOS_13!D:D,RESULTADOS_13!M:M,0,0,1)</f>
        <v>0</v>
      </c>
      <c r="I15">
        <v>2.8921999999999999</v>
      </c>
    </row>
    <row r="16" spans="1:13" x14ac:dyDescent="0.3">
      <c r="A16" t="s">
        <v>54</v>
      </c>
      <c r="B16">
        <v>2.9201000000000001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101</v>
      </c>
      <c r="F16">
        <f>_xlfn.XLOOKUP(B16,RESULTADOS_14!D:D,RESULTADOS_14!F:F,0,0,1)</f>
        <v>28.67</v>
      </c>
      <c r="G16">
        <f>_xlfn.XLOOKUP(B16,RESULTADOS_14!D:D,RESULTADOS_14!M:M,0,0,1)</f>
        <v>0</v>
      </c>
      <c r="I16">
        <v>2.9200999999999997</v>
      </c>
    </row>
    <row r="17" spans="1:9" x14ac:dyDescent="0.3">
      <c r="A17" t="s">
        <v>55</v>
      </c>
      <c r="B17">
        <v>2.9419</v>
      </c>
      <c r="C17">
        <f>_xlfn.XLOOKUP(B17,RESULTADOS_15!D:D,RESULTADOS_15!B:B,0,0,1)</f>
        <v>85</v>
      </c>
      <c r="D17">
        <f>_xlfn.XLOOKUP(B17,RESULTADOS_15!D:D,RESULTADOS_15!L:L,0,0,1)</f>
        <v>4</v>
      </c>
      <c r="E17">
        <f>_xlfn.XLOOKUP(B17,RESULTADOS_15!D:D,RESULTADOS_15!I:I,0,0,1)</f>
        <v>95</v>
      </c>
      <c r="F17">
        <f>_xlfn.XLOOKUP(B17,RESULTADOS_15!D:D,RESULTADOS_15!F:F,0,0,1)</f>
        <v>28.4</v>
      </c>
      <c r="G17">
        <f>_xlfn.XLOOKUP(B17,RESULTADOS_15!D:D,RESULTADOS_15!M:M,0,0,1)</f>
        <v>0</v>
      </c>
      <c r="I17">
        <v>2.9419</v>
      </c>
    </row>
    <row r="18" spans="1:9" x14ac:dyDescent="0.3">
      <c r="A18" t="s">
        <v>56</v>
      </c>
      <c r="B18">
        <v>2.9577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90</v>
      </c>
      <c r="F18">
        <f>_xlfn.XLOOKUP(B18,RESULTADOS_16!D:D,RESULTADOS_16!F:F,0,0,1)</f>
        <v>28.19</v>
      </c>
      <c r="G18">
        <f>_xlfn.XLOOKUP(B18,RESULTADOS_16!D:D,RESULTADOS_16!M:M,0,0,1)</f>
        <v>0</v>
      </c>
      <c r="I18">
        <v>2.9577</v>
      </c>
    </row>
    <row r="19" spans="1:9" x14ac:dyDescent="0.3">
      <c r="A19" t="s">
        <v>57</v>
      </c>
      <c r="B19">
        <v>2.9889999999999999</v>
      </c>
      <c r="C19">
        <f>_xlfn.XLOOKUP(B19,RESULTADOS_17!D:D,RESULTADOS_17!B:B,0,0,1)</f>
        <v>95</v>
      </c>
      <c r="D19">
        <f>_xlfn.XLOOKUP(B19,RESULTADOS_17!D:D,RESULTADOS_17!L:L,0,0,1)</f>
        <v>4</v>
      </c>
      <c r="E19">
        <f>_xlfn.XLOOKUP(B19,RESULTADOS_17!D:D,RESULTADOS_17!I:I,0,0,1)</f>
        <v>85</v>
      </c>
      <c r="F19">
        <f>_xlfn.XLOOKUP(B19,RESULTADOS_17!D:D,RESULTADOS_17!F:F,0,0,1)</f>
        <v>27.82</v>
      </c>
      <c r="G19">
        <f>_xlfn.XLOOKUP(B19,RESULTADOS_17!D:D,RESULTADOS_17!M:M,0,0,1)</f>
        <v>0</v>
      </c>
      <c r="I19">
        <v>2.9889999999999999</v>
      </c>
    </row>
    <row r="20" spans="1:9" x14ac:dyDescent="0.3">
      <c r="A20" t="s">
        <v>58</v>
      </c>
      <c r="B20">
        <v>2.9950999999999999</v>
      </c>
      <c r="C20">
        <f>_xlfn.XLOOKUP(B20,RESULTADOS_18!D:D,RESULTADOS_18!B:B,0,0,1)</f>
        <v>100</v>
      </c>
      <c r="D20">
        <f>_xlfn.XLOOKUP(B20,RESULTADOS_18!D:D,RESULTADOS_18!L:L,0,0,1)</f>
        <v>4</v>
      </c>
      <c r="E20">
        <f>_xlfn.XLOOKUP(B20,RESULTADOS_18!D:D,RESULTADOS_18!I:I,0,0,1)</f>
        <v>81</v>
      </c>
      <c r="F20">
        <f>_xlfn.XLOOKUP(B20,RESULTADOS_18!D:D,RESULTADOS_18!F:F,0,0,1)</f>
        <v>27.72</v>
      </c>
      <c r="G20">
        <f>_xlfn.XLOOKUP(B20,RESULTADOS_18!D:D,RESULTADOS_18!M:M,0,0,1)</f>
        <v>0</v>
      </c>
      <c r="I20">
        <v>2.9950999999999999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2.3216000000000001</v>
      </c>
      <c r="E2">
        <v>43.07</v>
      </c>
      <c r="F2">
        <v>35.11</v>
      </c>
      <c r="G2">
        <v>9.24</v>
      </c>
      <c r="H2">
        <v>0.14000000000000001</v>
      </c>
      <c r="I2">
        <v>228</v>
      </c>
      <c r="J2">
        <v>124.63</v>
      </c>
      <c r="K2">
        <v>45</v>
      </c>
      <c r="L2">
        <v>1</v>
      </c>
      <c r="M2">
        <v>226</v>
      </c>
      <c r="N2">
        <v>18.64</v>
      </c>
      <c r="O2">
        <v>15605.44</v>
      </c>
      <c r="P2">
        <v>312.06</v>
      </c>
      <c r="Q2">
        <v>7965.38</v>
      </c>
      <c r="R2">
        <v>463.41</v>
      </c>
      <c r="S2">
        <v>84.51</v>
      </c>
      <c r="T2">
        <v>188569.88</v>
      </c>
      <c r="U2">
        <v>0.18</v>
      </c>
      <c r="V2">
        <v>0.68</v>
      </c>
      <c r="W2">
        <v>0.5</v>
      </c>
      <c r="X2">
        <v>11.12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2.7877000000000001</v>
      </c>
      <c r="E3">
        <v>35.869999999999997</v>
      </c>
      <c r="F3">
        <v>30.29</v>
      </c>
      <c r="G3">
        <v>13.46</v>
      </c>
      <c r="H3">
        <v>0.28000000000000003</v>
      </c>
      <c r="I3">
        <v>135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239.89</v>
      </c>
      <c r="Q3">
        <v>7964.84</v>
      </c>
      <c r="R3">
        <v>292.36</v>
      </c>
      <c r="S3">
        <v>84.51</v>
      </c>
      <c r="T3">
        <v>103508.87</v>
      </c>
      <c r="U3">
        <v>0.28999999999999998</v>
      </c>
      <c r="V3">
        <v>0.78</v>
      </c>
      <c r="W3">
        <v>0.53</v>
      </c>
      <c r="X3">
        <v>6.3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2.7945000000000002</v>
      </c>
      <c r="E4">
        <v>35.78</v>
      </c>
      <c r="F4">
        <v>30.23</v>
      </c>
      <c r="G4">
        <v>13.53</v>
      </c>
      <c r="H4">
        <v>0.42</v>
      </c>
      <c r="I4">
        <v>134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241.42</v>
      </c>
      <c r="Q4">
        <v>7964.84</v>
      </c>
      <c r="R4">
        <v>290.26</v>
      </c>
      <c r="S4">
        <v>84.51</v>
      </c>
      <c r="T4">
        <v>102466.02</v>
      </c>
      <c r="U4">
        <v>0.28999999999999998</v>
      </c>
      <c r="V4">
        <v>0.79</v>
      </c>
      <c r="W4">
        <v>0.53</v>
      </c>
      <c r="X4">
        <v>6.24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1.843</v>
      </c>
      <c r="E2">
        <v>54.26</v>
      </c>
      <c r="F2">
        <v>40.98</v>
      </c>
      <c r="G2">
        <v>7.23</v>
      </c>
      <c r="H2">
        <v>0.11</v>
      </c>
      <c r="I2">
        <v>340</v>
      </c>
      <c r="J2">
        <v>159.12</v>
      </c>
      <c r="K2">
        <v>50.28</v>
      </c>
      <c r="L2">
        <v>1</v>
      </c>
      <c r="M2">
        <v>338</v>
      </c>
      <c r="N2">
        <v>27.84</v>
      </c>
      <c r="O2">
        <v>19859.16</v>
      </c>
      <c r="P2">
        <v>462.95</v>
      </c>
      <c r="Q2">
        <v>7966.69</v>
      </c>
      <c r="R2">
        <v>663.01</v>
      </c>
      <c r="S2">
        <v>84.51</v>
      </c>
      <c r="T2">
        <v>287809.95</v>
      </c>
      <c r="U2">
        <v>0.13</v>
      </c>
      <c r="V2">
        <v>0.57999999999999996</v>
      </c>
      <c r="W2">
        <v>0.69</v>
      </c>
      <c r="X2">
        <v>16.989999999999998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2.9049</v>
      </c>
      <c r="E3">
        <v>34.42</v>
      </c>
      <c r="F3">
        <v>28.78</v>
      </c>
      <c r="G3">
        <v>16.77</v>
      </c>
      <c r="H3">
        <v>0.22</v>
      </c>
      <c r="I3">
        <v>103</v>
      </c>
      <c r="J3">
        <v>160.54</v>
      </c>
      <c r="K3">
        <v>50.28</v>
      </c>
      <c r="L3">
        <v>2</v>
      </c>
      <c r="M3">
        <v>14</v>
      </c>
      <c r="N3">
        <v>28.26</v>
      </c>
      <c r="O3">
        <v>20034.400000000001</v>
      </c>
      <c r="P3">
        <v>261.87</v>
      </c>
      <c r="Q3">
        <v>7964.55</v>
      </c>
      <c r="R3">
        <v>243.41</v>
      </c>
      <c r="S3">
        <v>84.51</v>
      </c>
      <c r="T3">
        <v>79194.429999999993</v>
      </c>
      <c r="U3">
        <v>0.35</v>
      </c>
      <c r="V3">
        <v>0.83</v>
      </c>
      <c r="W3">
        <v>0.42</v>
      </c>
      <c r="X3">
        <v>4.79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2.9201000000000001</v>
      </c>
      <c r="E4">
        <v>34.24</v>
      </c>
      <c r="F4">
        <v>28.67</v>
      </c>
      <c r="G4">
        <v>17.03</v>
      </c>
      <c r="H4">
        <v>0.33</v>
      </c>
      <c r="I4">
        <v>101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262.25</v>
      </c>
      <c r="Q4">
        <v>7964.38</v>
      </c>
      <c r="R4">
        <v>239.02</v>
      </c>
      <c r="S4">
        <v>84.51</v>
      </c>
      <c r="T4">
        <v>77012.149999999994</v>
      </c>
      <c r="U4">
        <v>0.35</v>
      </c>
      <c r="V4">
        <v>0.83</v>
      </c>
      <c r="W4">
        <v>0.43</v>
      </c>
      <c r="X4">
        <v>4.68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2.4651000000000001</v>
      </c>
      <c r="E2">
        <v>40.57</v>
      </c>
      <c r="F2">
        <v>34.71</v>
      </c>
      <c r="G2">
        <v>9.06</v>
      </c>
      <c r="H2">
        <v>0.22</v>
      </c>
      <c r="I2">
        <v>230</v>
      </c>
      <c r="J2">
        <v>80.84</v>
      </c>
      <c r="K2">
        <v>35.1</v>
      </c>
      <c r="L2">
        <v>1</v>
      </c>
      <c r="M2">
        <v>2</v>
      </c>
      <c r="N2">
        <v>9.74</v>
      </c>
      <c r="O2">
        <v>10204.209999999999</v>
      </c>
      <c r="P2">
        <v>212.7</v>
      </c>
      <c r="Q2">
        <v>7965.73</v>
      </c>
      <c r="R2">
        <v>437.59</v>
      </c>
      <c r="S2">
        <v>84.51</v>
      </c>
      <c r="T2">
        <v>175650.92</v>
      </c>
      <c r="U2">
        <v>0.19</v>
      </c>
      <c r="V2">
        <v>0.68</v>
      </c>
      <c r="W2">
        <v>0.81</v>
      </c>
      <c r="X2">
        <v>10.72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2.4704000000000002</v>
      </c>
      <c r="E3">
        <v>40.479999999999997</v>
      </c>
      <c r="F3">
        <v>34.64</v>
      </c>
      <c r="G3">
        <v>9.08</v>
      </c>
      <c r="H3">
        <v>0.43</v>
      </c>
      <c r="I3">
        <v>229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214.87</v>
      </c>
      <c r="Q3">
        <v>7965.71</v>
      </c>
      <c r="R3">
        <v>435.21</v>
      </c>
      <c r="S3">
        <v>84.51</v>
      </c>
      <c r="T3">
        <v>174466.92</v>
      </c>
      <c r="U3">
        <v>0.19</v>
      </c>
      <c r="V3">
        <v>0.69</v>
      </c>
      <c r="W3">
        <v>0.81</v>
      </c>
      <c r="X3">
        <v>10.65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2.5745</v>
      </c>
      <c r="E2">
        <v>38.840000000000003</v>
      </c>
      <c r="F2">
        <v>32.74</v>
      </c>
      <c r="G2">
        <v>10.73</v>
      </c>
      <c r="H2">
        <v>0.16</v>
      </c>
      <c r="I2">
        <v>183</v>
      </c>
      <c r="J2">
        <v>107.41</v>
      </c>
      <c r="K2">
        <v>41.65</v>
      </c>
      <c r="L2">
        <v>1</v>
      </c>
      <c r="M2">
        <v>106</v>
      </c>
      <c r="N2">
        <v>14.77</v>
      </c>
      <c r="O2">
        <v>13481.73</v>
      </c>
      <c r="P2">
        <v>244.07</v>
      </c>
      <c r="Q2">
        <v>7965.74</v>
      </c>
      <c r="R2">
        <v>378.44</v>
      </c>
      <c r="S2">
        <v>84.51</v>
      </c>
      <c r="T2">
        <v>146307.88</v>
      </c>
      <c r="U2">
        <v>0.22</v>
      </c>
      <c r="V2">
        <v>0.73</v>
      </c>
      <c r="W2">
        <v>0.53</v>
      </c>
      <c r="X2">
        <v>8.75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2.6970999999999998</v>
      </c>
      <c r="E3">
        <v>37.08</v>
      </c>
      <c r="F3">
        <v>31.46</v>
      </c>
      <c r="G3">
        <v>11.73</v>
      </c>
      <c r="H3">
        <v>0.32</v>
      </c>
      <c r="I3">
        <v>161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228.81</v>
      </c>
      <c r="Q3">
        <v>7964.99</v>
      </c>
      <c r="R3">
        <v>331.01</v>
      </c>
      <c r="S3">
        <v>84.51</v>
      </c>
      <c r="T3">
        <v>122703.9</v>
      </c>
      <c r="U3">
        <v>0.26</v>
      </c>
      <c r="V3">
        <v>0.75</v>
      </c>
      <c r="W3">
        <v>0.6</v>
      </c>
      <c r="X3">
        <v>7.47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2.2149000000000001</v>
      </c>
      <c r="E2">
        <v>45.15</v>
      </c>
      <c r="F2">
        <v>38.909999999999997</v>
      </c>
      <c r="G2">
        <v>7.3</v>
      </c>
      <c r="H2">
        <v>0.28000000000000003</v>
      </c>
      <c r="I2">
        <v>320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203.15</v>
      </c>
      <c r="Q2">
        <v>7966.09</v>
      </c>
      <c r="R2">
        <v>575.57000000000005</v>
      </c>
      <c r="S2">
        <v>84.51</v>
      </c>
      <c r="T2">
        <v>244188.16</v>
      </c>
      <c r="U2">
        <v>0.15</v>
      </c>
      <c r="V2">
        <v>0.61</v>
      </c>
      <c r="W2">
        <v>1.07</v>
      </c>
      <c r="X2">
        <v>14.92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2.2185999999999999</v>
      </c>
      <c r="E3">
        <v>45.07</v>
      </c>
      <c r="F3">
        <v>38.85</v>
      </c>
      <c r="G3">
        <v>7.31</v>
      </c>
      <c r="H3">
        <v>0.55000000000000004</v>
      </c>
      <c r="I3">
        <v>319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206.11</v>
      </c>
      <c r="Q3">
        <v>7966.09</v>
      </c>
      <c r="R3">
        <v>573.44000000000005</v>
      </c>
      <c r="S3">
        <v>84.51</v>
      </c>
      <c r="T3">
        <v>243130.84</v>
      </c>
      <c r="U3">
        <v>0.15</v>
      </c>
      <c r="V3">
        <v>0.61</v>
      </c>
      <c r="W3">
        <v>1.07</v>
      </c>
      <c r="X3">
        <v>14.85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1.7330000000000001</v>
      </c>
      <c r="E2">
        <v>57.7</v>
      </c>
      <c r="F2">
        <v>42.73</v>
      </c>
      <c r="G2">
        <v>6.89</v>
      </c>
      <c r="H2">
        <v>0.11</v>
      </c>
      <c r="I2">
        <v>372</v>
      </c>
      <c r="J2">
        <v>167.88</v>
      </c>
      <c r="K2">
        <v>51.39</v>
      </c>
      <c r="L2">
        <v>1</v>
      </c>
      <c r="M2">
        <v>370</v>
      </c>
      <c r="N2">
        <v>30.49</v>
      </c>
      <c r="O2">
        <v>20939.59</v>
      </c>
      <c r="P2">
        <v>505.29</v>
      </c>
      <c r="Q2">
        <v>7966.94</v>
      </c>
      <c r="R2">
        <v>722.51</v>
      </c>
      <c r="S2">
        <v>84.51</v>
      </c>
      <c r="T2">
        <v>317398.56</v>
      </c>
      <c r="U2">
        <v>0.12</v>
      </c>
      <c r="V2">
        <v>0.56000000000000005</v>
      </c>
      <c r="W2">
        <v>0.74</v>
      </c>
      <c r="X2">
        <v>18.73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2.8906000000000001</v>
      </c>
      <c r="E3">
        <v>34.590000000000003</v>
      </c>
      <c r="F3">
        <v>28.77</v>
      </c>
      <c r="G3">
        <v>16.920000000000002</v>
      </c>
      <c r="H3">
        <v>0.21</v>
      </c>
      <c r="I3">
        <v>102</v>
      </c>
      <c r="J3">
        <v>169.33</v>
      </c>
      <c r="K3">
        <v>51.39</v>
      </c>
      <c r="L3">
        <v>2</v>
      </c>
      <c r="M3">
        <v>53</v>
      </c>
      <c r="N3">
        <v>30.94</v>
      </c>
      <c r="O3">
        <v>21118.46</v>
      </c>
      <c r="P3">
        <v>274.58</v>
      </c>
      <c r="Q3">
        <v>7964.32</v>
      </c>
      <c r="R3">
        <v>244.81</v>
      </c>
      <c r="S3">
        <v>84.51</v>
      </c>
      <c r="T3">
        <v>79899.070000000007</v>
      </c>
      <c r="U3">
        <v>0.35</v>
      </c>
      <c r="V3">
        <v>0.83</v>
      </c>
      <c r="W3">
        <v>0.36</v>
      </c>
      <c r="X3">
        <v>4.78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2.9338000000000002</v>
      </c>
      <c r="E4">
        <v>34.08</v>
      </c>
      <c r="F4">
        <v>28.46</v>
      </c>
      <c r="G4">
        <v>17.79</v>
      </c>
      <c r="H4">
        <v>0.31</v>
      </c>
      <c r="I4">
        <v>96</v>
      </c>
      <c r="J4">
        <v>170.79</v>
      </c>
      <c r="K4">
        <v>51.39</v>
      </c>
      <c r="L4">
        <v>3</v>
      </c>
      <c r="M4">
        <v>1</v>
      </c>
      <c r="N4">
        <v>31.4</v>
      </c>
      <c r="O4">
        <v>21297.94</v>
      </c>
      <c r="P4">
        <v>268.35000000000002</v>
      </c>
      <c r="Q4">
        <v>7964.54</v>
      </c>
      <c r="R4">
        <v>232.09</v>
      </c>
      <c r="S4">
        <v>84.51</v>
      </c>
      <c r="T4">
        <v>73569.460000000006</v>
      </c>
      <c r="U4">
        <v>0.36</v>
      </c>
      <c r="V4">
        <v>0.83</v>
      </c>
      <c r="W4">
        <v>0.42</v>
      </c>
      <c r="X4">
        <v>4.47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2.9419</v>
      </c>
      <c r="E5">
        <v>33.99</v>
      </c>
      <c r="F5">
        <v>28.4</v>
      </c>
      <c r="G5">
        <v>17.940000000000001</v>
      </c>
      <c r="H5">
        <v>0.41</v>
      </c>
      <c r="I5">
        <v>95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269.74</v>
      </c>
      <c r="Q5">
        <v>7964.54</v>
      </c>
      <c r="R5">
        <v>230.07</v>
      </c>
      <c r="S5">
        <v>84.51</v>
      </c>
      <c r="T5">
        <v>72565.929999999993</v>
      </c>
      <c r="U5">
        <v>0.37</v>
      </c>
      <c r="V5">
        <v>0.84</v>
      </c>
      <c r="W5">
        <v>0.42</v>
      </c>
      <c r="X5">
        <v>4.41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2.0312999999999999</v>
      </c>
      <c r="E2">
        <v>49.23</v>
      </c>
      <c r="F2">
        <v>42.61</v>
      </c>
      <c r="G2">
        <v>6.41</v>
      </c>
      <c r="H2">
        <v>0.34</v>
      </c>
      <c r="I2">
        <v>399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197.9</v>
      </c>
      <c r="Q2">
        <v>7967.34</v>
      </c>
      <c r="R2">
        <v>697.24</v>
      </c>
      <c r="S2">
        <v>84.51</v>
      </c>
      <c r="T2">
        <v>304630.08</v>
      </c>
      <c r="U2">
        <v>0.12</v>
      </c>
      <c r="V2">
        <v>0.56000000000000005</v>
      </c>
      <c r="W2">
        <v>1.3</v>
      </c>
      <c r="X2">
        <v>18.61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2.1869999999999998</v>
      </c>
      <c r="E2">
        <v>45.73</v>
      </c>
      <c r="F2">
        <v>36.58</v>
      </c>
      <c r="G2">
        <v>8.57</v>
      </c>
      <c r="H2">
        <v>0.13</v>
      </c>
      <c r="I2">
        <v>256</v>
      </c>
      <c r="J2">
        <v>133.21</v>
      </c>
      <c r="K2">
        <v>46.47</v>
      </c>
      <c r="L2">
        <v>1</v>
      </c>
      <c r="M2">
        <v>254</v>
      </c>
      <c r="N2">
        <v>20.75</v>
      </c>
      <c r="O2">
        <v>16663.419999999998</v>
      </c>
      <c r="P2">
        <v>349.68</v>
      </c>
      <c r="Q2">
        <v>7965.93</v>
      </c>
      <c r="R2">
        <v>513.01</v>
      </c>
      <c r="S2">
        <v>84.51</v>
      </c>
      <c r="T2">
        <v>213229.67</v>
      </c>
      <c r="U2">
        <v>0.16</v>
      </c>
      <c r="V2">
        <v>0.65</v>
      </c>
      <c r="W2">
        <v>0.55000000000000004</v>
      </c>
      <c r="X2">
        <v>12.58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2.8289</v>
      </c>
      <c r="E3">
        <v>35.35</v>
      </c>
      <c r="F3">
        <v>29.77</v>
      </c>
      <c r="G3">
        <v>14.29</v>
      </c>
      <c r="H3">
        <v>0.26</v>
      </c>
      <c r="I3">
        <v>125</v>
      </c>
      <c r="J3">
        <v>134.55000000000001</v>
      </c>
      <c r="K3">
        <v>46.47</v>
      </c>
      <c r="L3">
        <v>2</v>
      </c>
      <c r="M3">
        <v>1</v>
      </c>
      <c r="N3">
        <v>21.09</v>
      </c>
      <c r="O3">
        <v>16828.84</v>
      </c>
      <c r="P3">
        <v>245.01</v>
      </c>
      <c r="Q3">
        <v>7964.62</v>
      </c>
      <c r="R3">
        <v>275.51</v>
      </c>
      <c r="S3">
        <v>84.51</v>
      </c>
      <c r="T3">
        <v>95137.2</v>
      </c>
      <c r="U3">
        <v>0.31</v>
      </c>
      <c r="V3">
        <v>0.8</v>
      </c>
      <c r="W3">
        <v>0.49</v>
      </c>
      <c r="X3">
        <v>5.78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2.8361000000000001</v>
      </c>
      <c r="E4">
        <v>35.26</v>
      </c>
      <c r="F4">
        <v>29.7</v>
      </c>
      <c r="G4">
        <v>14.37</v>
      </c>
      <c r="H4">
        <v>0.39</v>
      </c>
      <c r="I4">
        <v>124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246.5</v>
      </c>
      <c r="Q4">
        <v>7964.62</v>
      </c>
      <c r="R4">
        <v>273.39999999999998</v>
      </c>
      <c r="S4">
        <v>84.51</v>
      </c>
      <c r="T4">
        <v>94084.21</v>
      </c>
      <c r="U4">
        <v>0.31</v>
      </c>
      <c r="V4">
        <v>0.8</v>
      </c>
      <c r="W4">
        <v>0.49</v>
      </c>
      <c r="X4">
        <v>5.72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1.9527000000000001</v>
      </c>
      <c r="E2">
        <v>51.21</v>
      </c>
      <c r="F2">
        <v>39.43</v>
      </c>
      <c r="G2">
        <v>7.61</v>
      </c>
      <c r="H2">
        <v>0.12</v>
      </c>
      <c r="I2">
        <v>311</v>
      </c>
      <c r="J2">
        <v>150.44</v>
      </c>
      <c r="K2">
        <v>49.1</v>
      </c>
      <c r="L2">
        <v>1</v>
      </c>
      <c r="M2">
        <v>309</v>
      </c>
      <c r="N2">
        <v>25.34</v>
      </c>
      <c r="O2">
        <v>18787.759999999998</v>
      </c>
      <c r="P2">
        <v>423.76</v>
      </c>
      <c r="Q2">
        <v>7966.1</v>
      </c>
      <c r="R2">
        <v>610.52</v>
      </c>
      <c r="S2">
        <v>84.51</v>
      </c>
      <c r="T2">
        <v>261711.72</v>
      </c>
      <c r="U2">
        <v>0.14000000000000001</v>
      </c>
      <c r="V2">
        <v>0.6</v>
      </c>
      <c r="W2">
        <v>0.63</v>
      </c>
      <c r="X2">
        <v>15.44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2.8915999999999999</v>
      </c>
      <c r="E3">
        <v>34.58</v>
      </c>
      <c r="F3">
        <v>29.01</v>
      </c>
      <c r="G3">
        <v>16.11</v>
      </c>
      <c r="H3">
        <v>0.23</v>
      </c>
      <c r="I3">
        <v>108</v>
      </c>
      <c r="J3">
        <v>151.83000000000001</v>
      </c>
      <c r="K3">
        <v>49.1</v>
      </c>
      <c r="L3">
        <v>2</v>
      </c>
      <c r="M3">
        <v>1</v>
      </c>
      <c r="N3">
        <v>25.73</v>
      </c>
      <c r="O3">
        <v>18959.54</v>
      </c>
      <c r="P3">
        <v>254.88</v>
      </c>
      <c r="Q3">
        <v>7964.16</v>
      </c>
      <c r="R3">
        <v>250.37</v>
      </c>
      <c r="S3">
        <v>84.51</v>
      </c>
      <c r="T3">
        <v>82649.61</v>
      </c>
      <c r="U3">
        <v>0.34</v>
      </c>
      <c r="V3">
        <v>0.82</v>
      </c>
      <c r="W3">
        <v>0.45</v>
      </c>
      <c r="X3">
        <v>5.0199999999999996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2.8921999999999999</v>
      </c>
      <c r="E4">
        <v>34.58</v>
      </c>
      <c r="F4">
        <v>29</v>
      </c>
      <c r="G4">
        <v>16.11</v>
      </c>
      <c r="H4">
        <v>0.35</v>
      </c>
      <c r="I4">
        <v>108</v>
      </c>
      <c r="J4">
        <v>153.22999999999999</v>
      </c>
      <c r="K4">
        <v>49.1</v>
      </c>
      <c r="L4">
        <v>3</v>
      </c>
      <c r="M4">
        <v>0</v>
      </c>
      <c r="N4">
        <v>26.13</v>
      </c>
      <c r="O4">
        <v>19131.849999999999</v>
      </c>
      <c r="P4">
        <v>256.62</v>
      </c>
      <c r="Q4">
        <v>7964.16</v>
      </c>
      <c r="R4">
        <v>250.07</v>
      </c>
      <c r="S4">
        <v>84.51</v>
      </c>
      <c r="T4">
        <v>82500.31</v>
      </c>
      <c r="U4">
        <v>0.34</v>
      </c>
      <c r="V4">
        <v>0.82</v>
      </c>
      <c r="W4">
        <v>0.45</v>
      </c>
      <c r="X4">
        <v>5.01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1.5286999999999999</v>
      </c>
      <c r="E2">
        <v>65.41</v>
      </c>
      <c r="F2">
        <v>46.53</v>
      </c>
      <c r="G2">
        <v>6.33</v>
      </c>
      <c r="H2">
        <v>0.1</v>
      </c>
      <c r="I2">
        <v>441</v>
      </c>
      <c r="J2">
        <v>185.69</v>
      </c>
      <c r="K2">
        <v>53.44</v>
      </c>
      <c r="L2">
        <v>1</v>
      </c>
      <c r="M2">
        <v>439</v>
      </c>
      <c r="N2">
        <v>36.26</v>
      </c>
      <c r="O2">
        <v>23136.14</v>
      </c>
      <c r="P2">
        <v>597.45000000000005</v>
      </c>
      <c r="Q2">
        <v>7969.01</v>
      </c>
      <c r="R2">
        <v>852.99</v>
      </c>
      <c r="S2">
        <v>84.51</v>
      </c>
      <c r="T2">
        <v>382296.85</v>
      </c>
      <c r="U2">
        <v>0.1</v>
      </c>
      <c r="V2">
        <v>0.51</v>
      </c>
      <c r="W2">
        <v>0.85</v>
      </c>
      <c r="X2">
        <v>22.53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2.7631999999999999</v>
      </c>
      <c r="E3">
        <v>36.19</v>
      </c>
      <c r="F3">
        <v>29.4</v>
      </c>
      <c r="G3">
        <v>15.21</v>
      </c>
      <c r="H3">
        <v>0.19</v>
      </c>
      <c r="I3">
        <v>116</v>
      </c>
      <c r="J3">
        <v>187.21</v>
      </c>
      <c r="K3">
        <v>53.44</v>
      </c>
      <c r="L3">
        <v>2</v>
      </c>
      <c r="M3">
        <v>114</v>
      </c>
      <c r="N3">
        <v>36.770000000000003</v>
      </c>
      <c r="O3">
        <v>23322.880000000001</v>
      </c>
      <c r="P3">
        <v>319.04000000000002</v>
      </c>
      <c r="Q3">
        <v>7964.55</v>
      </c>
      <c r="R3">
        <v>268.42</v>
      </c>
      <c r="S3">
        <v>84.51</v>
      </c>
      <c r="T3">
        <v>91633.78</v>
      </c>
      <c r="U3">
        <v>0.31</v>
      </c>
      <c r="V3">
        <v>0.81</v>
      </c>
      <c r="W3">
        <v>0.33</v>
      </c>
      <c r="X3">
        <v>5.41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2.9802</v>
      </c>
      <c r="E4">
        <v>33.549999999999997</v>
      </c>
      <c r="F4">
        <v>27.89</v>
      </c>
      <c r="G4">
        <v>19.45</v>
      </c>
      <c r="H4">
        <v>0.28000000000000003</v>
      </c>
      <c r="I4">
        <v>86</v>
      </c>
      <c r="J4">
        <v>188.73</v>
      </c>
      <c r="K4">
        <v>53.44</v>
      </c>
      <c r="L4">
        <v>3</v>
      </c>
      <c r="M4">
        <v>1</v>
      </c>
      <c r="N4">
        <v>37.29</v>
      </c>
      <c r="O4">
        <v>23510.33</v>
      </c>
      <c r="P4">
        <v>279.60000000000002</v>
      </c>
      <c r="Q4">
        <v>7964.35</v>
      </c>
      <c r="R4">
        <v>213.14</v>
      </c>
      <c r="S4">
        <v>84.51</v>
      </c>
      <c r="T4">
        <v>64145.98</v>
      </c>
      <c r="U4">
        <v>0.4</v>
      </c>
      <c r="V4">
        <v>0.85</v>
      </c>
      <c r="W4">
        <v>0.39</v>
      </c>
      <c r="X4">
        <v>3.9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2.9889999999999999</v>
      </c>
      <c r="E5">
        <v>33.46</v>
      </c>
      <c r="F5">
        <v>27.82</v>
      </c>
      <c r="G5">
        <v>19.64</v>
      </c>
      <c r="H5">
        <v>0.37</v>
      </c>
      <c r="I5">
        <v>85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280.52999999999997</v>
      </c>
      <c r="Q5">
        <v>7964.31</v>
      </c>
      <c r="R5">
        <v>211.05</v>
      </c>
      <c r="S5">
        <v>84.51</v>
      </c>
      <c r="T5">
        <v>63103.65</v>
      </c>
      <c r="U5">
        <v>0.4</v>
      </c>
      <c r="V5">
        <v>0.85</v>
      </c>
      <c r="W5">
        <v>0.38</v>
      </c>
      <c r="X5">
        <v>3.84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1.43</v>
      </c>
      <c r="E2">
        <v>69.930000000000007</v>
      </c>
      <c r="F2">
        <v>48.75</v>
      </c>
      <c r="G2">
        <v>6.09</v>
      </c>
      <c r="H2">
        <v>0.09</v>
      </c>
      <c r="I2">
        <v>480</v>
      </c>
      <c r="J2">
        <v>194.77</v>
      </c>
      <c r="K2">
        <v>54.38</v>
      </c>
      <c r="L2">
        <v>1</v>
      </c>
      <c r="M2">
        <v>478</v>
      </c>
      <c r="N2">
        <v>39.4</v>
      </c>
      <c r="O2">
        <v>24256.19</v>
      </c>
      <c r="P2">
        <v>649.63</v>
      </c>
      <c r="Q2">
        <v>7967.35</v>
      </c>
      <c r="R2">
        <v>928.73</v>
      </c>
      <c r="S2">
        <v>84.51</v>
      </c>
      <c r="T2">
        <v>419969.64</v>
      </c>
      <c r="U2">
        <v>0.09</v>
      </c>
      <c r="V2">
        <v>0.49</v>
      </c>
      <c r="W2">
        <v>0.91</v>
      </c>
      <c r="X2">
        <v>24.75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2.6869000000000001</v>
      </c>
      <c r="E3">
        <v>37.22</v>
      </c>
      <c r="F3">
        <v>29.84</v>
      </c>
      <c r="G3">
        <v>14.32</v>
      </c>
      <c r="H3">
        <v>0.18</v>
      </c>
      <c r="I3">
        <v>125</v>
      </c>
      <c r="J3">
        <v>196.32</v>
      </c>
      <c r="K3">
        <v>54.38</v>
      </c>
      <c r="L3">
        <v>2</v>
      </c>
      <c r="M3">
        <v>123</v>
      </c>
      <c r="N3">
        <v>39.950000000000003</v>
      </c>
      <c r="O3">
        <v>24447.22</v>
      </c>
      <c r="P3">
        <v>343.51</v>
      </c>
      <c r="Q3">
        <v>7964.79</v>
      </c>
      <c r="R3">
        <v>283.63</v>
      </c>
      <c r="S3">
        <v>84.51</v>
      </c>
      <c r="T3">
        <v>99195.02</v>
      </c>
      <c r="U3">
        <v>0.3</v>
      </c>
      <c r="V3">
        <v>0.8</v>
      </c>
      <c r="W3">
        <v>0.34</v>
      </c>
      <c r="X3">
        <v>5.85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2.9861</v>
      </c>
      <c r="E4">
        <v>33.49</v>
      </c>
      <c r="F4">
        <v>27.78</v>
      </c>
      <c r="G4">
        <v>20.329999999999998</v>
      </c>
      <c r="H4">
        <v>0.27</v>
      </c>
      <c r="I4">
        <v>82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285.57</v>
      </c>
      <c r="Q4">
        <v>7964.29</v>
      </c>
      <c r="R4">
        <v>210.12</v>
      </c>
      <c r="S4">
        <v>84.51</v>
      </c>
      <c r="T4">
        <v>62653.36</v>
      </c>
      <c r="U4">
        <v>0.4</v>
      </c>
      <c r="V4">
        <v>0.85</v>
      </c>
      <c r="W4">
        <v>0.37</v>
      </c>
      <c r="X4">
        <v>3.79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2.9950999999999999</v>
      </c>
      <c r="E5">
        <v>33.39</v>
      </c>
      <c r="F5">
        <v>27.72</v>
      </c>
      <c r="G5">
        <v>20.53</v>
      </c>
      <c r="H5">
        <v>0.36</v>
      </c>
      <c r="I5">
        <v>81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286.56</v>
      </c>
      <c r="Q5">
        <v>7964.29</v>
      </c>
      <c r="R5">
        <v>208.02</v>
      </c>
      <c r="S5">
        <v>84.51</v>
      </c>
      <c r="T5">
        <v>61609.11</v>
      </c>
      <c r="U5">
        <v>0.41</v>
      </c>
      <c r="V5">
        <v>0.86</v>
      </c>
      <c r="W5">
        <v>0.37</v>
      </c>
      <c r="X5">
        <v>3.73</v>
      </c>
      <c r="Y5">
        <v>1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2.4624000000000001</v>
      </c>
      <c r="E2">
        <v>40.61</v>
      </c>
      <c r="F2">
        <v>33.72</v>
      </c>
      <c r="G2">
        <v>10.07</v>
      </c>
      <c r="H2">
        <v>0.15</v>
      </c>
      <c r="I2">
        <v>201</v>
      </c>
      <c r="J2">
        <v>116.05</v>
      </c>
      <c r="K2">
        <v>43.4</v>
      </c>
      <c r="L2">
        <v>1</v>
      </c>
      <c r="M2">
        <v>189</v>
      </c>
      <c r="N2">
        <v>16.649999999999999</v>
      </c>
      <c r="O2">
        <v>14546.17</v>
      </c>
      <c r="P2">
        <v>275.16000000000003</v>
      </c>
      <c r="Q2">
        <v>7964.6</v>
      </c>
      <c r="R2">
        <v>415.78</v>
      </c>
      <c r="S2">
        <v>84.51</v>
      </c>
      <c r="T2">
        <v>164890.28</v>
      </c>
      <c r="U2">
        <v>0.2</v>
      </c>
      <c r="V2">
        <v>0.7</v>
      </c>
      <c r="W2">
        <v>0.47</v>
      </c>
      <c r="X2">
        <v>9.74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2.7454000000000001</v>
      </c>
      <c r="E3">
        <v>36.42</v>
      </c>
      <c r="F3">
        <v>30.83</v>
      </c>
      <c r="G3">
        <v>12.58</v>
      </c>
      <c r="H3">
        <v>0.3</v>
      </c>
      <c r="I3">
        <v>147</v>
      </c>
      <c r="J3">
        <v>117.34</v>
      </c>
      <c r="K3">
        <v>43.4</v>
      </c>
      <c r="L3">
        <v>2</v>
      </c>
      <c r="M3">
        <v>1</v>
      </c>
      <c r="N3">
        <v>16.940000000000001</v>
      </c>
      <c r="O3">
        <v>14705.49</v>
      </c>
      <c r="P3">
        <v>234.3</v>
      </c>
      <c r="Q3">
        <v>7964.78</v>
      </c>
      <c r="R3">
        <v>310.11</v>
      </c>
      <c r="S3">
        <v>84.51</v>
      </c>
      <c r="T3">
        <v>112326.68</v>
      </c>
      <c r="U3">
        <v>0.27</v>
      </c>
      <c r="V3">
        <v>0.77</v>
      </c>
      <c r="W3">
        <v>0.56999999999999995</v>
      </c>
      <c r="X3">
        <v>6.84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2.7517999999999998</v>
      </c>
      <c r="E4">
        <v>36.340000000000003</v>
      </c>
      <c r="F4">
        <v>30.77</v>
      </c>
      <c r="G4">
        <v>12.64</v>
      </c>
      <c r="H4">
        <v>0.45</v>
      </c>
      <c r="I4">
        <v>146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235.99</v>
      </c>
      <c r="Q4">
        <v>7964.78</v>
      </c>
      <c r="R4">
        <v>308.06</v>
      </c>
      <c r="S4">
        <v>84.51</v>
      </c>
      <c r="T4">
        <v>111303.54</v>
      </c>
      <c r="U4">
        <v>0.27</v>
      </c>
      <c r="V4">
        <v>0.77</v>
      </c>
      <c r="W4">
        <v>0.56000000000000005</v>
      </c>
      <c r="X4">
        <v>6.78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5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1.43</v>
      </c>
      <c r="E2">
        <v>69.930000000000007</v>
      </c>
      <c r="F2">
        <v>48.75</v>
      </c>
      <c r="G2">
        <v>6.09</v>
      </c>
      <c r="H2">
        <v>0.09</v>
      </c>
      <c r="I2">
        <v>480</v>
      </c>
      <c r="J2">
        <v>194.77</v>
      </c>
      <c r="K2">
        <v>54.38</v>
      </c>
      <c r="L2">
        <v>1</v>
      </c>
      <c r="M2">
        <v>478</v>
      </c>
      <c r="N2">
        <v>39.4</v>
      </c>
      <c r="O2">
        <v>24256.19</v>
      </c>
      <c r="P2">
        <v>649.63</v>
      </c>
      <c r="Q2">
        <v>7967.35</v>
      </c>
      <c r="R2">
        <v>928.73</v>
      </c>
      <c r="S2">
        <v>84.51</v>
      </c>
      <c r="T2">
        <v>419969.64</v>
      </c>
      <c r="U2">
        <v>0.09</v>
      </c>
      <c r="V2">
        <v>0.49</v>
      </c>
      <c r="W2">
        <v>0.91</v>
      </c>
      <c r="X2">
        <v>24.75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2.6869000000000001</v>
      </c>
      <c r="E3">
        <v>37.22</v>
      </c>
      <c r="F3">
        <v>29.84</v>
      </c>
      <c r="G3">
        <v>14.32</v>
      </c>
      <c r="H3">
        <v>0.18</v>
      </c>
      <c r="I3">
        <v>125</v>
      </c>
      <c r="J3">
        <v>196.32</v>
      </c>
      <c r="K3">
        <v>54.38</v>
      </c>
      <c r="L3">
        <v>2</v>
      </c>
      <c r="M3">
        <v>123</v>
      </c>
      <c r="N3">
        <v>39.950000000000003</v>
      </c>
      <c r="O3">
        <v>24447.22</v>
      </c>
      <c r="P3">
        <v>343.51</v>
      </c>
      <c r="Q3">
        <v>7964.79</v>
      </c>
      <c r="R3">
        <v>283.63</v>
      </c>
      <c r="S3">
        <v>84.51</v>
      </c>
      <c r="T3">
        <v>99195.02</v>
      </c>
      <c r="U3">
        <v>0.3</v>
      </c>
      <c r="V3">
        <v>0.8</v>
      </c>
      <c r="W3">
        <v>0.34</v>
      </c>
      <c r="X3">
        <v>5.85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2.9861</v>
      </c>
      <c r="E4">
        <v>33.49</v>
      </c>
      <c r="F4">
        <v>27.78</v>
      </c>
      <c r="G4">
        <v>20.329999999999998</v>
      </c>
      <c r="H4">
        <v>0.27</v>
      </c>
      <c r="I4">
        <v>82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285.57</v>
      </c>
      <c r="Q4">
        <v>7964.29</v>
      </c>
      <c r="R4">
        <v>210.12</v>
      </c>
      <c r="S4">
        <v>84.51</v>
      </c>
      <c r="T4">
        <v>62653.36</v>
      </c>
      <c r="U4">
        <v>0.4</v>
      </c>
      <c r="V4">
        <v>0.85</v>
      </c>
      <c r="W4">
        <v>0.37</v>
      </c>
      <c r="X4">
        <v>3.79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2.9950999999999999</v>
      </c>
      <c r="E5">
        <v>33.39</v>
      </c>
      <c r="F5">
        <v>27.72</v>
      </c>
      <c r="G5">
        <v>20.53</v>
      </c>
      <c r="H5">
        <v>0.36</v>
      </c>
      <c r="I5">
        <v>81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286.56</v>
      </c>
      <c r="Q5">
        <v>7964.29</v>
      </c>
      <c r="R5">
        <v>208.02</v>
      </c>
      <c r="S5">
        <v>84.51</v>
      </c>
      <c r="T5">
        <v>61609.11</v>
      </c>
      <c r="U5">
        <v>0.41</v>
      </c>
      <c r="V5">
        <v>0.86</v>
      </c>
      <c r="W5">
        <v>0.37</v>
      </c>
      <c r="X5">
        <v>3.73</v>
      </c>
      <c r="Y5">
        <v>1</v>
      </c>
      <c r="Z5">
        <v>10</v>
      </c>
    </row>
    <row r="6" spans="1:26" x14ac:dyDescent="0.3">
      <c r="A6">
        <v>0</v>
      </c>
      <c r="B6">
        <v>40</v>
      </c>
      <c r="C6" t="s">
        <v>26</v>
      </c>
      <c r="D6">
        <v>2.5514999999999999</v>
      </c>
      <c r="E6">
        <v>39.19</v>
      </c>
      <c r="F6">
        <v>33.44</v>
      </c>
      <c r="G6">
        <v>9.93</v>
      </c>
      <c r="H6">
        <v>0.2</v>
      </c>
      <c r="I6">
        <v>202</v>
      </c>
      <c r="J6">
        <v>89.87</v>
      </c>
      <c r="K6">
        <v>37.549999999999997</v>
      </c>
      <c r="L6">
        <v>1</v>
      </c>
      <c r="M6">
        <v>2</v>
      </c>
      <c r="N6">
        <v>11.32</v>
      </c>
      <c r="O6">
        <v>11317.98</v>
      </c>
      <c r="P6">
        <v>218.17</v>
      </c>
      <c r="Q6">
        <v>7965.31</v>
      </c>
      <c r="R6">
        <v>395.87</v>
      </c>
      <c r="S6">
        <v>84.51</v>
      </c>
      <c r="T6">
        <v>154931.57</v>
      </c>
      <c r="U6">
        <v>0.21</v>
      </c>
      <c r="V6">
        <v>0.71</v>
      </c>
      <c r="W6">
        <v>0.73</v>
      </c>
      <c r="X6">
        <v>9.4499999999999993</v>
      </c>
      <c r="Y6">
        <v>1</v>
      </c>
      <c r="Z6">
        <v>10</v>
      </c>
    </row>
    <row r="7" spans="1:26" x14ac:dyDescent="0.3">
      <c r="A7">
        <v>1</v>
      </c>
      <c r="B7">
        <v>40</v>
      </c>
      <c r="C7" t="s">
        <v>26</v>
      </c>
      <c r="D7">
        <v>2.5628000000000002</v>
      </c>
      <c r="E7">
        <v>39.020000000000003</v>
      </c>
      <c r="F7">
        <v>33.299999999999997</v>
      </c>
      <c r="G7">
        <v>9.99</v>
      </c>
      <c r="H7">
        <v>0.39</v>
      </c>
      <c r="I7">
        <v>200</v>
      </c>
      <c r="J7">
        <v>91.1</v>
      </c>
      <c r="K7">
        <v>37.549999999999997</v>
      </c>
      <c r="L7">
        <v>2</v>
      </c>
      <c r="M7">
        <v>0</v>
      </c>
      <c r="N7">
        <v>11.54</v>
      </c>
      <c r="O7">
        <v>11468.97</v>
      </c>
      <c r="P7">
        <v>219.38</v>
      </c>
      <c r="Q7">
        <v>7965.29</v>
      </c>
      <c r="R7">
        <v>391.22</v>
      </c>
      <c r="S7">
        <v>84.51</v>
      </c>
      <c r="T7">
        <v>152616.48000000001</v>
      </c>
      <c r="U7">
        <v>0.22</v>
      </c>
      <c r="V7">
        <v>0.71</v>
      </c>
      <c r="W7">
        <v>0.72</v>
      </c>
      <c r="X7">
        <v>9.31</v>
      </c>
      <c r="Y7">
        <v>1</v>
      </c>
      <c r="Z7">
        <v>10</v>
      </c>
    </row>
    <row r="8" spans="1:26" x14ac:dyDescent="0.3">
      <c r="A8">
        <v>0</v>
      </c>
      <c r="B8">
        <v>30</v>
      </c>
      <c r="C8" t="s">
        <v>26</v>
      </c>
      <c r="D8">
        <v>2.3517999999999999</v>
      </c>
      <c r="E8">
        <v>42.52</v>
      </c>
      <c r="F8">
        <v>36.51</v>
      </c>
      <c r="G8">
        <v>8.17</v>
      </c>
      <c r="H8">
        <v>0.24</v>
      </c>
      <c r="I8">
        <v>268</v>
      </c>
      <c r="J8">
        <v>71.52</v>
      </c>
      <c r="K8">
        <v>32.270000000000003</v>
      </c>
      <c r="L8">
        <v>1</v>
      </c>
      <c r="M8">
        <v>2</v>
      </c>
      <c r="N8">
        <v>8.25</v>
      </c>
      <c r="O8">
        <v>9054.6</v>
      </c>
      <c r="P8">
        <v>208.26</v>
      </c>
      <c r="Q8">
        <v>7966.11</v>
      </c>
      <c r="R8">
        <v>496.79</v>
      </c>
      <c r="S8">
        <v>84.51</v>
      </c>
      <c r="T8">
        <v>205059.98</v>
      </c>
      <c r="U8">
        <v>0.17</v>
      </c>
      <c r="V8">
        <v>0.65</v>
      </c>
      <c r="W8">
        <v>0.92</v>
      </c>
      <c r="X8">
        <v>12.52</v>
      </c>
      <c r="Y8">
        <v>1</v>
      </c>
      <c r="Z8">
        <v>10</v>
      </c>
    </row>
    <row r="9" spans="1:26" x14ac:dyDescent="0.3">
      <c r="A9">
        <v>1</v>
      </c>
      <c r="B9">
        <v>30</v>
      </c>
      <c r="C9" t="s">
        <v>26</v>
      </c>
      <c r="D9">
        <v>2.3563000000000001</v>
      </c>
      <c r="E9">
        <v>42.44</v>
      </c>
      <c r="F9">
        <v>36.44</v>
      </c>
      <c r="G9">
        <v>8.19</v>
      </c>
      <c r="H9">
        <v>0.48</v>
      </c>
      <c r="I9">
        <v>267</v>
      </c>
      <c r="J9">
        <v>72.7</v>
      </c>
      <c r="K9">
        <v>32.270000000000003</v>
      </c>
      <c r="L9">
        <v>2</v>
      </c>
      <c r="M9">
        <v>0</v>
      </c>
      <c r="N9">
        <v>8.43</v>
      </c>
      <c r="O9">
        <v>9200.25</v>
      </c>
      <c r="P9">
        <v>210.75</v>
      </c>
      <c r="Q9">
        <v>7966.11</v>
      </c>
      <c r="R9">
        <v>494.48</v>
      </c>
      <c r="S9">
        <v>84.51</v>
      </c>
      <c r="T9">
        <v>203909.67</v>
      </c>
      <c r="U9">
        <v>0.17</v>
      </c>
      <c r="V9">
        <v>0.65</v>
      </c>
      <c r="W9">
        <v>0.92</v>
      </c>
      <c r="X9">
        <v>12.45</v>
      </c>
      <c r="Y9">
        <v>1</v>
      </c>
      <c r="Z9">
        <v>10</v>
      </c>
    </row>
    <row r="10" spans="1:26" x14ac:dyDescent="0.3">
      <c r="A10">
        <v>0</v>
      </c>
      <c r="B10">
        <v>15</v>
      </c>
      <c r="C10" t="s">
        <v>26</v>
      </c>
      <c r="D10">
        <v>1.7736000000000001</v>
      </c>
      <c r="E10">
        <v>56.38</v>
      </c>
      <c r="F10">
        <v>48.78</v>
      </c>
      <c r="G10">
        <v>5.51</v>
      </c>
      <c r="H10">
        <v>0.43</v>
      </c>
      <c r="I10">
        <v>531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191.14</v>
      </c>
      <c r="Q10">
        <v>7969.12</v>
      </c>
      <c r="R10">
        <v>899.91</v>
      </c>
      <c r="S10">
        <v>84.51</v>
      </c>
      <c r="T10">
        <v>405306.8</v>
      </c>
      <c r="U10">
        <v>0.09</v>
      </c>
      <c r="V10">
        <v>0.49</v>
      </c>
      <c r="W10">
        <v>1.69</v>
      </c>
      <c r="X10">
        <v>24.78</v>
      </c>
      <c r="Y10">
        <v>1</v>
      </c>
      <c r="Z10">
        <v>10</v>
      </c>
    </row>
    <row r="11" spans="1:26" x14ac:dyDescent="0.3">
      <c r="A11">
        <v>0</v>
      </c>
      <c r="B11">
        <v>70</v>
      </c>
      <c r="C11" t="s">
        <v>26</v>
      </c>
      <c r="D11">
        <v>2.0670000000000002</v>
      </c>
      <c r="E11">
        <v>48.38</v>
      </c>
      <c r="F11">
        <v>37.979999999999997</v>
      </c>
      <c r="G11">
        <v>8.0500000000000007</v>
      </c>
      <c r="H11">
        <v>0.12</v>
      </c>
      <c r="I11">
        <v>283</v>
      </c>
      <c r="J11">
        <v>141.81</v>
      </c>
      <c r="K11">
        <v>47.83</v>
      </c>
      <c r="L11">
        <v>1</v>
      </c>
      <c r="M11">
        <v>281</v>
      </c>
      <c r="N11">
        <v>22.98</v>
      </c>
      <c r="O11">
        <v>17723.39</v>
      </c>
      <c r="P11">
        <v>386.34</v>
      </c>
      <c r="Q11">
        <v>7965.28</v>
      </c>
      <c r="R11">
        <v>560.54999999999995</v>
      </c>
      <c r="S11">
        <v>84.51</v>
      </c>
      <c r="T11">
        <v>236864.94</v>
      </c>
      <c r="U11">
        <v>0.15</v>
      </c>
      <c r="V11">
        <v>0.63</v>
      </c>
      <c r="W11">
        <v>0.6</v>
      </c>
      <c r="X11">
        <v>13.99</v>
      </c>
      <c r="Y11">
        <v>1</v>
      </c>
      <c r="Z11">
        <v>10</v>
      </c>
    </row>
    <row r="12" spans="1:26" x14ac:dyDescent="0.3">
      <c r="A12">
        <v>1</v>
      </c>
      <c r="B12">
        <v>70</v>
      </c>
      <c r="C12" t="s">
        <v>26</v>
      </c>
      <c r="D12">
        <v>2.8613</v>
      </c>
      <c r="E12">
        <v>34.950000000000003</v>
      </c>
      <c r="F12">
        <v>29.37</v>
      </c>
      <c r="G12">
        <v>15.19</v>
      </c>
      <c r="H12">
        <v>0.25</v>
      </c>
      <c r="I12">
        <v>116</v>
      </c>
      <c r="J12">
        <v>143.16999999999999</v>
      </c>
      <c r="K12">
        <v>47.83</v>
      </c>
      <c r="L12">
        <v>2</v>
      </c>
      <c r="M12">
        <v>1</v>
      </c>
      <c r="N12">
        <v>23.34</v>
      </c>
      <c r="O12">
        <v>17891.86</v>
      </c>
      <c r="P12">
        <v>249.92</v>
      </c>
      <c r="Q12">
        <v>7964.77</v>
      </c>
      <c r="R12">
        <v>262.06</v>
      </c>
      <c r="S12">
        <v>84.51</v>
      </c>
      <c r="T12">
        <v>88453.58</v>
      </c>
      <c r="U12">
        <v>0.32</v>
      </c>
      <c r="V12">
        <v>0.81</v>
      </c>
      <c r="W12">
        <v>0.48</v>
      </c>
      <c r="X12">
        <v>5.38</v>
      </c>
      <c r="Y12">
        <v>1</v>
      </c>
      <c r="Z12">
        <v>10</v>
      </c>
    </row>
    <row r="13" spans="1:26" x14ac:dyDescent="0.3">
      <c r="A13">
        <v>2</v>
      </c>
      <c r="B13">
        <v>70</v>
      </c>
      <c r="C13" t="s">
        <v>26</v>
      </c>
      <c r="D13">
        <v>2.8689</v>
      </c>
      <c r="E13">
        <v>34.86</v>
      </c>
      <c r="F13">
        <v>29.31</v>
      </c>
      <c r="G13">
        <v>15.29</v>
      </c>
      <c r="H13">
        <v>0.37</v>
      </c>
      <c r="I13">
        <v>115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18060.849999999999</v>
      </c>
      <c r="P13">
        <v>251.1</v>
      </c>
      <c r="Q13">
        <v>7964.77</v>
      </c>
      <c r="R13">
        <v>259.85000000000002</v>
      </c>
      <c r="S13">
        <v>84.51</v>
      </c>
      <c r="T13">
        <v>87354.98</v>
      </c>
      <c r="U13">
        <v>0.33</v>
      </c>
      <c r="V13">
        <v>0.81</v>
      </c>
      <c r="W13">
        <v>0.47</v>
      </c>
      <c r="X13">
        <v>5.32</v>
      </c>
      <c r="Y13">
        <v>1</v>
      </c>
      <c r="Z13">
        <v>10</v>
      </c>
    </row>
    <row r="14" spans="1:26" x14ac:dyDescent="0.3">
      <c r="A14">
        <v>0</v>
      </c>
      <c r="B14">
        <v>90</v>
      </c>
      <c r="C14" t="s">
        <v>26</v>
      </c>
      <c r="D14">
        <v>1.6301000000000001</v>
      </c>
      <c r="E14">
        <v>61.34</v>
      </c>
      <c r="F14">
        <v>44.52</v>
      </c>
      <c r="G14">
        <v>6.6</v>
      </c>
      <c r="H14">
        <v>0.1</v>
      </c>
      <c r="I14">
        <v>405</v>
      </c>
      <c r="J14">
        <v>176.73</v>
      </c>
      <c r="K14">
        <v>52.44</v>
      </c>
      <c r="L14">
        <v>1</v>
      </c>
      <c r="M14">
        <v>403</v>
      </c>
      <c r="N14">
        <v>33.29</v>
      </c>
      <c r="O14">
        <v>22031.19</v>
      </c>
      <c r="P14">
        <v>549.34</v>
      </c>
      <c r="Q14">
        <v>7965.84</v>
      </c>
      <c r="R14">
        <v>784.48</v>
      </c>
      <c r="S14">
        <v>84.51</v>
      </c>
      <c r="T14">
        <v>348217.8</v>
      </c>
      <c r="U14">
        <v>0.11</v>
      </c>
      <c r="V14">
        <v>0.53</v>
      </c>
      <c r="W14">
        <v>0.79</v>
      </c>
      <c r="X14">
        <v>20.53</v>
      </c>
      <c r="Y14">
        <v>1</v>
      </c>
      <c r="Z14">
        <v>10</v>
      </c>
    </row>
    <row r="15" spans="1:26" x14ac:dyDescent="0.3">
      <c r="A15">
        <v>1</v>
      </c>
      <c r="B15">
        <v>90</v>
      </c>
      <c r="C15" t="s">
        <v>26</v>
      </c>
      <c r="D15">
        <v>2.8334000000000001</v>
      </c>
      <c r="E15">
        <v>35.29</v>
      </c>
      <c r="F15">
        <v>29.03</v>
      </c>
      <c r="G15">
        <v>16.13</v>
      </c>
      <c r="H15">
        <v>0.2</v>
      </c>
      <c r="I15">
        <v>108</v>
      </c>
      <c r="J15">
        <v>178.21</v>
      </c>
      <c r="K15">
        <v>52.44</v>
      </c>
      <c r="L15">
        <v>2</v>
      </c>
      <c r="M15">
        <v>99</v>
      </c>
      <c r="N15">
        <v>33.770000000000003</v>
      </c>
      <c r="O15">
        <v>22213.89</v>
      </c>
      <c r="P15">
        <v>295.08</v>
      </c>
      <c r="Q15">
        <v>7964.87</v>
      </c>
      <c r="R15">
        <v>255.71</v>
      </c>
      <c r="S15">
        <v>84.51</v>
      </c>
      <c r="T15">
        <v>85321.56</v>
      </c>
      <c r="U15">
        <v>0.33</v>
      </c>
      <c r="V15">
        <v>0.82</v>
      </c>
      <c r="W15">
        <v>0.32</v>
      </c>
      <c r="X15">
        <v>5.04</v>
      </c>
      <c r="Y15">
        <v>1</v>
      </c>
      <c r="Z15">
        <v>10</v>
      </c>
    </row>
    <row r="16" spans="1:26" x14ac:dyDescent="0.3">
      <c r="A16">
        <v>2</v>
      </c>
      <c r="B16">
        <v>90</v>
      </c>
      <c r="C16" t="s">
        <v>26</v>
      </c>
      <c r="D16">
        <v>2.9493999999999998</v>
      </c>
      <c r="E16">
        <v>33.9</v>
      </c>
      <c r="F16">
        <v>28.25</v>
      </c>
      <c r="G16">
        <v>18.63</v>
      </c>
      <c r="H16">
        <v>0.3</v>
      </c>
      <c r="I16">
        <v>91</v>
      </c>
      <c r="J16">
        <v>179.7</v>
      </c>
      <c r="K16">
        <v>52.44</v>
      </c>
      <c r="L16">
        <v>3</v>
      </c>
      <c r="M16">
        <v>1</v>
      </c>
      <c r="N16">
        <v>34.26</v>
      </c>
      <c r="O16">
        <v>22397.24</v>
      </c>
      <c r="P16">
        <v>274.92</v>
      </c>
      <c r="Q16">
        <v>7964.72</v>
      </c>
      <c r="R16">
        <v>225.41</v>
      </c>
      <c r="S16">
        <v>84.51</v>
      </c>
      <c r="T16">
        <v>70255.66</v>
      </c>
      <c r="U16">
        <v>0.37</v>
      </c>
      <c r="V16">
        <v>0.84</v>
      </c>
      <c r="W16">
        <v>0.4</v>
      </c>
      <c r="X16">
        <v>4.26</v>
      </c>
      <c r="Y16">
        <v>1</v>
      </c>
      <c r="Z16">
        <v>10</v>
      </c>
    </row>
    <row r="17" spans="1:26" x14ac:dyDescent="0.3">
      <c r="A17">
        <v>3</v>
      </c>
      <c r="B17">
        <v>90</v>
      </c>
      <c r="C17" t="s">
        <v>26</v>
      </c>
      <c r="D17">
        <v>2.9577</v>
      </c>
      <c r="E17">
        <v>33.81</v>
      </c>
      <c r="F17">
        <v>28.19</v>
      </c>
      <c r="G17">
        <v>18.79</v>
      </c>
      <c r="H17">
        <v>0.39</v>
      </c>
      <c r="I17">
        <v>90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276.24</v>
      </c>
      <c r="Q17">
        <v>7964.72</v>
      </c>
      <c r="R17">
        <v>223.39</v>
      </c>
      <c r="S17">
        <v>84.51</v>
      </c>
      <c r="T17">
        <v>69247.66</v>
      </c>
      <c r="U17">
        <v>0.38</v>
      </c>
      <c r="V17">
        <v>0.84</v>
      </c>
      <c r="W17">
        <v>0.4</v>
      </c>
      <c r="X17">
        <v>4.2</v>
      </c>
      <c r="Y17">
        <v>1</v>
      </c>
      <c r="Z17">
        <v>10</v>
      </c>
    </row>
    <row r="18" spans="1:26" x14ac:dyDescent="0.3">
      <c r="A18">
        <v>0</v>
      </c>
      <c r="B18">
        <v>10</v>
      </c>
      <c r="C18" t="s">
        <v>26</v>
      </c>
      <c r="D18">
        <v>1.3979999999999999</v>
      </c>
      <c r="E18">
        <v>71.53</v>
      </c>
      <c r="F18">
        <v>61.06</v>
      </c>
      <c r="G18">
        <v>4.6100000000000003</v>
      </c>
      <c r="H18">
        <v>0.64</v>
      </c>
      <c r="I18">
        <v>794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176.02</v>
      </c>
      <c r="Q18">
        <v>7970.83</v>
      </c>
      <c r="R18">
        <v>1303.81</v>
      </c>
      <c r="S18">
        <v>84.51</v>
      </c>
      <c r="T18">
        <v>605942.23</v>
      </c>
      <c r="U18">
        <v>0.06</v>
      </c>
      <c r="V18">
        <v>0.39</v>
      </c>
      <c r="W18">
        <v>2.46</v>
      </c>
      <c r="X18">
        <v>37.06</v>
      </c>
      <c r="Y18">
        <v>1</v>
      </c>
      <c r="Z18">
        <v>10</v>
      </c>
    </row>
    <row r="19" spans="1:26" x14ac:dyDescent="0.3">
      <c r="A19">
        <v>0</v>
      </c>
      <c r="B19">
        <v>45</v>
      </c>
      <c r="C19" t="s">
        <v>26</v>
      </c>
      <c r="D19">
        <v>2.6082999999999998</v>
      </c>
      <c r="E19">
        <v>38.340000000000003</v>
      </c>
      <c r="F19">
        <v>32.590000000000003</v>
      </c>
      <c r="G19">
        <v>10.69</v>
      </c>
      <c r="H19">
        <v>0.18</v>
      </c>
      <c r="I19">
        <v>183</v>
      </c>
      <c r="J19">
        <v>98.71</v>
      </c>
      <c r="K19">
        <v>39.72</v>
      </c>
      <c r="L19">
        <v>1</v>
      </c>
      <c r="M19">
        <v>27</v>
      </c>
      <c r="N19">
        <v>12.99</v>
      </c>
      <c r="O19">
        <v>12407.75</v>
      </c>
      <c r="P19">
        <v>225.16</v>
      </c>
      <c r="Q19">
        <v>7965.39</v>
      </c>
      <c r="R19">
        <v>369.29</v>
      </c>
      <c r="S19">
        <v>84.51</v>
      </c>
      <c r="T19">
        <v>141736.79</v>
      </c>
      <c r="U19">
        <v>0.23</v>
      </c>
      <c r="V19">
        <v>0.73</v>
      </c>
      <c r="W19">
        <v>0.64</v>
      </c>
      <c r="X19">
        <v>8.6</v>
      </c>
      <c r="Y19">
        <v>1</v>
      </c>
      <c r="Z19">
        <v>10</v>
      </c>
    </row>
    <row r="20" spans="1:26" x14ac:dyDescent="0.3">
      <c r="A20">
        <v>1</v>
      </c>
      <c r="B20">
        <v>45</v>
      </c>
      <c r="C20" t="s">
        <v>26</v>
      </c>
      <c r="D20">
        <v>2.6366999999999998</v>
      </c>
      <c r="E20">
        <v>37.93</v>
      </c>
      <c r="F20">
        <v>32.28</v>
      </c>
      <c r="G20">
        <v>10.88</v>
      </c>
      <c r="H20">
        <v>0.35</v>
      </c>
      <c r="I20">
        <v>178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224.03</v>
      </c>
      <c r="Q20">
        <v>7965.12</v>
      </c>
      <c r="R20">
        <v>357.58</v>
      </c>
      <c r="S20">
        <v>84.51</v>
      </c>
      <c r="T20">
        <v>135906.62</v>
      </c>
      <c r="U20">
        <v>0.24</v>
      </c>
      <c r="V20">
        <v>0.74</v>
      </c>
      <c r="W20">
        <v>0.66</v>
      </c>
      <c r="X20">
        <v>8.2899999999999991</v>
      </c>
      <c r="Y20">
        <v>1</v>
      </c>
      <c r="Z20">
        <v>10</v>
      </c>
    </row>
    <row r="21" spans="1:26" x14ac:dyDescent="0.3">
      <c r="A21">
        <v>0</v>
      </c>
      <c r="B21">
        <v>60</v>
      </c>
      <c r="C21" t="s">
        <v>26</v>
      </c>
      <c r="D21">
        <v>2.3216000000000001</v>
      </c>
      <c r="E21">
        <v>43.07</v>
      </c>
      <c r="F21">
        <v>35.11</v>
      </c>
      <c r="G21">
        <v>9.24</v>
      </c>
      <c r="H21">
        <v>0.14000000000000001</v>
      </c>
      <c r="I21">
        <v>228</v>
      </c>
      <c r="J21">
        <v>124.63</v>
      </c>
      <c r="K21">
        <v>45</v>
      </c>
      <c r="L21">
        <v>1</v>
      </c>
      <c r="M21">
        <v>226</v>
      </c>
      <c r="N21">
        <v>18.64</v>
      </c>
      <c r="O21">
        <v>15605.44</v>
      </c>
      <c r="P21">
        <v>312.06</v>
      </c>
      <c r="Q21">
        <v>7965.38</v>
      </c>
      <c r="R21">
        <v>463.41</v>
      </c>
      <c r="S21">
        <v>84.51</v>
      </c>
      <c r="T21">
        <v>188569.88</v>
      </c>
      <c r="U21">
        <v>0.18</v>
      </c>
      <c r="V21">
        <v>0.68</v>
      </c>
      <c r="W21">
        <v>0.5</v>
      </c>
      <c r="X21">
        <v>11.12</v>
      </c>
      <c r="Y21">
        <v>1</v>
      </c>
      <c r="Z21">
        <v>10</v>
      </c>
    </row>
    <row r="22" spans="1:26" x14ac:dyDescent="0.3">
      <c r="A22">
        <v>1</v>
      </c>
      <c r="B22">
        <v>60</v>
      </c>
      <c r="C22" t="s">
        <v>26</v>
      </c>
      <c r="D22">
        <v>2.7877000000000001</v>
      </c>
      <c r="E22">
        <v>35.869999999999997</v>
      </c>
      <c r="F22">
        <v>30.29</v>
      </c>
      <c r="G22">
        <v>13.46</v>
      </c>
      <c r="H22">
        <v>0.28000000000000003</v>
      </c>
      <c r="I22">
        <v>135</v>
      </c>
      <c r="J22">
        <v>125.95</v>
      </c>
      <c r="K22">
        <v>45</v>
      </c>
      <c r="L22">
        <v>2</v>
      </c>
      <c r="M22">
        <v>1</v>
      </c>
      <c r="N22">
        <v>18.95</v>
      </c>
      <c r="O22">
        <v>15767.7</v>
      </c>
      <c r="P22">
        <v>239.89</v>
      </c>
      <c r="Q22">
        <v>7964.84</v>
      </c>
      <c r="R22">
        <v>292.36</v>
      </c>
      <c r="S22">
        <v>84.51</v>
      </c>
      <c r="T22">
        <v>103508.87</v>
      </c>
      <c r="U22">
        <v>0.28999999999999998</v>
      </c>
      <c r="V22">
        <v>0.78</v>
      </c>
      <c r="W22">
        <v>0.53</v>
      </c>
      <c r="X22">
        <v>6.3</v>
      </c>
      <c r="Y22">
        <v>1</v>
      </c>
      <c r="Z22">
        <v>10</v>
      </c>
    </row>
    <row r="23" spans="1:26" x14ac:dyDescent="0.3">
      <c r="A23">
        <v>2</v>
      </c>
      <c r="B23">
        <v>60</v>
      </c>
      <c r="C23" t="s">
        <v>26</v>
      </c>
      <c r="D23">
        <v>2.7945000000000002</v>
      </c>
      <c r="E23">
        <v>35.78</v>
      </c>
      <c r="F23">
        <v>30.23</v>
      </c>
      <c r="G23">
        <v>13.53</v>
      </c>
      <c r="H23">
        <v>0.42</v>
      </c>
      <c r="I23">
        <v>134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241.42</v>
      </c>
      <c r="Q23">
        <v>7964.84</v>
      </c>
      <c r="R23">
        <v>290.26</v>
      </c>
      <c r="S23">
        <v>84.51</v>
      </c>
      <c r="T23">
        <v>102466.02</v>
      </c>
      <c r="U23">
        <v>0.28999999999999998</v>
      </c>
      <c r="V23">
        <v>0.79</v>
      </c>
      <c r="W23">
        <v>0.53</v>
      </c>
      <c r="X23">
        <v>6.24</v>
      </c>
      <c r="Y23">
        <v>1</v>
      </c>
      <c r="Z23">
        <v>10</v>
      </c>
    </row>
    <row r="24" spans="1:26" x14ac:dyDescent="0.3">
      <c r="A24">
        <v>0</v>
      </c>
      <c r="B24">
        <v>80</v>
      </c>
      <c r="C24" t="s">
        <v>26</v>
      </c>
      <c r="D24">
        <v>1.843</v>
      </c>
      <c r="E24">
        <v>54.26</v>
      </c>
      <c r="F24">
        <v>40.98</v>
      </c>
      <c r="G24">
        <v>7.23</v>
      </c>
      <c r="H24">
        <v>0.11</v>
      </c>
      <c r="I24">
        <v>340</v>
      </c>
      <c r="J24">
        <v>159.12</v>
      </c>
      <c r="K24">
        <v>50.28</v>
      </c>
      <c r="L24">
        <v>1</v>
      </c>
      <c r="M24">
        <v>338</v>
      </c>
      <c r="N24">
        <v>27.84</v>
      </c>
      <c r="O24">
        <v>19859.16</v>
      </c>
      <c r="P24">
        <v>462.95</v>
      </c>
      <c r="Q24">
        <v>7966.69</v>
      </c>
      <c r="R24">
        <v>663.01</v>
      </c>
      <c r="S24">
        <v>84.51</v>
      </c>
      <c r="T24">
        <v>287809.95</v>
      </c>
      <c r="U24">
        <v>0.13</v>
      </c>
      <c r="V24">
        <v>0.57999999999999996</v>
      </c>
      <c r="W24">
        <v>0.69</v>
      </c>
      <c r="X24">
        <v>16.989999999999998</v>
      </c>
      <c r="Y24">
        <v>1</v>
      </c>
      <c r="Z24">
        <v>10</v>
      </c>
    </row>
    <row r="25" spans="1:26" x14ac:dyDescent="0.3">
      <c r="A25">
        <v>1</v>
      </c>
      <c r="B25">
        <v>80</v>
      </c>
      <c r="C25" t="s">
        <v>26</v>
      </c>
      <c r="D25">
        <v>2.9049</v>
      </c>
      <c r="E25">
        <v>34.42</v>
      </c>
      <c r="F25">
        <v>28.78</v>
      </c>
      <c r="G25">
        <v>16.77</v>
      </c>
      <c r="H25">
        <v>0.22</v>
      </c>
      <c r="I25">
        <v>103</v>
      </c>
      <c r="J25">
        <v>160.54</v>
      </c>
      <c r="K25">
        <v>50.28</v>
      </c>
      <c r="L25">
        <v>2</v>
      </c>
      <c r="M25">
        <v>14</v>
      </c>
      <c r="N25">
        <v>28.26</v>
      </c>
      <c r="O25">
        <v>20034.400000000001</v>
      </c>
      <c r="P25">
        <v>261.87</v>
      </c>
      <c r="Q25">
        <v>7964.55</v>
      </c>
      <c r="R25">
        <v>243.41</v>
      </c>
      <c r="S25">
        <v>84.51</v>
      </c>
      <c r="T25">
        <v>79194.429999999993</v>
      </c>
      <c r="U25">
        <v>0.35</v>
      </c>
      <c r="V25">
        <v>0.83</v>
      </c>
      <c r="W25">
        <v>0.42</v>
      </c>
      <c r="X25">
        <v>4.79</v>
      </c>
      <c r="Y25">
        <v>1</v>
      </c>
      <c r="Z25">
        <v>10</v>
      </c>
    </row>
    <row r="26" spans="1:26" x14ac:dyDescent="0.3">
      <c r="A26">
        <v>2</v>
      </c>
      <c r="B26">
        <v>80</v>
      </c>
      <c r="C26" t="s">
        <v>26</v>
      </c>
      <c r="D26">
        <v>2.9201000000000001</v>
      </c>
      <c r="E26">
        <v>34.24</v>
      </c>
      <c r="F26">
        <v>28.67</v>
      </c>
      <c r="G26">
        <v>17.03</v>
      </c>
      <c r="H26">
        <v>0.33</v>
      </c>
      <c r="I26">
        <v>101</v>
      </c>
      <c r="J26">
        <v>161.97</v>
      </c>
      <c r="K26">
        <v>50.28</v>
      </c>
      <c r="L26">
        <v>3</v>
      </c>
      <c r="M26">
        <v>0</v>
      </c>
      <c r="N26">
        <v>28.69</v>
      </c>
      <c r="O26">
        <v>20210.21</v>
      </c>
      <c r="P26">
        <v>262.25</v>
      </c>
      <c r="Q26">
        <v>7964.38</v>
      </c>
      <c r="R26">
        <v>239.02</v>
      </c>
      <c r="S26">
        <v>84.51</v>
      </c>
      <c r="T26">
        <v>77012.149999999994</v>
      </c>
      <c r="U26">
        <v>0.35</v>
      </c>
      <c r="V26">
        <v>0.83</v>
      </c>
      <c r="W26">
        <v>0.43</v>
      </c>
      <c r="X26">
        <v>4.68</v>
      </c>
      <c r="Y26">
        <v>1</v>
      </c>
      <c r="Z26">
        <v>10</v>
      </c>
    </row>
    <row r="27" spans="1:26" x14ac:dyDescent="0.3">
      <c r="A27">
        <v>0</v>
      </c>
      <c r="B27">
        <v>35</v>
      </c>
      <c r="C27" t="s">
        <v>26</v>
      </c>
      <c r="D27">
        <v>2.4651000000000001</v>
      </c>
      <c r="E27">
        <v>40.57</v>
      </c>
      <c r="F27">
        <v>34.71</v>
      </c>
      <c r="G27">
        <v>9.06</v>
      </c>
      <c r="H27">
        <v>0.22</v>
      </c>
      <c r="I27">
        <v>230</v>
      </c>
      <c r="J27">
        <v>80.84</v>
      </c>
      <c r="K27">
        <v>35.1</v>
      </c>
      <c r="L27">
        <v>1</v>
      </c>
      <c r="M27">
        <v>2</v>
      </c>
      <c r="N27">
        <v>9.74</v>
      </c>
      <c r="O27">
        <v>10204.209999999999</v>
      </c>
      <c r="P27">
        <v>212.7</v>
      </c>
      <c r="Q27">
        <v>7965.73</v>
      </c>
      <c r="R27">
        <v>437.59</v>
      </c>
      <c r="S27">
        <v>84.51</v>
      </c>
      <c r="T27">
        <v>175650.92</v>
      </c>
      <c r="U27">
        <v>0.19</v>
      </c>
      <c r="V27">
        <v>0.68</v>
      </c>
      <c r="W27">
        <v>0.81</v>
      </c>
      <c r="X27">
        <v>10.72</v>
      </c>
      <c r="Y27">
        <v>1</v>
      </c>
      <c r="Z27">
        <v>10</v>
      </c>
    </row>
    <row r="28" spans="1:26" x14ac:dyDescent="0.3">
      <c r="A28">
        <v>1</v>
      </c>
      <c r="B28">
        <v>35</v>
      </c>
      <c r="C28" t="s">
        <v>26</v>
      </c>
      <c r="D28">
        <v>2.4704000000000002</v>
      </c>
      <c r="E28">
        <v>40.479999999999997</v>
      </c>
      <c r="F28">
        <v>34.64</v>
      </c>
      <c r="G28">
        <v>9.08</v>
      </c>
      <c r="H28">
        <v>0.43</v>
      </c>
      <c r="I28">
        <v>229</v>
      </c>
      <c r="J28">
        <v>82.04</v>
      </c>
      <c r="K28">
        <v>35.1</v>
      </c>
      <c r="L28">
        <v>2</v>
      </c>
      <c r="M28">
        <v>0</v>
      </c>
      <c r="N28">
        <v>9.94</v>
      </c>
      <c r="O28">
        <v>10352.530000000001</v>
      </c>
      <c r="P28">
        <v>214.87</v>
      </c>
      <c r="Q28">
        <v>7965.71</v>
      </c>
      <c r="R28">
        <v>435.21</v>
      </c>
      <c r="S28">
        <v>84.51</v>
      </c>
      <c r="T28">
        <v>174466.92</v>
      </c>
      <c r="U28">
        <v>0.19</v>
      </c>
      <c r="V28">
        <v>0.69</v>
      </c>
      <c r="W28">
        <v>0.81</v>
      </c>
      <c r="X28">
        <v>10.65</v>
      </c>
      <c r="Y28">
        <v>1</v>
      </c>
      <c r="Z28">
        <v>10</v>
      </c>
    </row>
    <row r="29" spans="1:26" x14ac:dyDescent="0.3">
      <c r="A29">
        <v>0</v>
      </c>
      <c r="B29">
        <v>50</v>
      </c>
      <c r="C29" t="s">
        <v>26</v>
      </c>
      <c r="D29">
        <v>2.5745</v>
      </c>
      <c r="E29">
        <v>38.840000000000003</v>
      </c>
      <c r="F29">
        <v>32.74</v>
      </c>
      <c r="G29">
        <v>10.73</v>
      </c>
      <c r="H29">
        <v>0.16</v>
      </c>
      <c r="I29">
        <v>183</v>
      </c>
      <c r="J29">
        <v>107.41</v>
      </c>
      <c r="K29">
        <v>41.65</v>
      </c>
      <c r="L29">
        <v>1</v>
      </c>
      <c r="M29">
        <v>106</v>
      </c>
      <c r="N29">
        <v>14.77</v>
      </c>
      <c r="O29">
        <v>13481.73</v>
      </c>
      <c r="P29">
        <v>244.07</v>
      </c>
      <c r="Q29">
        <v>7965.74</v>
      </c>
      <c r="R29">
        <v>378.44</v>
      </c>
      <c r="S29">
        <v>84.51</v>
      </c>
      <c r="T29">
        <v>146307.88</v>
      </c>
      <c r="U29">
        <v>0.22</v>
      </c>
      <c r="V29">
        <v>0.73</v>
      </c>
      <c r="W29">
        <v>0.53</v>
      </c>
      <c r="X29">
        <v>8.75</v>
      </c>
      <c r="Y29">
        <v>1</v>
      </c>
      <c r="Z29">
        <v>10</v>
      </c>
    </row>
    <row r="30" spans="1:26" x14ac:dyDescent="0.3">
      <c r="A30">
        <v>1</v>
      </c>
      <c r="B30">
        <v>50</v>
      </c>
      <c r="C30" t="s">
        <v>26</v>
      </c>
      <c r="D30">
        <v>2.6970999999999998</v>
      </c>
      <c r="E30">
        <v>37.08</v>
      </c>
      <c r="F30">
        <v>31.46</v>
      </c>
      <c r="G30">
        <v>11.73</v>
      </c>
      <c r="H30">
        <v>0.32</v>
      </c>
      <c r="I30">
        <v>161</v>
      </c>
      <c r="J30">
        <v>108.68</v>
      </c>
      <c r="K30">
        <v>41.65</v>
      </c>
      <c r="L30">
        <v>2</v>
      </c>
      <c r="M30">
        <v>0</v>
      </c>
      <c r="N30">
        <v>15.03</v>
      </c>
      <c r="O30">
        <v>13638.32</v>
      </c>
      <c r="P30">
        <v>228.81</v>
      </c>
      <c r="Q30">
        <v>7964.99</v>
      </c>
      <c r="R30">
        <v>331.01</v>
      </c>
      <c r="S30">
        <v>84.51</v>
      </c>
      <c r="T30">
        <v>122703.9</v>
      </c>
      <c r="U30">
        <v>0.26</v>
      </c>
      <c r="V30">
        <v>0.75</v>
      </c>
      <c r="W30">
        <v>0.6</v>
      </c>
      <c r="X30">
        <v>7.47</v>
      </c>
      <c r="Y30">
        <v>1</v>
      </c>
      <c r="Z30">
        <v>10</v>
      </c>
    </row>
    <row r="31" spans="1:26" x14ac:dyDescent="0.3">
      <c r="A31">
        <v>0</v>
      </c>
      <c r="B31">
        <v>25</v>
      </c>
      <c r="C31" t="s">
        <v>26</v>
      </c>
      <c r="D31">
        <v>2.2149000000000001</v>
      </c>
      <c r="E31">
        <v>45.15</v>
      </c>
      <c r="F31">
        <v>38.909999999999997</v>
      </c>
      <c r="G31">
        <v>7.3</v>
      </c>
      <c r="H31">
        <v>0.28000000000000003</v>
      </c>
      <c r="I31">
        <v>320</v>
      </c>
      <c r="J31">
        <v>61.76</v>
      </c>
      <c r="K31">
        <v>28.92</v>
      </c>
      <c r="L31">
        <v>1</v>
      </c>
      <c r="M31">
        <v>1</v>
      </c>
      <c r="N31">
        <v>6.84</v>
      </c>
      <c r="O31">
        <v>7851.41</v>
      </c>
      <c r="P31">
        <v>203.15</v>
      </c>
      <c r="Q31">
        <v>7966.09</v>
      </c>
      <c r="R31">
        <v>575.57000000000005</v>
      </c>
      <c r="S31">
        <v>84.51</v>
      </c>
      <c r="T31">
        <v>244188.16</v>
      </c>
      <c r="U31">
        <v>0.15</v>
      </c>
      <c r="V31">
        <v>0.61</v>
      </c>
      <c r="W31">
        <v>1.07</v>
      </c>
      <c r="X31">
        <v>14.92</v>
      </c>
      <c r="Y31">
        <v>1</v>
      </c>
      <c r="Z31">
        <v>10</v>
      </c>
    </row>
    <row r="32" spans="1:26" x14ac:dyDescent="0.3">
      <c r="A32">
        <v>1</v>
      </c>
      <c r="B32">
        <v>25</v>
      </c>
      <c r="C32" t="s">
        <v>26</v>
      </c>
      <c r="D32">
        <v>2.2185999999999999</v>
      </c>
      <c r="E32">
        <v>45.07</v>
      </c>
      <c r="F32">
        <v>38.85</v>
      </c>
      <c r="G32">
        <v>7.31</v>
      </c>
      <c r="H32">
        <v>0.55000000000000004</v>
      </c>
      <c r="I32">
        <v>319</v>
      </c>
      <c r="J32">
        <v>62.92</v>
      </c>
      <c r="K32">
        <v>28.92</v>
      </c>
      <c r="L32">
        <v>2</v>
      </c>
      <c r="M32">
        <v>0</v>
      </c>
      <c r="N32">
        <v>7</v>
      </c>
      <c r="O32">
        <v>7994.37</v>
      </c>
      <c r="P32">
        <v>206.11</v>
      </c>
      <c r="Q32">
        <v>7966.09</v>
      </c>
      <c r="R32">
        <v>573.44000000000005</v>
      </c>
      <c r="S32">
        <v>84.51</v>
      </c>
      <c r="T32">
        <v>243130.84</v>
      </c>
      <c r="U32">
        <v>0.15</v>
      </c>
      <c r="V32">
        <v>0.61</v>
      </c>
      <c r="W32">
        <v>1.07</v>
      </c>
      <c r="X32">
        <v>14.85</v>
      </c>
      <c r="Y32">
        <v>1</v>
      </c>
      <c r="Z32">
        <v>10</v>
      </c>
    </row>
    <row r="33" spans="1:26" x14ac:dyDescent="0.3">
      <c r="A33">
        <v>0</v>
      </c>
      <c r="B33">
        <v>85</v>
      </c>
      <c r="C33" t="s">
        <v>26</v>
      </c>
      <c r="D33">
        <v>1.7330000000000001</v>
      </c>
      <c r="E33">
        <v>57.7</v>
      </c>
      <c r="F33">
        <v>42.73</v>
      </c>
      <c r="G33">
        <v>6.89</v>
      </c>
      <c r="H33">
        <v>0.11</v>
      </c>
      <c r="I33">
        <v>372</v>
      </c>
      <c r="J33">
        <v>167.88</v>
      </c>
      <c r="K33">
        <v>51.39</v>
      </c>
      <c r="L33">
        <v>1</v>
      </c>
      <c r="M33">
        <v>370</v>
      </c>
      <c r="N33">
        <v>30.49</v>
      </c>
      <c r="O33">
        <v>20939.59</v>
      </c>
      <c r="P33">
        <v>505.29</v>
      </c>
      <c r="Q33">
        <v>7966.94</v>
      </c>
      <c r="R33">
        <v>722.51</v>
      </c>
      <c r="S33">
        <v>84.51</v>
      </c>
      <c r="T33">
        <v>317398.56</v>
      </c>
      <c r="U33">
        <v>0.12</v>
      </c>
      <c r="V33">
        <v>0.56000000000000005</v>
      </c>
      <c r="W33">
        <v>0.74</v>
      </c>
      <c r="X33">
        <v>18.73</v>
      </c>
      <c r="Y33">
        <v>1</v>
      </c>
      <c r="Z33">
        <v>10</v>
      </c>
    </row>
    <row r="34" spans="1:26" x14ac:dyDescent="0.3">
      <c r="A34">
        <v>1</v>
      </c>
      <c r="B34">
        <v>85</v>
      </c>
      <c r="C34" t="s">
        <v>26</v>
      </c>
      <c r="D34">
        <v>2.8906000000000001</v>
      </c>
      <c r="E34">
        <v>34.590000000000003</v>
      </c>
      <c r="F34">
        <v>28.77</v>
      </c>
      <c r="G34">
        <v>16.920000000000002</v>
      </c>
      <c r="H34">
        <v>0.21</v>
      </c>
      <c r="I34">
        <v>102</v>
      </c>
      <c r="J34">
        <v>169.33</v>
      </c>
      <c r="K34">
        <v>51.39</v>
      </c>
      <c r="L34">
        <v>2</v>
      </c>
      <c r="M34">
        <v>53</v>
      </c>
      <c r="N34">
        <v>30.94</v>
      </c>
      <c r="O34">
        <v>21118.46</v>
      </c>
      <c r="P34">
        <v>274.58</v>
      </c>
      <c r="Q34">
        <v>7964.32</v>
      </c>
      <c r="R34">
        <v>244.81</v>
      </c>
      <c r="S34">
        <v>84.51</v>
      </c>
      <c r="T34">
        <v>79899.070000000007</v>
      </c>
      <c r="U34">
        <v>0.35</v>
      </c>
      <c r="V34">
        <v>0.83</v>
      </c>
      <c r="W34">
        <v>0.36</v>
      </c>
      <c r="X34">
        <v>4.78</v>
      </c>
      <c r="Y34">
        <v>1</v>
      </c>
      <c r="Z34">
        <v>10</v>
      </c>
    </row>
    <row r="35" spans="1:26" x14ac:dyDescent="0.3">
      <c r="A35">
        <v>2</v>
      </c>
      <c r="B35">
        <v>85</v>
      </c>
      <c r="C35" t="s">
        <v>26</v>
      </c>
      <c r="D35">
        <v>2.9338000000000002</v>
      </c>
      <c r="E35">
        <v>34.08</v>
      </c>
      <c r="F35">
        <v>28.46</v>
      </c>
      <c r="G35">
        <v>17.79</v>
      </c>
      <c r="H35">
        <v>0.31</v>
      </c>
      <c r="I35">
        <v>96</v>
      </c>
      <c r="J35">
        <v>170.79</v>
      </c>
      <c r="K35">
        <v>51.39</v>
      </c>
      <c r="L35">
        <v>3</v>
      </c>
      <c r="M35">
        <v>1</v>
      </c>
      <c r="N35">
        <v>31.4</v>
      </c>
      <c r="O35">
        <v>21297.94</v>
      </c>
      <c r="P35">
        <v>268.35000000000002</v>
      </c>
      <c r="Q35">
        <v>7964.54</v>
      </c>
      <c r="R35">
        <v>232.09</v>
      </c>
      <c r="S35">
        <v>84.51</v>
      </c>
      <c r="T35">
        <v>73569.460000000006</v>
      </c>
      <c r="U35">
        <v>0.36</v>
      </c>
      <c r="V35">
        <v>0.83</v>
      </c>
      <c r="W35">
        <v>0.42</v>
      </c>
      <c r="X35">
        <v>4.47</v>
      </c>
      <c r="Y35">
        <v>1</v>
      </c>
      <c r="Z35">
        <v>10</v>
      </c>
    </row>
    <row r="36" spans="1:26" x14ac:dyDescent="0.3">
      <c r="A36">
        <v>3</v>
      </c>
      <c r="B36">
        <v>85</v>
      </c>
      <c r="C36" t="s">
        <v>26</v>
      </c>
      <c r="D36">
        <v>2.9419</v>
      </c>
      <c r="E36">
        <v>33.99</v>
      </c>
      <c r="F36">
        <v>28.4</v>
      </c>
      <c r="G36">
        <v>17.940000000000001</v>
      </c>
      <c r="H36">
        <v>0.41</v>
      </c>
      <c r="I36">
        <v>95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269.74</v>
      </c>
      <c r="Q36">
        <v>7964.54</v>
      </c>
      <c r="R36">
        <v>230.07</v>
      </c>
      <c r="S36">
        <v>84.51</v>
      </c>
      <c r="T36">
        <v>72565.929999999993</v>
      </c>
      <c r="U36">
        <v>0.37</v>
      </c>
      <c r="V36">
        <v>0.84</v>
      </c>
      <c r="W36">
        <v>0.42</v>
      </c>
      <c r="X36">
        <v>4.41</v>
      </c>
      <c r="Y36">
        <v>1</v>
      </c>
      <c r="Z36">
        <v>10</v>
      </c>
    </row>
    <row r="37" spans="1:26" x14ac:dyDescent="0.3">
      <c r="A37">
        <v>0</v>
      </c>
      <c r="B37">
        <v>20</v>
      </c>
      <c r="C37" t="s">
        <v>26</v>
      </c>
      <c r="D37">
        <v>2.0312999999999999</v>
      </c>
      <c r="E37">
        <v>49.23</v>
      </c>
      <c r="F37">
        <v>42.61</v>
      </c>
      <c r="G37">
        <v>6.41</v>
      </c>
      <c r="H37">
        <v>0.34</v>
      </c>
      <c r="I37">
        <v>399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197.9</v>
      </c>
      <c r="Q37">
        <v>7967.34</v>
      </c>
      <c r="R37">
        <v>697.24</v>
      </c>
      <c r="S37">
        <v>84.51</v>
      </c>
      <c r="T37">
        <v>304630.08</v>
      </c>
      <c r="U37">
        <v>0.12</v>
      </c>
      <c r="V37">
        <v>0.56000000000000005</v>
      </c>
      <c r="W37">
        <v>1.3</v>
      </c>
      <c r="X37">
        <v>18.61</v>
      </c>
      <c r="Y37">
        <v>1</v>
      </c>
      <c r="Z37">
        <v>10</v>
      </c>
    </row>
    <row r="38" spans="1:26" x14ac:dyDescent="0.3">
      <c r="A38">
        <v>0</v>
      </c>
      <c r="B38">
        <v>65</v>
      </c>
      <c r="C38" t="s">
        <v>26</v>
      </c>
      <c r="D38">
        <v>2.1869999999999998</v>
      </c>
      <c r="E38">
        <v>45.73</v>
      </c>
      <c r="F38">
        <v>36.58</v>
      </c>
      <c r="G38">
        <v>8.57</v>
      </c>
      <c r="H38">
        <v>0.13</v>
      </c>
      <c r="I38">
        <v>256</v>
      </c>
      <c r="J38">
        <v>133.21</v>
      </c>
      <c r="K38">
        <v>46.47</v>
      </c>
      <c r="L38">
        <v>1</v>
      </c>
      <c r="M38">
        <v>254</v>
      </c>
      <c r="N38">
        <v>20.75</v>
      </c>
      <c r="O38">
        <v>16663.419999999998</v>
      </c>
      <c r="P38">
        <v>349.68</v>
      </c>
      <c r="Q38">
        <v>7965.93</v>
      </c>
      <c r="R38">
        <v>513.01</v>
      </c>
      <c r="S38">
        <v>84.51</v>
      </c>
      <c r="T38">
        <v>213229.67</v>
      </c>
      <c r="U38">
        <v>0.16</v>
      </c>
      <c r="V38">
        <v>0.65</v>
      </c>
      <c r="W38">
        <v>0.55000000000000004</v>
      </c>
      <c r="X38">
        <v>12.58</v>
      </c>
      <c r="Y38">
        <v>1</v>
      </c>
      <c r="Z38">
        <v>10</v>
      </c>
    </row>
    <row r="39" spans="1:26" x14ac:dyDescent="0.3">
      <c r="A39">
        <v>1</v>
      </c>
      <c r="B39">
        <v>65</v>
      </c>
      <c r="C39" t="s">
        <v>26</v>
      </c>
      <c r="D39">
        <v>2.8289</v>
      </c>
      <c r="E39">
        <v>35.35</v>
      </c>
      <c r="F39">
        <v>29.77</v>
      </c>
      <c r="G39">
        <v>14.29</v>
      </c>
      <c r="H39">
        <v>0.26</v>
      </c>
      <c r="I39">
        <v>125</v>
      </c>
      <c r="J39">
        <v>134.55000000000001</v>
      </c>
      <c r="K39">
        <v>46.47</v>
      </c>
      <c r="L39">
        <v>2</v>
      </c>
      <c r="M39">
        <v>1</v>
      </c>
      <c r="N39">
        <v>21.09</v>
      </c>
      <c r="O39">
        <v>16828.84</v>
      </c>
      <c r="P39">
        <v>245.01</v>
      </c>
      <c r="Q39">
        <v>7964.62</v>
      </c>
      <c r="R39">
        <v>275.51</v>
      </c>
      <c r="S39">
        <v>84.51</v>
      </c>
      <c r="T39">
        <v>95137.2</v>
      </c>
      <c r="U39">
        <v>0.31</v>
      </c>
      <c r="V39">
        <v>0.8</v>
      </c>
      <c r="W39">
        <v>0.49</v>
      </c>
      <c r="X39">
        <v>5.78</v>
      </c>
      <c r="Y39">
        <v>1</v>
      </c>
      <c r="Z39">
        <v>10</v>
      </c>
    </row>
    <row r="40" spans="1:26" x14ac:dyDescent="0.3">
      <c r="A40">
        <v>2</v>
      </c>
      <c r="B40">
        <v>65</v>
      </c>
      <c r="C40" t="s">
        <v>26</v>
      </c>
      <c r="D40">
        <v>2.8361000000000001</v>
      </c>
      <c r="E40">
        <v>35.26</v>
      </c>
      <c r="F40">
        <v>29.7</v>
      </c>
      <c r="G40">
        <v>14.37</v>
      </c>
      <c r="H40">
        <v>0.39</v>
      </c>
      <c r="I40">
        <v>124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246.5</v>
      </c>
      <c r="Q40">
        <v>7964.62</v>
      </c>
      <c r="R40">
        <v>273.39999999999998</v>
      </c>
      <c r="S40">
        <v>84.51</v>
      </c>
      <c r="T40">
        <v>94084.21</v>
      </c>
      <c r="U40">
        <v>0.31</v>
      </c>
      <c r="V40">
        <v>0.8</v>
      </c>
      <c r="W40">
        <v>0.49</v>
      </c>
      <c r="X40">
        <v>5.72</v>
      </c>
      <c r="Y40">
        <v>1</v>
      </c>
      <c r="Z40">
        <v>10</v>
      </c>
    </row>
    <row r="41" spans="1:26" x14ac:dyDescent="0.3">
      <c r="A41">
        <v>0</v>
      </c>
      <c r="B41">
        <v>75</v>
      </c>
      <c r="C41" t="s">
        <v>26</v>
      </c>
      <c r="D41">
        <v>1.9527000000000001</v>
      </c>
      <c r="E41">
        <v>51.21</v>
      </c>
      <c r="F41">
        <v>39.43</v>
      </c>
      <c r="G41">
        <v>7.61</v>
      </c>
      <c r="H41">
        <v>0.12</v>
      </c>
      <c r="I41">
        <v>311</v>
      </c>
      <c r="J41">
        <v>150.44</v>
      </c>
      <c r="K41">
        <v>49.1</v>
      </c>
      <c r="L41">
        <v>1</v>
      </c>
      <c r="M41">
        <v>309</v>
      </c>
      <c r="N41">
        <v>25.34</v>
      </c>
      <c r="O41">
        <v>18787.759999999998</v>
      </c>
      <c r="P41">
        <v>423.76</v>
      </c>
      <c r="Q41">
        <v>7966.1</v>
      </c>
      <c r="R41">
        <v>610.52</v>
      </c>
      <c r="S41">
        <v>84.51</v>
      </c>
      <c r="T41">
        <v>261711.72</v>
      </c>
      <c r="U41">
        <v>0.14000000000000001</v>
      </c>
      <c r="V41">
        <v>0.6</v>
      </c>
      <c r="W41">
        <v>0.63</v>
      </c>
      <c r="X41">
        <v>15.44</v>
      </c>
      <c r="Y41">
        <v>1</v>
      </c>
      <c r="Z41">
        <v>10</v>
      </c>
    </row>
    <row r="42" spans="1:26" x14ac:dyDescent="0.3">
      <c r="A42">
        <v>1</v>
      </c>
      <c r="B42">
        <v>75</v>
      </c>
      <c r="C42" t="s">
        <v>26</v>
      </c>
      <c r="D42">
        <v>2.8915999999999999</v>
      </c>
      <c r="E42">
        <v>34.58</v>
      </c>
      <c r="F42">
        <v>29.01</v>
      </c>
      <c r="G42">
        <v>16.11</v>
      </c>
      <c r="H42">
        <v>0.23</v>
      </c>
      <c r="I42">
        <v>108</v>
      </c>
      <c r="J42">
        <v>151.83000000000001</v>
      </c>
      <c r="K42">
        <v>49.1</v>
      </c>
      <c r="L42">
        <v>2</v>
      </c>
      <c r="M42">
        <v>1</v>
      </c>
      <c r="N42">
        <v>25.73</v>
      </c>
      <c r="O42">
        <v>18959.54</v>
      </c>
      <c r="P42">
        <v>254.88</v>
      </c>
      <c r="Q42">
        <v>7964.16</v>
      </c>
      <c r="R42">
        <v>250.37</v>
      </c>
      <c r="S42">
        <v>84.51</v>
      </c>
      <c r="T42">
        <v>82649.61</v>
      </c>
      <c r="U42">
        <v>0.34</v>
      </c>
      <c r="V42">
        <v>0.82</v>
      </c>
      <c r="W42">
        <v>0.45</v>
      </c>
      <c r="X42">
        <v>5.0199999999999996</v>
      </c>
      <c r="Y42">
        <v>1</v>
      </c>
      <c r="Z42">
        <v>10</v>
      </c>
    </row>
    <row r="43" spans="1:26" x14ac:dyDescent="0.3">
      <c r="A43">
        <v>2</v>
      </c>
      <c r="B43">
        <v>75</v>
      </c>
      <c r="C43" t="s">
        <v>26</v>
      </c>
      <c r="D43">
        <v>2.8921999999999999</v>
      </c>
      <c r="E43">
        <v>34.58</v>
      </c>
      <c r="F43">
        <v>29</v>
      </c>
      <c r="G43">
        <v>16.11</v>
      </c>
      <c r="H43">
        <v>0.35</v>
      </c>
      <c r="I43">
        <v>108</v>
      </c>
      <c r="J43">
        <v>153.22999999999999</v>
      </c>
      <c r="K43">
        <v>49.1</v>
      </c>
      <c r="L43">
        <v>3</v>
      </c>
      <c r="M43">
        <v>0</v>
      </c>
      <c r="N43">
        <v>26.13</v>
      </c>
      <c r="O43">
        <v>19131.849999999999</v>
      </c>
      <c r="P43">
        <v>256.62</v>
      </c>
      <c r="Q43">
        <v>7964.16</v>
      </c>
      <c r="R43">
        <v>250.07</v>
      </c>
      <c r="S43">
        <v>84.51</v>
      </c>
      <c r="T43">
        <v>82500.31</v>
      </c>
      <c r="U43">
        <v>0.34</v>
      </c>
      <c r="V43">
        <v>0.82</v>
      </c>
      <c r="W43">
        <v>0.45</v>
      </c>
      <c r="X43">
        <v>5.01</v>
      </c>
      <c r="Y43">
        <v>1</v>
      </c>
      <c r="Z43">
        <v>10</v>
      </c>
    </row>
    <row r="44" spans="1:26" x14ac:dyDescent="0.3">
      <c r="A44">
        <v>0</v>
      </c>
      <c r="B44">
        <v>95</v>
      </c>
      <c r="C44" t="s">
        <v>26</v>
      </c>
      <c r="D44">
        <v>1.5286999999999999</v>
      </c>
      <c r="E44">
        <v>65.41</v>
      </c>
      <c r="F44">
        <v>46.53</v>
      </c>
      <c r="G44">
        <v>6.33</v>
      </c>
      <c r="H44">
        <v>0.1</v>
      </c>
      <c r="I44">
        <v>441</v>
      </c>
      <c r="J44">
        <v>185.69</v>
      </c>
      <c r="K44">
        <v>53.44</v>
      </c>
      <c r="L44">
        <v>1</v>
      </c>
      <c r="M44">
        <v>439</v>
      </c>
      <c r="N44">
        <v>36.26</v>
      </c>
      <c r="O44">
        <v>23136.14</v>
      </c>
      <c r="P44">
        <v>597.45000000000005</v>
      </c>
      <c r="Q44">
        <v>7969.01</v>
      </c>
      <c r="R44">
        <v>852.99</v>
      </c>
      <c r="S44">
        <v>84.51</v>
      </c>
      <c r="T44">
        <v>382296.85</v>
      </c>
      <c r="U44">
        <v>0.1</v>
      </c>
      <c r="V44">
        <v>0.51</v>
      </c>
      <c r="W44">
        <v>0.85</v>
      </c>
      <c r="X44">
        <v>22.53</v>
      </c>
      <c r="Y44">
        <v>1</v>
      </c>
      <c r="Z44">
        <v>10</v>
      </c>
    </row>
    <row r="45" spans="1:26" x14ac:dyDescent="0.3">
      <c r="A45">
        <v>1</v>
      </c>
      <c r="B45">
        <v>95</v>
      </c>
      <c r="C45" t="s">
        <v>26</v>
      </c>
      <c r="D45">
        <v>2.7631999999999999</v>
      </c>
      <c r="E45">
        <v>36.19</v>
      </c>
      <c r="F45">
        <v>29.4</v>
      </c>
      <c r="G45">
        <v>15.21</v>
      </c>
      <c r="H45">
        <v>0.19</v>
      </c>
      <c r="I45">
        <v>116</v>
      </c>
      <c r="J45">
        <v>187.21</v>
      </c>
      <c r="K45">
        <v>53.44</v>
      </c>
      <c r="L45">
        <v>2</v>
      </c>
      <c r="M45">
        <v>114</v>
      </c>
      <c r="N45">
        <v>36.770000000000003</v>
      </c>
      <c r="O45">
        <v>23322.880000000001</v>
      </c>
      <c r="P45">
        <v>319.04000000000002</v>
      </c>
      <c r="Q45">
        <v>7964.55</v>
      </c>
      <c r="R45">
        <v>268.42</v>
      </c>
      <c r="S45">
        <v>84.51</v>
      </c>
      <c r="T45">
        <v>91633.78</v>
      </c>
      <c r="U45">
        <v>0.31</v>
      </c>
      <c r="V45">
        <v>0.81</v>
      </c>
      <c r="W45">
        <v>0.33</v>
      </c>
      <c r="X45">
        <v>5.41</v>
      </c>
      <c r="Y45">
        <v>1</v>
      </c>
      <c r="Z45">
        <v>10</v>
      </c>
    </row>
    <row r="46" spans="1:26" x14ac:dyDescent="0.3">
      <c r="A46">
        <v>2</v>
      </c>
      <c r="B46">
        <v>95</v>
      </c>
      <c r="C46" t="s">
        <v>26</v>
      </c>
      <c r="D46">
        <v>2.9802</v>
      </c>
      <c r="E46">
        <v>33.549999999999997</v>
      </c>
      <c r="F46">
        <v>27.89</v>
      </c>
      <c r="G46">
        <v>19.45</v>
      </c>
      <c r="H46">
        <v>0.28000000000000003</v>
      </c>
      <c r="I46">
        <v>86</v>
      </c>
      <c r="J46">
        <v>188.73</v>
      </c>
      <c r="K46">
        <v>53.44</v>
      </c>
      <c r="L46">
        <v>3</v>
      </c>
      <c r="M46">
        <v>1</v>
      </c>
      <c r="N46">
        <v>37.29</v>
      </c>
      <c r="O46">
        <v>23510.33</v>
      </c>
      <c r="P46">
        <v>279.60000000000002</v>
      </c>
      <c r="Q46">
        <v>7964.35</v>
      </c>
      <c r="R46">
        <v>213.14</v>
      </c>
      <c r="S46">
        <v>84.51</v>
      </c>
      <c r="T46">
        <v>64145.98</v>
      </c>
      <c r="U46">
        <v>0.4</v>
      </c>
      <c r="V46">
        <v>0.85</v>
      </c>
      <c r="W46">
        <v>0.39</v>
      </c>
      <c r="X46">
        <v>3.9</v>
      </c>
      <c r="Y46">
        <v>1</v>
      </c>
      <c r="Z46">
        <v>10</v>
      </c>
    </row>
    <row r="47" spans="1:26" x14ac:dyDescent="0.3">
      <c r="A47">
        <v>3</v>
      </c>
      <c r="B47">
        <v>95</v>
      </c>
      <c r="C47" t="s">
        <v>26</v>
      </c>
      <c r="D47">
        <v>2.9889999999999999</v>
      </c>
      <c r="E47">
        <v>33.46</v>
      </c>
      <c r="F47">
        <v>27.82</v>
      </c>
      <c r="G47">
        <v>19.64</v>
      </c>
      <c r="H47">
        <v>0.37</v>
      </c>
      <c r="I47">
        <v>85</v>
      </c>
      <c r="J47">
        <v>190.25</v>
      </c>
      <c r="K47">
        <v>53.44</v>
      </c>
      <c r="L47">
        <v>4</v>
      </c>
      <c r="M47">
        <v>0</v>
      </c>
      <c r="N47">
        <v>37.82</v>
      </c>
      <c r="O47">
        <v>23698.48</v>
      </c>
      <c r="P47">
        <v>280.52999999999997</v>
      </c>
      <c r="Q47">
        <v>7964.31</v>
      </c>
      <c r="R47">
        <v>211.05</v>
      </c>
      <c r="S47">
        <v>84.51</v>
      </c>
      <c r="T47">
        <v>63103.65</v>
      </c>
      <c r="U47">
        <v>0.4</v>
      </c>
      <c r="V47">
        <v>0.85</v>
      </c>
      <c r="W47">
        <v>0.38</v>
      </c>
      <c r="X47">
        <v>3.84</v>
      </c>
      <c r="Y47">
        <v>1</v>
      </c>
      <c r="Z47">
        <v>10</v>
      </c>
    </row>
    <row r="48" spans="1:26" x14ac:dyDescent="0.3">
      <c r="A48">
        <v>0</v>
      </c>
      <c r="B48">
        <v>55</v>
      </c>
      <c r="C48" t="s">
        <v>26</v>
      </c>
      <c r="D48">
        <v>2.4624000000000001</v>
      </c>
      <c r="E48">
        <v>40.61</v>
      </c>
      <c r="F48">
        <v>33.72</v>
      </c>
      <c r="G48">
        <v>10.07</v>
      </c>
      <c r="H48">
        <v>0.15</v>
      </c>
      <c r="I48">
        <v>201</v>
      </c>
      <c r="J48">
        <v>116.05</v>
      </c>
      <c r="K48">
        <v>43.4</v>
      </c>
      <c r="L48">
        <v>1</v>
      </c>
      <c r="M48">
        <v>189</v>
      </c>
      <c r="N48">
        <v>16.649999999999999</v>
      </c>
      <c r="O48">
        <v>14546.17</v>
      </c>
      <c r="P48">
        <v>275.16000000000003</v>
      </c>
      <c r="Q48">
        <v>7964.6</v>
      </c>
      <c r="R48">
        <v>415.78</v>
      </c>
      <c r="S48">
        <v>84.51</v>
      </c>
      <c r="T48">
        <v>164890.28</v>
      </c>
      <c r="U48">
        <v>0.2</v>
      </c>
      <c r="V48">
        <v>0.7</v>
      </c>
      <c r="W48">
        <v>0.47</v>
      </c>
      <c r="X48">
        <v>9.74</v>
      </c>
      <c r="Y48">
        <v>1</v>
      </c>
      <c r="Z48">
        <v>10</v>
      </c>
    </row>
    <row r="49" spans="1:26" x14ac:dyDescent="0.3">
      <c r="A49">
        <v>1</v>
      </c>
      <c r="B49">
        <v>55</v>
      </c>
      <c r="C49" t="s">
        <v>26</v>
      </c>
      <c r="D49">
        <v>2.7454000000000001</v>
      </c>
      <c r="E49">
        <v>36.42</v>
      </c>
      <c r="F49">
        <v>30.83</v>
      </c>
      <c r="G49">
        <v>12.58</v>
      </c>
      <c r="H49">
        <v>0.3</v>
      </c>
      <c r="I49">
        <v>147</v>
      </c>
      <c r="J49">
        <v>117.34</v>
      </c>
      <c r="K49">
        <v>43.4</v>
      </c>
      <c r="L49">
        <v>2</v>
      </c>
      <c r="M49">
        <v>1</v>
      </c>
      <c r="N49">
        <v>16.940000000000001</v>
      </c>
      <c r="O49">
        <v>14705.49</v>
      </c>
      <c r="P49">
        <v>234.3</v>
      </c>
      <c r="Q49">
        <v>7964.78</v>
      </c>
      <c r="R49">
        <v>310.11</v>
      </c>
      <c r="S49">
        <v>84.51</v>
      </c>
      <c r="T49">
        <v>112326.68</v>
      </c>
      <c r="U49">
        <v>0.27</v>
      </c>
      <c r="V49">
        <v>0.77</v>
      </c>
      <c r="W49">
        <v>0.56999999999999995</v>
      </c>
      <c r="X49">
        <v>6.84</v>
      </c>
      <c r="Y49">
        <v>1</v>
      </c>
      <c r="Z49">
        <v>10</v>
      </c>
    </row>
    <row r="50" spans="1:26" x14ac:dyDescent="0.3">
      <c r="A50">
        <v>2</v>
      </c>
      <c r="B50">
        <v>55</v>
      </c>
      <c r="C50" t="s">
        <v>26</v>
      </c>
      <c r="D50">
        <v>2.7517999999999998</v>
      </c>
      <c r="E50">
        <v>36.340000000000003</v>
      </c>
      <c r="F50">
        <v>30.77</v>
      </c>
      <c r="G50">
        <v>12.64</v>
      </c>
      <c r="H50">
        <v>0.45</v>
      </c>
      <c r="I50">
        <v>146</v>
      </c>
      <c r="J50">
        <v>118.63</v>
      </c>
      <c r="K50">
        <v>43.4</v>
      </c>
      <c r="L50">
        <v>3</v>
      </c>
      <c r="M50">
        <v>0</v>
      </c>
      <c r="N50">
        <v>17.23</v>
      </c>
      <c r="O50">
        <v>14865.24</v>
      </c>
      <c r="P50">
        <v>235.99</v>
      </c>
      <c r="Q50">
        <v>7964.78</v>
      </c>
      <c r="R50">
        <v>308.06</v>
      </c>
      <c r="S50">
        <v>84.51</v>
      </c>
      <c r="T50">
        <v>111303.54</v>
      </c>
      <c r="U50">
        <v>0.27</v>
      </c>
      <c r="V50">
        <v>0.77</v>
      </c>
      <c r="W50">
        <v>0.56000000000000005</v>
      </c>
      <c r="X50">
        <v>6.78</v>
      </c>
      <c r="Y50">
        <v>1</v>
      </c>
      <c r="Z5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55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INDEX(resultados!$A$2:$ZZ$50, 1, MATCH($B$1, resultados!$A$1:$ZZ$1, 0))</f>
        <v>#N/A</v>
      </c>
      <c r="B7" t="e">
        <f>INDEX(resultados!$A$2:$ZZ$50, 1, MATCH($B$2, resultados!$A$1:$ZZ$1, 0))</f>
        <v>#N/A</v>
      </c>
      <c r="C7" t="e">
        <f>INDEX(resultados!$A$2:$ZZ$50, 1, MATCH($B$3, resultados!$A$1:$ZZ$1, 0))</f>
        <v>#N/A</v>
      </c>
    </row>
    <row r="8" spans="1:3" x14ac:dyDescent="0.3">
      <c r="A8" t="e">
        <f>INDEX(resultados!$A$2:$ZZ$50, 2, MATCH($B$1, resultados!$A$1:$ZZ$1, 0))</f>
        <v>#N/A</v>
      </c>
      <c r="B8" t="e">
        <f>INDEX(resultados!$A$2:$ZZ$50, 2, MATCH($B$2, resultados!$A$1:$ZZ$1, 0))</f>
        <v>#N/A</v>
      </c>
      <c r="C8" t="e">
        <f>INDEX(resultados!$A$2:$ZZ$50, 2, MATCH($B$3, resultados!$A$1:$ZZ$1, 0))</f>
        <v>#N/A</v>
      </c>
    </row>
    <row r="9" spans="1:3" x14ac:dyDescent="0.3">
      <c r="A9" t="e">
        <f>INDEX(resultados!$A$2:$ZZ$50, 3, MATCH($B$1, resultados!$A$1:$ZZ$1, 0))</f>
        <v>#N/A</v>
      </c>
      <c r="B9" t="e">
        <f>INDEX(resultados!$A$2:$ZZ$50, 3, MATCH($B$2, resultados!$A$1:$ZZ$1, 0))</f>
        <v>#N/A</v>
      </c>
      <c r="C9" t="e">
        <f>INDEX(resultados!$A$2:$ZZ$50, 3, MATCH($B$3, resultados!$A$1:$ZZ$1, 0))</f>
        <v>#N/A</v>
      </c>
    </row>
    <row r="10" spans="1:3" x14ac:dyDescent="0.3">
      <c r="A10" t="e">
        <f>INDEX(resultados!$A$2:$ZZ$50, 4, MATCH($B$1, resultados!$A$1:$ZZ$1, 0))</f>
        <v>#N/A</v>
      </c>
      <c r="B10" t="e">
        <f>INDEX(resultados!$A$2:$ZZ$50, 4, MATCH($B$2, resultados!$A$1:$ZZ$1, 0))</f>
        <v>#N/A</v>
      </c>
      <c r="C10" t="e">
        <f>INDEX(resultados!$A$2:$ZZ$50, 4, MATCH($B$3, resultados!$A$1:$ZZ$1, 0))</f>
        <v>#N/A</v>
      </c>
    </row>
    <row r="11" spans="1:3" x14ac:dyDescent="0.3">
      <c r="A11" t="e">
        <f>INDEX(resultados!$A$2:$ZZ$50, 5, MATCH($B$1, resultados!$A$1:$ZZ$1, 0))</f>
        <v>#N/A</v>
      </c>
      <c r="B11" t="e">
        <f>INDEX(resultados!$A$2:$ZZ$50, 5, MATCH($B$2, resultados!$A$1:$ZZ$1, 0))</f>
        <v>#N/A</v>
      </c>
      <c r="C11" t="e">
        <f>INDEX(resultados!$A$2:$ZZ$50, 5, MATCH($B$3, resultados!$A$1:$ZZ$1, 0))</f>
        <v>#N/A</v>
      </c>
    </row>
    <row r="12" spans="1:3" x14ac:dyDescent="0.3">
      <c r="A12" t="e">
        <f>INDEX(resultados!$A$2:$ZZ$50, 6, MATCH($B$1, resultados!$A$1:$ZZ$1, 0))</f>
        <v>#N/A</v>
      </c>
      <c r="B12" t="e">
        <f>INDEX(resultados!$A$2:$ZZ$50, 6, MATCH($B$2, resultados!$A$1:$ZZ$1, 0))</f>
        <v>#N/A</v>
      </c>
      <c r="C12" t="e">
        <f>INDEX(resultados!$A$2:$ZZ$50, 6, MATCH($B$3, resultados!$A$1:$ZZ$1, 0))</f>
        <v>#N/A</v>
      </c>
    </row>
    <row r="13" spans="1:3" x14ac:dyDescent="0.3">
      <c r="A13" t="e">
        <f>INDEX(resultados!$A$2:$ZZ$50, 7, MATCH($B$1, resultados!$A$1:$ZZ$1, 0))</f>
        <v>#N/A</v>
      </c>
      <c r="B13" t="e">
        <f>INDEX(resultados!$A$2:$ZZ$50, 7, MATCH($B$2, resultados!$A$1:$ZZ$1, 0))</f>
        <v>#N/A</v>
      </c>
      <c r="C13" t="e">
        <f>INDEX(resultados!$A$2:$ZZ$50, 7, MATCH($B$3, resultados!$A$1:$ZZ$1, 0))</f>
        <v>#N/A</v>
      </c>
    </row>
    <row r="14" spans="1:3" x14ac:dyDescent="0.3">
      <c r="A14" t="e">
        <f>INDEX(resultados!$A$2:$ZZ$50, 8, MATCH($B$1, resultados!$A$1:$ZZ$1, 0))</f>
        <v>#N/A</v>
      </c>
      <c r="B14" t="e">
        <f>INDEX(resultados!$A$2:$ZZ$50, 8, MATCH($B$2, resultados!$A$1:$ZZ$1, 0))</f>
        <v>#N/A</v>
      </c>
      <c r="C14" t="e">
        <f>INDEX(resultados!$A$2:$ZZ$50, 8, MATCH($B$3, resultados!$A$1:$ZZ$1, 0))</f>
        <v>#N/A</v>
      </c>
    </row>
    <row r="15" spans="1:3" x14ac:dyDescent="0.3">
      <c r="A15" t="e">
        <f>INDEX(resultados!$A$2:$ZZ$50, 9, MATCH($B$1, resultados!$A$1:$ZZ$1, 0))</f>
        <v>#N/A</v>
      </c>
      <c r="B15" t="e">
        <f>INDEX(resultados!$A$2:$ZZ$50, 9, MATCH($B$2, resultados!$A$1:$ZZ$1, 0))</f>
        <v>#N/A</v>
      </c>
      <c r="C15" t="e">
        <f>INDEX(resultados!$A$2:$ZZ$50, 9, MATCH($B$3, resultados!$A$1:$ZZ$1, 0))</f>
        <v>#N/A</v>
      </c>
    </row>
    <row r="16" spans="1:3" x14ac:dyDescent="0.3">
      <c r="A16" t="e">
        <f>INDEX(resultados!$A$2:$ZZ$50, 10, MATCH($B$1, resultados!$A$1:$ZZ$1, 0))</f>
        <v>#N/A</v>
      </c>
      <c r="B16" t="e">
        <f>INDEX(resultados!$A$2:$ZZ$50, 10, MATCH($B$2, resultados!$A$1:$ZZ$1, 0))</f>
        <v>#N/A</v>
      </c>
      <c r="C16" t="e">
        <f>INDEX(resultados!$A$2:$ZZ$50, 10, MATCH($B$3, resultados!$A$1:$ZZ$1, 0))</f>
        <v>#N/A</v>
      </c>
    </row>
    <row r="17" spans="1:3" x14ac:dyDescent="0.3">
      <c r="A17" t="e">
        <f>INDEX(resultados!$A$2:$ZZ$50, 11, MATCH($B$1, resultados!$A$1:$ZZ$1, 0))</f>
        <v>#N/A</v>
      </c>
      <c r="B17" t="e">
        <f>INDEX(resultados!$A$2:$ZZ$50, 11, MATCH($B$2, resultados!$A$1:$ZZ$1, 0))</f>
        <v>#N/A</v>
      </c>
      <c r="C17" t="e">
        <f>INDEX(resultados!$A$2:$ZZ$50, 11, MATCH($B$3, resultados!$A$1:$ZZ$1, 0))</f>
        <v>#N/A</v>
      </c>
    </row>
    <row r="18" spans="1:3" x14ac:dyDescent="0.3">
      <c r="A18" t="e">
        <f>INDEX(resultados!$A$2:$ZZ$50, 12, MATCH($B$1, resultados!$A$1:$ZZ$1, 0))</f>
        <v>#N/A</v>
      </c>
      <c r="B18" t="e">
        <f>INDEX(resultados!$A$2:$ZZ$50, 12, MATCH($B$2, resultados!$A$1:$ZZ$1, 0))</f>
        <v>#N/A</v>
      </c>
      <c r="C18" t="e">
        <f>INDEX(resultados!$A$2:$ZZ$50, 12, MATCH($B$3, resultados!$A$1:$ZZ$1, 0))</f>
        <v>#N/A</v>
      </c>
    </row>
    <row r="19" spans="1:3" x14ac:dyDescent="0.3">
      <c r="A19" t="e">
        <f>INDEX(resultados!$A$2:$ZZ$50, 13, MATCH($B$1, resultados!$A$1:$ZZ$1, 0))</f>
        <v>#N/A</v>
      </c>
      <c r="B19" t="e">
        <f>INDEX(resultados!$A$2:$ZZ$50, 13, MATCH($B$2, resultados!$A$1:$ZZ$1, 0))</f>
        <v>#N/A</v>
      </c>
      <c r="C19" t="e">
        <f>INDEX(resultados!$A$2:$ZZ$50, 13, MATCH($B$3, resultados!$A$1:$ZZ$1, 0))</f>
        <v>#N/A</v>
      </c>
    </row>
    <row r="20" spans="1:3" x14ac:dyDescent="0.3">
      <c r="A20" t="e">
        <f>INDEX(resultados!$A$2:$ZZ$50, 14, MATCH($B$1, resultados!$A$1:$ZZ$1, 0))</f>
        <v>#N/A</v>
      </c>
      <c r="B20" t="e">
        <f>INDEX(resultados!$A$2:$ZZ$50, 14, MATCH($B$2, resultados!$A$1:$ZZ$1, 0))</f>
        <v>#N/A</v>
      </c>
      <c r="C20" t="e">
        <f>INDEX(resultados!$A$2:$ZZ$50, 14, MATCH($B$3, resultados!$A$1:$ZZ$1, 0))</f>
        <v>#N/A</v>
      </c>
    </row>
    <row r="21" spans="1:3" x14ac:dyDescent="0.3">
      <c r="A21" t="e">
        <f>INDEX(resultados!$A$2:$ZZ$50, 15, MATCH($B$1, resultados!$A$1:$ZZ$1, 0))</f>
        <v>#N/A</v>
      </c>
      <c r="B21" t="e">
        <f>INDEX(resultados!$A$2:$ZZ$50, 15, MATCH($B$2, resultados!$A$1:$ZZ$1, 0))</f>
        <v>#N/A</v>
      </c>
      <c r="C21" t="e">
        <f>INDEX(resultados!$A$2:$ZZ$50, 15, MATCH($B$3, resultados!$A$1:$ZZ$1, 0))</f>
        <v>#N/A</v>
      </c>
    </row>
    <row r="22" spans="1:3" x14ac:dyDescent="0.3">
      <c r="A22" t="e">
        <f>INDEX(resultados!$A$2:$ZZ$50, 16, MATCH($B$1, resultados!$A$1:$ZZ$1, 0))</f>
        <v>#N/A</v>
      </c>
      <c r="B22" t="e">
        <f>INDEX(resultados!$A$2:$ZZ$50, 16, MATCH($B$2, resultados!$A$1:$ZZ$1, 0))</f>
        <v>#N/A</v>
      </c>
      <c r="C22" t="e">
        <f>INDEX(resultados!$A$2:$ZZ$50, 16, MATCH($B$3, resultados!$A$1:$ZZ$1, 0))</f>
        <v>#N/A</v>
      </c>
    </row>
    <row r="23" spans="1:3" x14ac:dyDescent="0.3">
      <c r="A23" t="e">
        <f>INDEX(resultados!$A$2:$ZZ$50, 17, MATCH($B$1, resultados!$A$1:$ZZ$1, 0))</f>
        <v>#N/A</v>
      </c>
      <c r="B23" t="e">
        <f>INDEX(resultados!$A$2:$ZZ$50, 17, MATCH($B$2, resultados!$A$1:$ZZ$1, 0))</f>
        <v>#N/A</v>
      </c>
      <c r="C23" t="e">
        <f>INDEX(resultados!$A$2:$ZZ$50, 17, MATCH($B$3, resultados!$A$1:$ZZ$1, 0))</f>
        <v>#N/A</v>
      </c>
    </row>
    <row r="24" spans="1:3" x14ac:dyDescent="0.3">
      <c r="A24" t="e">
        <f>INDEX(resultados!$A$2:$ZZ$50, 18, MATCH($B$1, resultados!$A$1:$ZZ$1, 0))</f>
        <v>#N/A</v>
      </c>
      <c r="B24" t="e">
        <f>INDEX(resultados!$A$2:$ZZ$50, 18, MATCH($B$2, resultados!$A$1:$ZZ$1, 0))</f>
        <v>#N/A</v>
      </c>
      <c r="C24" t="e">
        <f>INDEX(resultados!$A$2:$ZZ$50, 18, MATCH($B$3, resultados!$A$1:$ZZ$1, 0))</f>
        <v>#N/A</v>
      </c>
    </row>
    <row r="25" spans="1:3" x14ac:dyDescent="0.3">
      <c r="A25" t="e">
        <f>INDEX(resultados!$A$2:$ZZ$50, 19, MATCH($B$1, resultados!$A$1:$ZZ$1, 0))</f>
        <v>#N/A</v>
      </c>
      <c r="B25" t="e">
        <f>INDEX(resultados!$A$2:$ZZ$50, 19, MATCH($B$2, resultados!$A$1:$ZZ$1, 0))</f>
        <v>#N/A</v>
      </c>
      <c r="C25" t="e">
        <f>INDEX(resultados!$A$2:$ZZ$50, 19, MATCH($B$3, resultados!$A$1:$ZZ$1, 0))</f>
        <v>#N/A</v>
      </c>
    </row>
    <row r="26" spans="1:3" x14ac:dyDescent="0.3">
      <c r="A26" t="e">
        <f>INDEX(resultados!$A$2:$ZZ$50, 20, MATCH($B$1, resultados!$A$1:$ZZ$1, 0))</f>
        <v>#N/A</v>
      </c>
      <c r="B26" t="e">
        <f>INDEX(resultados!$A$2:$ZZ$50, 20, MATCH($B$2, resultados!$A$1:$ZZ$1, 0))</f>
        <v>#N/A</v>
      </c>
      <c r="C26" t="e">
        <f>INDEX(resultados!$A$2:$ZZ$50, 20, MATCH($B$3, resultados!$A$1:$ZZ$1, 0))</f>
        <v>#N/A</v>
      </c>
    </row>
    <row r="27" spans="1:3" x14ac:dyDescent="0.3">
      <c r="A27" t="e">
        <f>INDEX(resultados!$A$2:$ZZ$50, 21, MATCH($B$1, resultados!$A$1:$ZZ$1, 0))</f>
        <v>#N/A</v>
      </c>
      <c r="B27" t="e">
        <f>INDEX(resultados!$A$2:$ZZ$50, 21, MATCH($B$2, resultados!$A$1:$ZZ$1, 0))</f>
        <v>#N/A</v>
      </c>
      <c r="C27" t="e">
        <f>INDEX(resultados!$A$2:$ZZ$50, 21, MATCH($B$3, resultados!$A$1:$ZZ$1, 0))</f>
        <v>#N/A</v>
      </c>
    </row>
    <row r="28" spans="1:3" x14ac:dyDescent="0.3">
      <c r="A28" t="e">
        <f>INDEX(resultados!$A$2:$ZZ$50, 22, MATCH($B$1, resultados!$A$1:$ZZ$1, 0))</f>
        <v>#N/A</v>
      </c>
      <c r="B28" t="e">
        <f>INDEX(resultados!$A$2:$ZZ$50, 22, MATCH($B$2, resultados!$A$1:$ZZ$1, 0))</f>
        <v>#N/A</v>
      </c>
      <c r="C28" t="e">
        <f>INDEX(resultados!$A$2:$ZZ$50, 22, MATCH($B$3, resultados!$A$1:$ZZ$1, 0))</f>
        <v>#N/A</v>
      </c>
    </row>
    <row r="29" spans="1:3" x14ac:dyDescent="0.3">
      <c r="A29" t="e">
        <f>INDEX(resultados!$A$2:$ZZ$50, 23, MATCH($B$1, resultados!$A$1:$ZZ$1, 0))</f>
        <v>#N/A</v>
      </c>
      <c r="B29" t="e">
        <f>INDEX(resultados!$A$2:$ZZ$50, 23, MATCH($B$2, resultados!$A$1:$ZZ$1, 0))</f>
        <v>#N/A</v>
      </c>
      <c r="C29" t="e">
        <f>INDEX(resultados!$A$2:$ZZ$50, 23, MATCH($B$3, resultados!$A$1:$ZZ$1, 0))</f>
        <v>#N/A</v>
      </c>
    </row>
    <row r="30" spans="1:3" x14ac:dyDescent="0.3">
      <c r="A30" t="e">
        <f>INDEX(resultados!$A$2:$ZZ$50, 24, MATCH($B$1, resultados!$A$1:$ZZ$1, 0))</f>
        <v>#N/A</v>
      </c>
      <c r="B30" t="e">
        <f>INDEX(resultados!$A$2:$ZZ$50, 24, MATCH($B$2, resultados!$A$1:$ZZ$1, 0))</f>
        <v>#N/A</v>
      </c>
      <c r="C30" t="e">
        <f>INDEX(resultados!$A$2:$ZZ$50, 24, MATCH($B$3, resultados!$A$1:$ZZ$1, 0))</f>
        <v>#N/A</v>
      </c>
    </row>
    <row r="31" spans="1:3" x14ac:dyDescent="0.3">
      <c r="A31" t="e">
        <f>INDEX(resultados!$A$2:$ZZ$50, 25, MATCH($B$1, resultados!$A$1:$ZZ$1, 0))</f>
        <v>#N/A</v>
      </c>
      <c r="B31" t="e">
        <f>INDEX(resultados!$A$2:$ZZ$50, 25, MATCH($B$2, resultados!$A$1:$ZZ$1, 0))</f>
        <v>#N/A</v>
      </c>
      <c r="C31" t="e">
        <f>INDEX(resultados!$A$2:$ZZ$50, 25, MATCH($B$3, resultados!$A$1:$ZZ$1, 0))</f>
        <v>#N/A</v>
      </c>
    </row>
    <row r="32" spans="1:3" x14ac:dyDescent="0.3">
      <c r="A32" t="e">
        <f>INDEX(resultados!$A$2:$ZZ$50, 26, MATCH($B$1, resultados!$A$1:$ZZ$1, 0))</f>
        <v>#N/A</v>
      </c>
      <c r="B32" t="e">
        <f>INDEX(resultados!$A$2:$ZZ$50, 26, MATCH($B$2, resultados!$A$1:$ZZ$1, 0))</f>
        <v>#N/A</v>
      </c>
      <c r="C32" t="e">
        <f>INDEX(resultados!$A$2:$ZZ$50, 26, MATCH($B$3, resultados!$A$1:$ZZ$1, 0))</f>
        <v>#N/A</v>
      </c>
    </row>
    <row r="33" spans="1:3" x14ac:dyDescent="0.3">
      <c r="A33" t="e">
        <f>INDEX(resultados!$A$2:$ZZ$50, 27, MATCH($B$1, resultados!$A$1:$ZZ$1, 0))</f>
        <v>#N/A</v>
      </c>
      <c r="B33" t="e">
        <f>INDEX(resultados!$A$2:$ZZ$50, 27, MATCH($B$2, resultados!$A$1:$ZZ$1, 0))</f>
        <v>#N/A</v>
      </c>
      <c r="C33" t="e">
        <f>INDEX(resultados!$A$2:$ZZ$50, 27, MATCH($B$3, resultados!$A$1:$ZZ$1, 0))</f>
        <v>#N/A</v>
      </c>
    </row>
    <row r="34" spans="1:3" x14ac:dyDescent="0.3">
      <c r="A34" t="e">
        <f>INDEX(resultados!$A$2:$ZZ$50, 28, MATCH($B$1, resultados!$A$1:$ZZ$1, 0))</f>
        <v>#N/A</v>
      </c>
      <c r="B34" t="e">
        <f>INDEX(resultados!$A$2:$ZZ$50, 28, MATCH($B$2, resultados!$A$1:$ZZ$1, 0))</f>
        <v>#N/A</v>
      </c>
      <c r="C34" t="e">
        <f>INDEX(resultados!$A$2:$ZZ$50, 28, MATCH($B$3, resultados!$A$1:$ZZ$1, 0))</f>
        <v>#N/A</v>
      </c>
    </row>
    <row r="35" spans="1:3" x14ac:dyDescent="0.3">
      <c r="A35" t="e">
        <f>INDEX(resultados!$A$2:$ZZ$50, 29, MATCH($B$1, resultados!$A$1:$ZZ$1, 0))</f>
        <v>#N/A</v>
      </c>
      <c r="B35" t="e">
        <f>INDEX(resultados!$A$2:$ZZ$50, 29, MATCH($B$2, resultados!$A$1:$ZZ$1, 0))</f>
        <v>#N/A</v>
      </c>
      <c r="C35" t="e">
        <f>INDEX(resultados!$A$2:$ZZ$50, 29, MATCH($B$3, resultados!$A$1:$ZZ$1, 0))</f>
        <v>#N/A</v>
      </c>
    </row>
    <row r="36" spans="1:3" x14ac:dyDescent="0.3">
      <c r="A36" t="e">
        <f>INDEX(resultados!$A$2:$ZZ$50, 30, MATCH($B$1, resultados!$A$1:$ZZ$1, 0))</f>
        <v>#N/A</v>
      </c>
      <c r="B36" t="e">
        <f>INDEX(resultados!$A$2:$ZZ$50, 30, MATCH($B$2, resultados!$A$1:$ZZ$1, 0))</f>
        <v>#N/A</v>
      </c>
      <c r="C36" t="e">
        <f>INDEX(resultados!$A$2:$ZZ$50, 30, MATCH($B$3, resultados!$A$1:$ZZ$1, 0))</f>
        <v>#N/A</v>
      </c>
    </row>
    <row r="37" spans="1:3" x14ac:dyDescent="0.3">
      <c r="A37" t="e">
        <f>INDEX(resultados!$A$2:$ZZ$50, 31, MATCH($B$1, resultados!$A$1:$ZZ$1, 0))</f>
        <v>#N/A</v>
      </c>
      <c r="B37" t="e">
        <f>INDEX(resultados!$A$2:$ZZ$50, 31, MATCH($B$2, resultados!$A$1:$ZZ$1, 0))</f>
        <v>#N/A</v>
      </c>
      <c r="C37" t="e">
        <f>INDEX(resultados!$A$2:$ZZ$50, 31, MATCH($B$3, resultados!$A$1:$ZZ$1, 0))</f>
        <v>#N/A</v>
      </c>
    </row>
    <row r="38" spans="1:3" x14ac:dyDescent="0.3">
      <c r="A38" t="e">
        <f>INDEX(resultados!$A$2:$ZZ$50, 32, MATCH($B$1, resultados!$A$1:$ZZ$1, 0))</f>
        <v>#N/A</v>
      </c>
      <c r="B38" t="e">
        <f>INDEX(resultados!$A$2:$ZZ$50, 32, MATCH($B$2, resultados!$A$1:$ZZ$1, 0))</f>
        <v>#N/A</v>
      </c>
      <c r="C38" t="e">
        <f>INDEX(resultados!$A$2:$ZZ$50, 32, MATCH($B$3, resultados!$A$1:$ZZ$1, 0))</f>
        <v>#N/A</v>
      </c>
    </row>
    <row r="39" spans="1:3" x14ac:dyDescent="0.3">
      <c r="A39" t="e">
        <f>INDEX(resultados!$A$2:$ZZ$50, 33, MATCH($B$1, resultados!$A$1:$ZZ$1, 0))</f>
        <v>#N/A</v>
      </c>
      <c r="B39" t="e">
        <f>INDEX(resultados!$A$2:$ZZ$50, 33, MATCH($B$2, resultados!$A$1:$ZZ$1, 0))</f>
        <v>#N/A</v>
      </c>
      <c r="C39" t="e">
        <f>INDEX(resultados!$A$2:$ZZ$50, 33, MATCH($B$3, resultados!$A$1:$ZZ$1, 0))</f>
        <v>#N/A</v>
      </c>
    </row>
    <row r="40" spans="1:3" x14ac:dyDescent="0.3">
      <c r="A40" t="e">
        <f>INDEX(resultados!$A$2:$ZZ$50, 34, MATCH($B$1, resultados!$A$1:$ZZ$1, 0))</f>
        <v>#N/A</v>
      </c>
      <c r="B40" t="e">
        <f>INDEX(resultados!$A$2:$ZZ$50, 34, MATCH($B$2, resultados!$A$1:$ZZ$1, 0))</f>
        <v>#N/A</v>
      </c>
      <c r="C40" t="e">
        <f>INDEX(resultados!$A$2:$ZZ$50, 34, MATCH($B$3, resultados!$A$1:$ZZ$1, 0))</f>
        <v>#N/A</v>
      </c>
    </row>
    <row r="41" spans="1:3" x14ac:dyDescent="0.3">
      <c r="A41" t="e">
        <f>INDEX(resultados!$A$2:$ZZ$50, 35, MATCH($B$1, resultados!$A$1:$ZZ$1, 0))</f>
        <v>#N/A</v>
      </c>
      <c r="B41" t="e">
        <f>INDEX(resultados!$A$2:$ZZ$50, 35, MATCH($B$2, resultados!$A$1:$ZZ$1, 0))</f>
        <v>#N/A</v>
      </c>
      <c r="C41" t="e">
        <f>INDEX(resultados!$A$2:$ZZ$50, 35, MATCH($B$3, resultados!$A$1:$ZZ$1, 0))</f>
        <v>#N/A</v>
      </c>
    </row>
    <row r="42" spans="1:3" x14ac:dyDescent="0.3">
      <c r="A42" t="e">
        <f>INDEX(resultados!$A$2:$ZZ$50, 36, MATCH($B$1, resultados!$A$1:$ZZ$1, 0))</f>
        <v>#N/A</v>
      </c>
      <c r="B42" t="e">
        <f>INDEX(resultados!$A$2:$ZZ$50, 36, MATCH($B$2, resultados!$A$1:$ZZ$1, 0))</f>
        <v>#N/A</v>
      </c>
      <c r="C42" t="e">
        <f>INDEX(resultados!$A$2:$ZZ$50, 36, MATCH($B$3, resultados!$A$1:$ZZ$1, 0))</f>
        <v>#N/A</v>
      </c>
    </row>
    <row r="43" spans="1:3" x14ac:dyDescent="0.3">
      <c r="A43" t="e">
        <f>INDEX(resultados!$A$2:$ZZ$50, 37, MATCH($B$1, resultados!$A$1:$ZZ$1, 0))</f>
        <v>#N/A</v>
      </c>
      <c r="B43" t="e">
        <f>INDEX(resultados!$A$2:$ZZ$50, 37, MATCH($B$2, resultados!$A$1:$ZZ$1, 0))</f>
        <v>#N/A</v>
      </c>
      <c r="C43" t="e">
        <f>INDEX(resultados!$A$2:$ZZ$50, 37, MATCH($B$3, resultados!$A$1:$ZZ$1, 0))</f>
        <v>#N/A</v>
      </c>
    </row>
    <row r="44" spans="1:3" x14ac:dyDescent="0.3">
      <c r="A44" t="e">
        <f>INDEX(resultados!$A$2:$ZZ$50, 38, MATCH($B$1, resultados!$A$1:$ZZ$1, 0))</f>
        <v>#N/A</v>
      </c>
      <c r="B44" t="e">
        <f>INDEX(resultados!$A$2:$ZZ$50, 38, MATCH($B$2, resultados!$A$1:$ZZ$1, 0))</f>
        <v>#N/A</v>
      </c>
      <c r="C44" t="e">
        <f>INDEX(resultados!$A$2:$ZZ$50, 38, MATCH($B$3, resultados!$A$1:$ZZ$1, 0))</f>
        <v>#N/A</v>
      </c>
    </row>
    <row r="45" spans="1:3" x14ac:dyDescent="0.3">
      <c r="A45" t="e">
        <f>INDEX(resultados!$A$2:$ZZ$50, 39, MATCH($B$1, resultados!$A$1:$ZZ$1, 0))</f>
        <v>#N/A</v>
      </c>
      <c r="B45" t="e">
        <f>INDEX(resultados!$A$2:$ZZ$50, 39, MATCH($B$2, resultados!$A$1:$ZZ$1, 0))</f>
        <v>#N/A</v>
      </c>
      <c r="C45" t="e">
        <f>INDEX(resultados!$A$2:$ZZ$50, 39, MATCH($B$3, resultados!$A$1:$ZZ$1, 0))</f>
        <v>#N/A</v>
      </c>
    </row>
    <row r="46" spans="1:3" x14ac:dyDescent="0.3">
      <c r="A46" t="e">
        <f>INDEX(resultados!$A$2:$ZZ$50, 40, MATCH($B$1, resultados!$A$1:$ZZ$1, 0))</f>
        <v>#N/A</v>
      </c>
      <c r="B46" t="e">
        <f>INDEX(resultados!$A$2:$ZZ$50, 40, MATCH($B$2, resultados!$A$1:$ZZ$1, 0))</f>
        <v>#N/A</v>
      </c>
      <c r="C46" t="e">
        <f>INDEX(resultados!$A$2:$ZZ$50, 40, MATCH($B$3, resultados!$A$1:$ZZ$1, 0))</f>
        <v>#N/A</v>
      </c>
    </row>
    <row r="47" spans="1:3" x14ac:dyDescent="0.3">
      <c r="A47" t="e">
        <f>INDEX(resultados!$A$2:$ZZ$50, 41, MATCH($B$1, resultados!$A$1:$ZZ$1, 0))</f>
        <v>#N/A</v>
      </c>
      <c r="B47" t="e">
        <f>INDEX(resultados!$A$2:$ZZ$50, 41, MATCH($B$2, resultados!$A$1:$ZZ$1, 0))</f>
        <v>#N/A</v>
      </c>
      <c r="C47" t="e">
        <f>INDEX(resultados!$A$2:$ZZ$50, 41, MATCH($B$3, resultados!$A$1:$ZZ$1, 0))</f>
        <v>#N/A</v>
      </c>
    </row>
    <row r="48" spans="1:3" x14ac:dyDescent="0.3">
      <c r="A48" t="e">
        <f>INDEX(resultados!$A$2:$ZZ$50, 42, MATCH($B$1, resultados!$A$1:$ZZ$1, 0))</f>
        <v>#N/A</v>
      </c>
      <c r="B48" t="e">
        <f>INDEX(resultados!$A$2:$ZZ$50, 42, MATCH($B$2, resultados!$A$1:$ZZ$1, 0))</f>
        <v>#N/A</v>
      </c>
      <c r="C48" t="e">
        <f>INDEX(resultados!$A$2:$ZZ$50, 42, MATCH($B$3, resultados!$A$1:$ZZ$1, 0))</f>
        <v>#N/A</v>
      </c>
    </row>
    <row r="49" spans="1:3" x14ac:dyDescent="0.3">
      <c r="A49" t="e">
        <f>INDEX(resultados!$A$2:$ZZ$50, 43, MATCH($B$1, resultados!$A$1:$ZZ$1, 0))</f>
        <v>#N/A</v>
      </c>
      <c r="B49" t="e">
        <f>INDEX(resultados!$A$2:$ZZ$50, 43, MATCH($B$2, resultados!$A$1:$ZZ$1, 0))</f>
        <v>#N/A</v>
      </c>
      <c r="C49" t="e">
        <f>INDEX(resultados!$A$2:$ZZ$50, 43, MATCH($B$3, resultados!$A$1:$ZZ$1, 0))</f>
        <v>#N/A</v>
      </c>
    </row>
    <row r="50" spans="1:3" x14ac:dyDescent="0.3">
      <c r="A50" t="e">
        <f>INDEX(resultados!$A$2:$ZZ$50, 44, MATCH($B$1, resultados!$A$1:$ZZ$1, 0))</f>
        <v>#N/A</v>
      </c>
      <c r="B50" t="e">
        <f>INDEX(resultados!$A$2:$ZZ$50, 44, MATCH($B$2, resultados!$A$1:$ZZ$1, 0))</f>
        <v>#N/A</v>
      </c>
      <c r="C50" t="e">
        <f>INDEX(resultados!$A$2:$ZZ$50, 44, MATCH($B$3, resultados!$A$1:$ZZ$1, 0))</f>
        <v>#N/A</v>
      </c>
    </row>
    <row r="51" spans="1:3" x14ac:dyDescent="0.3">
      <c r="A51" t="e">
        <f>INDEX(resultados!$A$2:$ZZ$50, 45, MATCH($B$1, resultados!$A$1:$ZZ$1, 0))</f>
        <v>#N/A</v>
      </c>
      <c r="B51" t="e">
        <f>INDEX(resultados!$A$2:$ZZ$50, 45, MATCH($B$2, resultados!$A$1:$ZZ$1, 0))</f>
        <v>#N/A</v>
      </c>
      <c r="C51" t="e">
        <f>INDEX(resultados!$A$2:$ZZ$50, 45, MATCH($B$3, resultados!$A$1:$ZZ$1, 0))</f>
        <v>#N/A</v>
      </c>
    </row>
    <row r="52" spans="1:3" x14ac:dyDescent="0.3">
      <c r="A52" t="e">
        <f>INDEX(resultados!$A$2:$ZZ$50, 46, MATCH($B$1, resultados!$A$1:$ZZ$1, 0))</f>
        <v>#N/A</v>
      </c>
      <c r="B52" t="e">
        <f>INDEX(resultados!$A$2:$ZZ$50, 46, MATCH($B$2, resultados!$A$1:$ZZ$1, 0))</f>
        <v>#N/A</v>
      </c>
      <c r="C52" t="e">
        <f>INDEX(resultados!$A$2:$ZZ$50, 46, MATCH($B$3, resultados!$A$1:$ZZ$1, 0))</f>
        <v>#N/A</v>
      </c>
    </row>
    <row r="53" spans="1:3" x14ac:dyDescent="0.3">
      <c r="A53" t="e">
        <f>INDEX(resultados!$A$2:$ZZ$50, 47, MATCH($B$1, resultados!$A$1:$ZZ$1, 0))</f>
        <v>#N/A</v>
      </c>
      <c r="B53" t="e">
        <f>INDEX(resultados!$A$2:$ZZ$50, 47, MATCH($B$2, resultados!$A$1:$ZZ$1, 0))</f>
        <v>#N/A</v>
      </c>
      <c r="C53" t="e">
        <f>INDEX(resultados!$A$2:$ZZ$50, 47, MATCH($B$3, resultados!$A$1:$ZZ$1, 0))</f>
        <v>#N/A</v>
      </c>
    </row>
    <row r="54" spans="1:3" x14ac:dyDescent="0.3">
      <c r="A54" t="e">
        <f>INDEX(resultados!$A$2:$ZZ$50, 48, MATCH($B$1, resultados!$A$1:$ZZ$1, 0))</f>
        <v>#N/A</v>
      </c>
      <c r="B54" t="e">
        <f>INDEX(resultados!$A$2:$ZZ$50, 48, MATCH($B$2, resultados!$A$1:$ZZ$1, 0))</f>
        <v>#N/A</v>
      </c>
      <c r="C54" t="e">
        <f>INDEX(resultados!$A$2:$ZZ$50, 48, MATCH($B$3, resultados!$A$1:$ZZ$1, 0))</f>
        <v>#N/A</v>
      </c>
    </row>
    <row r="55" spans="1:3" x14ac:dyDescent="0.3">
      <c r="A55" t="e">
        <f>INDEX(resultados!$A$2:$ZZ$50, 49, MATCH($B$1, resultados!$A$1:$ZZ$1, 0))</f>
        <v>#N/A</v>
      </c>
      <c r="B55" t="e">
        <f>INDEX(resultados!$A$2:$ZZ$50, 49, MATCH($B$2, resultados!$A$1:$ZZ$1, 0))</f>
        <v>#N/A</v>
      </c>
      <c r="C55" t="e">
        <f>INDEX(resultados!$A$2:$ZZ$50, 49,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2.5514999999999999</v>
      </c>
      <c r="E2">
        <v>39.19</v>
      </c>
      <c r="F2">
        <v>33.44</v>
      </c>
      <c r="G2">
        <v>9.93</v>
      </c>
      <c r="H2">
        <v>0.2</v>
      </c>
      <c r="I2">
        <v>202</v>
      </c>
      <c r="J2">
        <v>89.87</v>
      </c>
      <c r="K2">
        <v>37.549999999999997</v>
      </c>
      <c r="L2">
        <v>1</v>
      </c>
      <c r="M2">
        <v>2</v>
      </c>
      <c r="N2">
        <v>11.32</v>
      </c>
      <c r="O2">
        <v>11317.98</v>
      </c>
      <c r="P2">
        <v>218.17</v>
      </c>
      <c r="Q2">
        <v>7965.31</v>
      </c>
      <c r="R2">
        <v>395.87</v>
      </c>
      <c r="S2">
        <v>84.51</v>
      </c>
      <c r="T2">
        <v>154931.57</v>
      </c>
      <c r="U2">
        <v>0.21</v>
      </c>
      <c r="V2">
        <v>0.71</v>
      </c>
      <c r="W2">
        <v>0.73</v>
      </c>
      <c r="X2">
        <v>9.4499999999999993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2.5628000000000002</v>
      </c>
      <c r="E3">
        <v>39.020000000000003</v>
      </c>
      <c r="F3">
        <v>33.299999999999997</v>
      </c>
      <c r="G3">
        <v>9.99</v>
      </c>
      <c r="H3">
        <v>0.39</v>
      </c>
      <c r="I3">
        <v>200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219.38</v>
      </c>
      <c r="Q3">
        <v>7965.29</v>
      </c>
      <c r="R3">
        <v>391.22</v>
      </c>
      <c r="S3">
        <v>84.51</v>
      </c>
      <c r="T3">
        <v>152616.48000000001</v>
      </c>
      <c r="U3">
        <v>0.22</v>
      </c>
      <c r="V3">
        <v>0.71</v>
      </c>
      <c r="W3">
        <v>0.72</v>
      </c>
      <c r="X3">
        <v>9.31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2.3517999999999999</v>
      </c>
      <c r="E2">
        <v>42.52</v>
      </c>
      <c r="F2">
        <v>36.51</v>
      </c>
      <c r="G2">
        <v>8.17</v>
      </c>
      <c r="H2">
        <v>0.24</v>
      </c>
      <c r="I2">
        <v>268</v>
      </c>
      <c r="J2">
        <v>71.52</v>
      </c>
      <c r="K2">
        <v>32.270000000000003</v>
      </c>
      <c r="L2">
        <v>1</v>
      </c>
      <c r="M2">
        <v>2</v>
      </c>
      <c r="N2">
        <v>8.25</v>
      </c>
      <c r="O2">
        <v>9054.6</v>
      </c>
      <c r="P2">
        <v>208.26</v>
      </c>
      <c r="Q2">
        <v>7966.11</v>
      </c>
      <c r="R2">
        <v>496.79</v>
      </c>
      <c r="S2">
        <v>84.51</v>
      </c>
      <c r="T2">
        <v>205059.98</v>
      </c>
      <c r="U2">
        <v>0.17</v>
      </c>
      <c r="V2">
        <v>0.65</v>
      </c>
      <c r="W2">
        <v>0.92</v>
      </c>
      <c r="X2">
        <v>12.52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2.3563000000000001</v>
      </c>
      <c r="E3">
        <v>42.44</v>
      </c>
      <c r="F3">
        <v>36.44</v>
      </c>
      <c r="G3">
        <v>8.19</v>
      </c>
      <c r="H3">
        <v>0.48</v>
      </c>
      <c r="I3">
        <v>267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210.75</v>
      </c>
      <c r="Q3">
        <v>7966.11</v>
      </c>
      <c r="R3">
        <v>494.48</v>
      </c>
      <c r="S3">
        <v>84.51</v>
      </c>
      <c r="T3">
        <v>203909.67</v>
      </c>
      <c r="U3">
        <v>0.17</v>
      </c>
      <c r="V3">
        <v>0.65</v>
      </c>
      <c r="W3">
        <v>0.92</v>
      </c>
      <c r="X3">
        <v>12.45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1.7736000000000001</v>
      </c>
      <c r="E2">
        <v>56.38</v>
      </c>
      <c r="F2">
        <v>48.78</v>
      </c>
      <c r="G2">
        <v>5.51</v>
      </c>
      <c r="H2">
        <v>0.43</v>
      </c>
      <c r="I2">
        <v>531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191.14</v>
      </c>
      <c r="Q2">
        <v>7969.12</v>
      </c>
      <c r="R2">
        <v>899.91</v>
      </c>
      <c r="S2">
        <v>84.51</v>
      </c>
      <c r="T2">
        <v>405306.8</v>
      </c>
      <c r="U2">
        <v>0.09</v>
      </c>
      <c r="V2">
        <v>0.49</v>
      </c>
      <c r="W2">
        <v>1.69</v>
      </c>
      <c r="X2">
        <v>24.78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2.0670000000000002</v>
      </c>
      <c r="E2">
        <v>48.38</v>
      </c>
      <c r="F2">
        <v>37.979999999999997</v>
      </c>
      <c r="G2">
        <v>8.0500000000000007</v>
      </c>
      <c r="H2">
        <v>0.12</v>
      </c>
      <c r="I2">
        <v>283</v>
      </c>
      <c r="J2">
        <v>141.81</v>
      </c>
      <c r="K2">
        <v>47.83</v>
      </c>
      <c r="L2">
        <v>1</v>
      </c>
      <c r="M2">
        <v>281</v>
      </c>
      <c r="N2">
        <v>22.98</v>
      </c>
      <c r="O2">
        <v>17723.39</v>
      </c>
      <c r="P2">
        <v>386.34</v>
      </c>
      <c r="Q2">
        <v>7965.28</v>
      </c>
      <c r="R2">
        <v>560.54999999999995</v>
      </c>
      <c r="S2">
        <v>84.51</v>
      </c>
      <c r="T2">
        <v>236864.94</v>
      </c>
      <c r="U2">
        <v>0.15</v>
      </c>
      <c r="V2">
        <v>0.63</v>
      </c>
      <c r="W2">
        <v>0.6</v>
      </c>
      <c r="X2">
        <v>13.99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2.8613</v>
      </c>
      <c r="E3">
        <v>34.950000000000003</v>
      </c>
      <c r="F3">
        <v>29.37</v>
      </c>
      <c r="G3">
        <v>15.19</v>
      </c>
      <c r="H3">
        <v>0.25</v>
      </c>
      <c r="I3">
        <v>116</v>
      </c>
      <c r="J3">
        <v>143.16999999999999</v>
      </c>
      <c r="K3">
        <v>47.83</v>
      </c>
      <c r="L3">
        <v>2</v>
      </c>
      <c r="M3">
        <v>1</v>
      </c>
      <c r="N3">
        <v>23.34</v>
      </c>
      <c r="O3">
        <v>17891.86</v>
      </c>
      <c r="P3">
        <v>249.92</v>
      </c>
      <c r="Q3">
        <v>7964.77</v>
      </c>
      <c r="R3">
        <v>262.06</v>
      </c>
      <c r="S3">
        <v>84.51</v>
      </c>
      <c r="T3">
        <v>88453.58</v>
      </c>
      <c r="U3">
        <v>0.32</v>
      </c>
      <c r="V3">
        <v>0.81</v>
      </c>
      <c r="W3">
        <v>0.48</v>
      </c>
      <c r="X3">
        <v>5.38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2.8689</v>
      </c>
      <c r="E4">
        <v>34.86</v>
      </c>
      <c r="F4">
        <v>29.31</v>
      </c>
      <c r="G4">
        <v>15.29</v>
      </c>
      <c r="H4">
        <v>0.37</v>
      </c>
      <c r="I4">
        <v>115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18060.849999999999</v>
      </c>
      <c r="P4">
        <v>251.1</v>
      </c>
      <c r="Q4">
        <v>7964.77</v>
      </c>
      <c r="R4">
        <v>259.85000000000002</v>
      </c>
      <c r="S4">
        <v>84.51</v>
      </c>
      <c r="T4">
        <v>87354.98</v>
      </c>
      <c r="U4">
        <v>0.33</v>
      </c>
      <c r="V4">
        <v>0.81</v>
      </c>
      <c r="W4">
        <v>0.47</v>
      </c>
      <c r="X4">
        <v>5.32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1.6301000000000001</v>
      </c>
      <c r="E2">
        <v>61.34</v>
      </c>
      <c r="F2">
        <v>44.52</v>
      </c>
      <c r="G2">
        <v>6.6</v>
      </c>
      <c r="H2">
        <v>0.1</v>
      </c>
      <c r="I2">
        <v>405</v>
      </c>
      <c r="J2">
        <v>176.73</v>
      </c>
      <c r="K2">
        <v>52.44</v>
      </c>
      <c r="L2">
        <v>1</v>
      </c>
      <c r="M2">
        <v>403</v>
      </c>
      <c r="N2">
        <v>33.29</v>
      </c>
      <c r="O2">
        <v>22031.19</v>
      </c>
      <c r="P2">
        <v>549.34</v>
      </c>
      <c r="Q2">
        <v>7965.84</v>
      </c>
      <c r="R2">
        <v>784.48</v>
      </c>
      <c r="S2">
        <v>84.51</v>
      </c>
      <c r="T2">
        <v>348217.8</v>
      </c>
      <c r="U2">
        <v>0.11</v>
      </c>
      <c r="V2">
        <v>0.53</v>
      </c>
      <c r="W2">
        <v>0.79</v>
      </c>
      <c r="X2">
        <v>20.53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2.8334000000000001</v>
      </c>
      <c r="E3">
        <v>35.29</v>
      </c>
      <c r="F3">
        <v>29.03</v>
      </c>
      <c r="G3">
        <v>16.13</v>
      </c>
      <c r="H3">
        <v>0.2</v>
      </c>
      <c r="I3">
        <v>108</v>
      </c>
      <c r="J3">
        <v>178.21</v>
      </c>
      <c r="K3">
        <v>52.44</v>
      </c>
      <c r="L3">
        <v>2</v>
      </c>
      <c r="M3">
        <v>99</v>
      </c>
      <c r="N3">
        <v>33.770000000000003</v>
      </c>
      <c r="O3">
        <v>22213.89</v>
      </c>
      <c r="P3">
        <v>295.08</v>
      </c>
      <c r="Q3">
        <v>7964.87</v>
      </c>
      <c r="R3">
        <v>255.71</v>
      </c>
      <c r="S3">
        <v>84.51</v>
      </c>
      <c r="T3">
        <v>85321.56</v>
      </c>
      <c r="U3">
        <v>0.33</v>
      </c>
      <c r="V3">
        <v>0.82</v>
      </c>
      <c r="W3">
        <v>0.32</v>
      </c>
      <c r="X3">
        <v>5.04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2.9493999999999998</v>
      </c>
      <c r="E4">
        <v>33.9</v>
      </c>
      <c r="F4">
        <v>28.25</v>
      </c>
      <c r="G4">
        <v>18.63</v>
      </c>
      <c r="H4">
        <v>0.3</v>
      </c>
      <c r="I4">
        <v>91</v>
      </c>
      <c r="J4">
        <v>179.7</v>
      </c>
      <c r="K4">
        <v>52.44</v>
      </c>
      <c r="L4">
        <v>3</v>
      </c>
      <c r="M4">
        <v>1</v>
      </c>
      <c r="N4">
        <v>34.26</v>
      </c>
      <c r="O4">
        <v>22397.24</v>
      </c>
      <c r="P4">
        <v>274.92</v>
      </c>
      <c r="Q4">
        <v>7964.72</v>
      </c>
      <c r="R4">
        <v>225.41</v>
      </c>
      <c r="S4">
        <v>84.51</v>
      </c>
      <c r="T4">
        <v>70255.66</v>
      </c>
      <c r="U4">
        <v>0.37</v>
      </c>
      <c r="V4">
        <v>0.84</v>
      </c>
      <c r="W4">
        <v>0.4</v>
      </c>
      <c r="X4">
        <v>4.26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2.9577</v>
      </c>
      <c r="E5">
        <v>33.81</v>
      </c>
      <c r="F5">
        <v>28.19</v>
      </c>
      <c r="G5">
        <v>18.79</v>
      </c>
      <c r="H5">
        <v>0.39</v>
      </c>
      <c r="I5">
        <v>90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276.24</v>
      </c>
      <c r="Q5">
        <v>7964.72</v>
      </c>
      <c r="R5">
        <v>223.39</v>
      </c>
      <c r="S5">
        <v>84.51</v>
      </c>
      <c r="T5">
        <v>69247.66</v>
      </c>
      <c r="U5">
        <v>0.38</v>
      </c>
      <c r="V5">
        <v>0.84</v>
      </c>
      <c r="W5">
        <v>0.4</v>
      </c>
      <c r="X5">
        <v>4.2</v>
      </c>
      <c r="Y5">
        <v>1</v>
      </c>
      <c r="Z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1.3979999999999999</v>
      </c>
      <c r="E2">
        <v>71.53</v>
      </c>
      <c r="F2">
        <v>61.06</v>
      </c>
      <c r="G2">
        <v>4.6100000000000003</v>
      </c>
      <c r="H2">
        <v>0.64</v>
      </c>
      <c r="I2">
        <v>794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176.02</v>
      </c>
      <c r="Q2">
        <v>7970.83</v>
      </c>
      <c r="R2">
        <v>1303.81</v>
      </c>
      <c r="S2">
        <v>84.51</v>
      </c>
      <c r="T2">
        <v>605942.23</v>
      </c>
      <c r="U2">
        <v>0.06</v>
      </c>
      <c r="V2">
        <v>0.39</v>
      </c>
      <c r="W2">
        <v>2.46</v>
      </c>
      <c r="X2">
        <v>37.06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2.6082999999999998</v>
      </c>
      <c r="E2">
        <v>38.340000000000003</v>
      </c>
      <c r="F2">
        <v>32.590000000000003</v>
      </c>
      <c r="G2">
        <v>10.69</v>
      </c>
      <c r="H2">
        <v>0.18</v>
      </c>
      <c r="I2">
        <v>183</v>
      </c>
      <c r="J2">
        <v>98.71</v>
      </c>
      <c r="K2">
        <v>39.72</v>
      </c>
      <c r="L2">
        <v>1</v>
      </c>
      <c r="M2">
        <v>27</v>
      </c>
      <c r="N2">
        <v>12.99</v>
      </c>
      <c r="O2">
        <v>12407.75</v>
      </c>
      <c r="P2">
        <v>225.16</v>
      </c>
      <c r="Q2">
        <v>7965.39</v>
      </c>
      <c r="R2">
        <v>369.29</v>
      </c>
      <c r="S2">
        <v>84.51</v>
      </c>
      <c r="T2">
        <v>141736.79</v>
      </c>
      <c r="U2">
        <v>0.23</v>
      </c>
      <c r="V2">
        <v>0.73</v>
      </c>
      <c r="W2">
        <v>0.64</v>
      </c>
      <c r="X2">
        <v>8.6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2.6366999999999998</v>
      </c>
      <c r="E3">
        <v>37.93</v>
      </c>
      <c r="F3">
        <v>32.28</v>
      </c>
      <c r="G3">
        <v>10.88</v>
      </c>
      <c r="H3">
        <v>0.35</v>
      </c>
      <c r="I3">
        <v>178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224.03</v>
      </c>
      <c r="Q3">
        <v>7965.12</v>
      </c>
      <c r="R3">
        <v>357.58</v>
      </c>
      <c r="S3">
        <v>84.51</v>
      </c>
      <c r="T3">
        <v>135906.62</v>
      </c>
      <c r="U3">
        <v>0.24</v>
      </c>
      <c r="V3">
        <v>0.74</v>
      </c>
      <c r="W3">
        <v>0.66</v>
      </c>
      <c r="X3">
        <v>8.2899999999999991</v>
      </c>
      <c r="Y3">
        <v>1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2024-09-25T12:19:15Z</dcterms:created>
  <dcterms:modified xsi:type="dcterms:W3CDTF">2024-09-25T17:33:21Z</dcterms:modified>
</cp:coreProperties>
</file>