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xVal>
          <yVal>
            <numRef>
              <f>gráficos!$B$7:$B$285</f>
              <numCache>
                <formatCode>General</formatCode>
                <ptCount val="2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  <c r="AA2" t="n">
        <v>180.2047533612696</v>
      </c>
      <c r="AB2" t="n">
        <v>246.5640936214068</v>
      </c>
      <c r="AC2" t="n">
        <v>223.0323625811302</v>
      </c>
      <c r="AD2" t="n">
        <v>180204.7533612695</v>
      </c>
      <c r="AE2" t="n">
        <v>246564.0936214068</v>
      </c>
      <c r="AF2" t="n">
        <v>1.40590573400078e-06</v>
      </c>
      <c r="AG2" t="n">
        <v>0.3458333333333334</v>
      </c>
      <c r="AH2" t="n">
        <v>223032.3625811302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  <c r="AA3" t="n">
        <v>127.1866116850083</v>
      </c>
      <c r="AB3" t="n">
        <v>174.0223331846499</v>
      </c>
      <c r="AC3" t="n">
        <v>157.413885947434</v>
      </c>
      <c r="AD3" t="n">
        <v>127186.6116850083</v>
      </c>
      <c r="AE3" t="n">
        <v>174022.3331846499</v>
      </c>
      <c r="AF3" t="n">
        <v>1.76184039560554e-06</v>
      </c>
      <c r="AG3" t="n">
        <v>0.2760416666666667</v>
      </c>
      <c r="AH3" t="n">
        <v>157413.885947434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  <c r="AA4" t="n">
        <v>113.465477355055</v>
      </c>
      <c r="AB4" t="n">
        <v>155.2484718606929</v>
      </c>
      <c r="AC4" t="n">
        <v>140.4317755989496</v>
      </c>
      <c r="AD4" t="n">
        <v>113465.477355055</v>
      </c>
      <c r="AE4" t="n">
        <v>155248.4718606929</v>
      </c>
      <c r="AF4" t="n">
        <v>1.898364878242188e-06</v>
      </c>
      <c r="AG4" t="n">
        <v>0.25625</v>
      </c>
      <c r="AH4" t="n">
        <v>140431.7755989496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  <c r="AA5" t="n">
        <v>106.7731606419545</v>
      </c>
      <c r="AB5" t="n">
        <v>146.0917488896572</v>
      </c>
      <c r="AC5" t="n">
        <v>132.1489574167253</v>
      </c>
      <c r="AD5" t="n">
        <v>106773.1606419545</v>
      </c>
      <c r="AE5" t="n">
        <v>146091.7488896572</v>
      </c>
      <c r="AF5" t="n">
        <v>1.974504878645803e-06</v>
      </c>
      <c r="AG5" t="n">
        <v>0.24625</v>
      </c>
      <c r="AH5" t="n">
        <v>132148.9574167253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  <c r="AA6" t="n">
        <v>104.1921568673407</v>
      </c>
      <c r="AB6" t="n">
        <v>142.5603056593821</v>
      </c>
      <c r="AC6" t="n">
        <v>128.9545501719348</v>
      </c>
      <c r="AD6" t="n">
        <v>104192.1568673407</v>
      </c>
      <c r="AE6" t="n">
        <v>142560.3056593821</v>
      </c>
      <c r="AF6" t="n">
        <v>2.007486430016222e-06</v>
      </c>
      <c r="AG6" t="n">
        <v>0.2422916666666667</v>
      </c>
      <c r="AH6" t="n">
        <v>128954.5501719348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  <c r="AA7" t="n">
        <v>100.9329298323313</v>
      </c>
      <c r="AB7" t="n">
        <v>138.1008874431356</v>
      </c>
      <c r="AC7" t="n">
        <v>124.9207325714127</v>
      </c>
      <c r="AD7" t="n">
        <v>100932.9298323313</v>
      </c>
      <c r="AE7" t="n">
        <v>138100.8874431356</v>
      </c>
      <c r="AF7" t="n">
        <v>2.044412696306388e-06</v>
      </c>
      <c r="AG7" t="n">
        <v>0.2379166666666667</v>
      </c>
      <c r="AH7" t="n">
        <v>124920.7325714127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  <c r="AA8" t="n">
        <v>99.0636971055206</v>
      </c>
      <c r="AB8" t="n">
        <v>135.5433207615868</v>
      </c>
      <c r="AC8" t="n">
        <v>122.6072564643826</v>
      </c>
      <c r="AD8" t="n">
        <v>99063.69710552061</v>
      </c>
      <c r="AE8" t="n">
        <v>135543.3207615867</v>
      </c>
      <c r="AF8" t="n">
        <v>2.065116614257953e-06</v>
      </c>
      <c r="AG8" t="n">
        <v>0.2354166666666667</v>
      </c>
      <c r="AH8" t="n">
        <v>122607.2564643826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96.99970611665567</v>
      </c>
      <c r="AB9" t="n">
        <v>132.7192772337672</v>
      </c>
      <c r="AC9" t="n">
        <v>120.0527356872873</v>
      </c>
      <c r="AD9" t="n">
        <v>96999.70611665567</v>
      </c>
      <c r="AE9" t="n">
        <v>132719.2772337672</v>
      </c>
      <c r="AF9" t="n">
        <v>2.089508490536855e-06</v>
      </c>
      <c r="AG9" t="n">
        <v>0.2327083333333333</v>
      </c>
      <c r="AH9" t="n">
        <v>120052.7356872873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95.28409240274499</v>
      </c>
      <c r="AB10" t="n">
        <v>130.3718988628605</v>
      </c>
      <c r="AC10" t="n">
        <v>117.929387813533</v>
      </c>
      <c r="AD10" t="n">
        <v>95284.09240274499</v>
      </c>
      <c r="AE10" t="n">
        <v>130371.8988628605</v>
      </c>
      <c r="AF10" t="n">
        <v>2.108741893459166e-06</v>
      </c>
      <c r="AG10" t="n">
        <v>0.230625</v>
      </c>
      <c r="AH10" t="n">
        <v>117929.387813533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94.85310146374407</v>
      </c>
      <c r="AB11" t="n">
        <v>129.7821980461414</v>
      </c>
      <c r="AC11" t="n">
        <v>117.3959672151111</v>
      </c>
      <c r="AD11" t="n">
        <v>94853.10146374407</v>
      </c>
      <c r="AE11" t="n">
        <v>129782.1980461414</v>
      </c>
      <c r="AF11" t="n">
        <v>2.11207972916049e-06</v>
      </c>
      <c r="AG11" t="n">
        <v>0.2302083333333333</v>
      </c>
      <c r="AH11" t="n">
        <v>117395.9672151111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93.76486437792711</v>
      </c>
      <c r="AB12" t="n">
        <v>128.2932240556955</v>
      </c>
      <c r="AC12" t="n">
        <v>116.0490988125247</v>
      </c>
      <c r="AD12" t="n">
        <v>93764.86437792711</v>
      </c>
      <c r="AE12" t="n">
        <v>128293.2240556955</v>
      </c>
      <c r="AF12" t="n">
        <v>2.123517068276912e-06</v>
      </c>
      <c r="AG12" t="n">
        <v>0.2289583333333333</v>
      </c>
      <c r="AH12" t="n">
        <v>116049.0988125248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93.45680962011168</v>
      </c>
      <c r="AB13" t="n">
        <v>127.8717299456359</v>
      </c>
      <c r="AC13" t="n">
        <v>115.6678315087584</v>
      </c>
      <c r="AD13" t="n">
        <v>93456.80962011169</v>
      </c>
      <c r="AE13" t="n">
        <v>127871.7299456359</v>
      </c>
      <c r="AF13" t="n">
        <v>2.12344704375171e-06</v>
      </c>
      <c r="AG13" t="n">
        <v>0.2289583333333333</v>
      </c>
      <c r="AH13" t="n">
        <v>115667.8315087584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  <c r="AA14" t="n">
        <v>91.89127662507332</v>
      </c>
      <c r="AB14" t="n">
        <v>125.7296986353842</v>
      </c>
      <c r="AC14" t="n">
        <v>113.7302326603966</v>
      </c>
      <c r="AD14" t="n">
        <v>91891.27662507331</v>
      </c>
      <c r="AE14" t="n">
        <v>125729.6986353842</v>
      </c>
      <c r="AF14" t="n">
        <v>2.139459318514702e-06</v>
      </c>
      <c r="AG14" t="n">
        <v>0.2272916666666667</v>
      </c>
      <c r="AH14" t="n">
        <v>113730.2326603966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  <c r="AA15" t="n">
        <v>92.32270189132464</v>
      </c>
      <c r="AB15" t="n">
        <v>126.3199937178084</v>
      </c>
      <c r="AC15" t="n">
        <v>114.2641908086388</v>
      </c>
      <c r="AD15" t="n">
        <v>92322.70189132464</v>
      </c>
      <c r="AE15" t="n">
        <v>126319.9937178084</v>
      </c>
      <c r="AF15" t="n">
        <v>2.133974064040499e-06</v>
      </c>
      <c r="AG15" t="n">
        <v>0.2279166666666667</v>
      </c>
      <c r="AH15" t="n">
        <v>114264.1908086388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90.7060612805156</v>
      </c>
      <c r="AB16" t="n">
        <v>124.1080347129505</v>
      </c>
      <c r="AC16" t="n">
        <v>112.2633380666998</v>
      </c>
      <c r="AD16" t="n">
        <v>90706.0612805156</v>
      </c>
      <c r="AE16" t="n">
        <v>124108.0347129505</v>
      </c>
      <c r="AF16" t="n">
        <v>2.146671844610568e-06</v>
      </c>
      <c r="AG16" t="n">
        <v>0.2264583333333333</v>
      </c>
      <c r="AH16" t="n">
        <v>112263.3380666998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90.82952348235874</v>
      </c>
      <c r="AB17" t="n">
        <v>124.2769611442801</v>
      </c>
      <c r="AC17" t="n">
        <v>112.4161423965131</v>
      </c>
      <c r="AD17" t="n">
        <v>90829.52348235874</v>
      </c>
      <c r="AE17" t="n">
        <v>124276.9611442801</v>
      </c>
      <c r="AF17" t="n">
        <v>2.146835235169374e-06</v>
      </c>
      <c r="AG17" t="n">
        <v>0.2264583333333333</v>
      </c>
      <c r="AH17" t="n">
        <v>112416.1423965131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  <c r="AA18" t="n">
        <v>90.37871016119955</v>
      </c>
      <c r="AB18" t="n">
        <v>123.6601384697903</v>
      </c>
      <c r="AC18" t="n">
        <v>111.8581884123604</v>
      </c>
      <c r="AD18" t="n">
        <v>90378.71016119955</v>
      </c>
      <c r="AE18" t="n">
        <v>123660.1384697903</v>
      </c>
      <c r="AF18" t="n">
        <v>2.149519508635473e-06</v>
      </c>
      <c r="AG18" t="n">
        <v>0.22625</v>
      </c>
      <c r="AH18" t="n">
        <v>111858.1884123604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  <c r="AA19" t="n">
        <v>90.05853475004916</v>
      </c>
      <c r="AB19" t="n">
        <v>123.2220603471124</v>
      </c>
      <c r="AC19" t="n">
        <v>111.4619198508642</v>
      </c>
      <c r="AD19" t="n">
        <v>90058.53475004916</v>
      </c>
      <c r="AE19" t="n">
        <v>123222.0603471124</v>
      </c>
      <c r="AF19" t="n">
        <v>2.145084622039309e-06</v>
      </c>
      <c r="AG19" t="n">
        <v>0.2266666666666667</v>
      </c>
      <c r="AH19" t="n">
        <v>111461.9198508642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89.01311996062357</v>
      </c>
      <c r="AB20" t="n">
        <v>121.7916777117755</v>
      </c>
      <c r="AC20" t="n">
        <v>110.1680509266888</v>
      </c>
      <c r="AD20" t="n">
        <v>89013.11996062358</v>
      </c>
      <c r="AE20" t="n">
        <v>121791.6777117755</v>
      </c>
      <c r="AF20" t="n">
        <v>2.157969134676586e-06</v>
      </c>
      <c r="AG20" t="n">
        <v>0.2254166666666667</v>
      </c>
      <c r="AH20" t="n">
        <v>110168.0509266888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  <c r="AA21" t="n">
        <v>89.21174403030147</v>
      </c>
      <c r="AB21" t="n">
        <v>122.0634439265842</v>
      </c>
      <c r="AC21" t="n">
        <v>110.4138801553825</v>
      </c>
      <c r="AD21" t="n">
        <v>89211.74403030147</v>
      </c>
      <c r="AE21" t="n">
        <v>122063.4439265842</v>
      </c>
      <c r="AF21" t="n">
        <v>2.158646038420211e-06</v>
      </c>
      <c r="AG21" t="n">
        <v>0.2252083333333333</v>
      </c>
      <c r="AH21" t="n">
        <v>110413.8801553825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88.68400514763651</v>
      </c>
      <c r="AB22" t="n">
        <v>121.341368305126</v>
      </c>
      <c r="AC22" t="n">
        <v>109.7607184177965</v>
      </c>
      <c r="AD22" t="n">
        <v>88684.00514763652</v>
      </c>
      <c r="AE22" t="n">
        <v>121341.368305126</v>
      </c>
      <c r="AF22" t="n">
        <v>2.161750459037526e-06</v>
      </c>
      <c r="AG22" t="n">
        <v>0.225</v>
      </c>
      <c r="AH22" t="n">
        <v>109760.7184177965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88.5069039484456</v>
      </c>
      <c r="AB23" t="n">
        <v>121.0990506312396</v>
      </c>
      <c r="AC23" t="n">
        <v>109.5415272026108</v>
      </c>
      <c r="AD23" t="n">
        <v>88506.9039484456</v>
      </c>
      <c r="AE23" t="n">
        <v>121099.0506312396</v>
      </c>
      <c r="AF23" t="n">
        <v>2.157082157357353e-06</v>
      </c>
      <c r="AG23" t="n">
        <v>0.2254166666666667</v>
      </c>
      <c r="AH23" t="n">
        <v>109541.5272026108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  <c r="AA24" t="n">
        <v>87.86345077844193</v>
      </c>
      <c r="AB24" t="n">
        <v>120.2186496168906</v>
      </c>
      <c r="AC24" t="n">
        <v>108.7451504254204</v>
      </c>
      <c r="AD24" t="n">
        <v>87863.45077844193</v>
      </c>
      <c r="AE24" t="n">
        <v>120218.6496168906</v>
      </c>
      <c r="AF24" t="n">
        <v>2.156101814004517e-06</v>
      </c>
      <c r="AG24" t="n">
        <v>0.225625</v>
      </c>
      <c r="AH24" t="n">
        <v>108745.1504254204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86.29185339052141</v>
      </c>
      <c r="AB25" t="n">
        <v>118.0683207367555</v>
      </c>
      <c r="AC25" t="n">
        <v>106.8000459155992</v>
      </c>
      <c r="AD25" t="n">
        <v>86291.85339052141</v>
      </c>
      <c r="AE25" t="n">
        <v>118068.3207367555</v>
      </c>
      <c r="AF25" t="n">
        <v>2.171974039717104e-06</v>
      </c>
      <c r="AG25" t="n">
        <v>0.2239583333333333</v>
      </c>
      <c r="AH25" t="n">
        <v>106800.0459155992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86.31272258637485</v>
      </c>
      <c r="AB26" t="n">
        <v>118.0968748912061</v>
      </c>
      <c r="AC26" t="n">
        <v>106.825874901625</v>
      </c>
      <c r="AD26" t="n">
        <v>86312.72258637485</v>
      </c>
      <c r="AE26" t="n">
        <v>118096.8748912061</v>
      </c>
      <c r="AF26" t="n">
        <v>2.171810649158298e-06</v>
      </c>
      <c r="AG26" t="n">
        <v>0.2239583333333333</v>
      </c>
      <c r="AH26" t="n">
        <v>106825.874901625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86.29202627500651</v>
      </c>
      <c r="AB27" t="n">
        <v>118.0685572849351</v>
      </c>
      <c r="AC27" t="n">
        <v>106.8002598879525</v>
      </c>
      <c r="AD27" t="n">
        <v>86292.0262750065</v>
      </c>
      <c r="AE27" t="n">
        <v>118068.5572849351</v>
      </c>
      <c r="AF27" t="n">
        <v>2.17052686619625e-06</v>
      </c>
      <c r="AG27" t="n">
        <v>0.2239583333333333</v>
      </c>
      <c r="AH27" t="n">
        <v>106800.2598879525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86.35432099040182</v>
      </c>
      <c r="AB28" t="n">
        <v>118.1537916627878</v>
      </c>
      <c r="AC28" t="n">
        <v>106.8773596164102</v>
      </c>
      <c r="AD28" t="n">
        <v>86354.32099040181</v>
      </c>
      <c r="AE28" t="n">
        <v>118153.7916627878</v>
      </c>
      <c r="AF28" t="n">
        <v>2.169616547368616e-06</v>
      </c>
      <c r="AG28" t="n">
        <v>0.2241666666666667</v>
      </c>
      <c r="AH28" t="n">
        <v>106877.3596164102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  <c r="AA29" t="n">
        <v>85.65547999989224</v>
      </c>
      <c r="AB29" t="n">
        <v>117.1976065888845</v>
      </c>
      <c r="AC29" t="n">
        <v>106.0124315039457</v>
      </c>
      <c r="AD29" t="n">
        <v>85655.47999989224</v>
      </c>
      <c r="AE29" t="n">
        <v>117197.6065888845</v>
      </c>
      <c r="AF29" t="n">
        <v>2.172534235918725e-06</v>
      </c>
      <c r="AG29" t="n">
        <v>0.22375</v>
      </c>
      <c r="AH29" t="n">
        <v>106012.4315039457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85.81789857932426</v>
      </c>
      <c r="AB30" t="n">
        <v>117.4198348546653</v>
      </c>
      <c r="AC30" t="n">
        <v>106.2134506159398</v>
      </c>
      <c r="AD30" t="n">
        <v>85817.89857932426</v>
      </c>
      <c r="AE30" t="n">
        <v>117419.8348546653</v>
      </c>
      <c r="AF30" t="n">
        <v>2.169406473793009e-06</v>
      </c>
      <c r="AG30" t="n">
        <v>0.2241666666666667</v>
      </c>
      <c r="AH30" t="n">
        <v>106213.4506159398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85.12625774762908</v>
      </c>
      <c r="AB31" t="n">
        <v>116.4735013557005</v>
      </c>
      <c r="AC31" t="n">
        <v>105.3574338579285</v>
      </c>
      <c r="AD31" t="n">
        <v>85126.25774762909</v>
      </c>
      <c r="AE31" t="n">
        <v>116473.5013557005</v>
      </c>
      <c r="AF31" t="n">
        <v>2.169733254910621e-06</v>
      </c>
      <c r="AG31" t="n">
        <v>0.2241666666666667</v>
      </c>
      <c r="AH31" t="n">
        <v>105357.4338579285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  <c r="AA32" t="n">
        <v>84.09164669787616</v>
      </c>
      <c r="AB32" t="n">
        <v>115.0579008736111</v>
      </c>
      <c r="AC32" t="n">
        <v>104.0769362990415</v>
      </c>
      <c r="AD32" t="n">
        <v>84091.64669787616</v>
      </c>
      <c r="AE32" t="n">
        <v>115057.9008736111</v>
      </c>
      <c r="AF32" t="n">
        <v>2.171460526532285e-06</v>
      </c>
      <c r="AG32" t="n">
        <v>0.2239583333333333</v>
      </c>
      <c r="AH32" t="n">
        <v>104076.9362990415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  <c r="AA33" t="n">
        <v>82.99868297011</v>
      </c>
      <c r="AB33" t="n">
        <v>113.5624596831256</v>
      </c>
      <c r="AC33" t="n">
        <v>102.7242179169105</v>
      </c>
      <c r="AD33" t="n">
        <v>82998.68297010999</v>
      </c>
      <c r="AE33" t="n">
        <v>113562.4596831256</v>
      </c>
      <c r="AF33" t="n">
        <v>2.169009668150194e-06</v>
      </c>
      <c r="AG33" t="n">
        <v>0.2241666666666667</v>
      </c>
      <c r="AH33" t="n">
        <v>102724.2179169105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  <c r="AA34" t="n">
        <v>83.29455263268584</v>
      </c>
      <c r="AB34" t="n">
        <v>113.9672816083099</v>
      </c>
      <c r="AC34" t="n">
        <v>103.0904042057265</v>
      </c>
      <c r="AD34" t="n">
        <v>83294.55263268584</v>
      </c>
      <c r="AE34" t="n">
        <v>113967.2816083099</v>
      </c>
      <c r="AF34" t="n">
        <v>2.16861286250738e-06</v>
      </c>
      <c r="AG34" t="n">
        <v>0.2241666666666667</v>
      </c>
      <c r="AH34" t="n">
        <v>103090.4042057265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6.6963</v>
      </c>
      <c r="E2" t="n">
        <v>14.93</v>
      </c>
      <c r="F2" t="n">
        <v>9.81</v>
      </c>
      <c r="G2" t="n">
        <v>6.76</v>
      </c>
      <c r="H2" t="n">
        <v>0.11</v>
      </c>
      <c r="I2" t="n">
        <v>87</v>
      </c>
      <c r="J2" t="n">
        <v>159.12</v>
      </c>
      <c r="K2" t="n">
        <v>50.28</v>
      </c>
      <c r="L2" t="n">
        <v>1</v>
      </c>
      <c r="M2" t="n">
        <v>85</v>
      </c>
      <c r="N2" t="n">
        <v>27.84</v>
      </c>
      <c r="O2" t="n">
        <v>19859.16</v>
      </c>
      <c r="P2" t="n">
        <v>119.35</v>
      </c>
      <c r="Q2" t="n">
        <v>203.58</v>
      </c>
      <c r="R2" t="n">
        <v>69.64</v>
      </c>
      <c r="S2" t="n">
        <v>13.05</v>
      </c>
      <c r="T2" t="n">
        <v>27590.68</v>
      </c>
      <c r="U2" t="n">
        <v>0.19</v>
      </c>
      <c r="V2" t="n">
        <v>0.76</v>
      </c>
      <c r="W2" t="n">
        <v>0.2</v>
      </c>
      <c r="X2" t="n">
        <v>1.78</v>
      </c>
      <c r="Y2" t="n">
        <v>0.5</v>
      </c>
      <c r="Z2" t="n">
        <v>10</v>
      </c>
      <c r="AA2" t="n">
        <v>139.9057497984652</v>
      </c>
      <c r="AB2" t="n">
        <v>191.4252190802439</v>
      </c>
      <c r="AC2" t="n">
        <v>173.1558648382619</v>
      </c>
      <c r="AD2" t="n">
        <v>139905.7497984652</v>
      </c>
      <c r="AE2" t="n">
        <v>191425.219080244</v>
      </c>
      <c r="AF2" t="n">
        <v>1.616919660376309e-06</v>
      </c>
      <c r="AG2" t="n">
        <v>0.3110416666666667</v>
      </c>
      <c r="AH2" t="n">
        <v>173155.8648382619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8.0785</v>
      </c>
      <c r="E3" t="n">
        <v>12.38</v>
      </c>
      <c r="F3" t="n">
        <v>8.800000000000001</v>
      </c>
      <c r="G3" t="n">
        <v>13.53</v>
      </c>
      <c r="H3" t="n">
        <v>0.22</v>
      </c>
      <c r="I3" t="n">
        <v>39</v>
      </c>
      <c r="J3" t="n">
        <v>160.54</v>
      </c>
      <c r="K3" t="n">
        <v>50.28</v>
      </c>
      <c r="L3" t="n">
        <v>2</v>
      </c>
      <c r="M3" t="n">
        <v>37</v>
      </c>
      <c r="N3" t="n">
        <v>28.26</v>
      </c>
      <c r="O3" t="n">
        <v>20034.4</v>
      </c>
      <c r="P3" t="n">
        <v>106.13</v>
      </c>
      <c r="Q3" t="n">
        <v>203.57</v>
      </c>
      <c r="R3" t="n">
        <v>38.03</v>
      </c>
      <c r="S3" t="n">
        <v>13.05</v>
      </c>
      <c r="T3" t="n">
        <v>12026.03</v>
      </c>
      <c r="U3" t="n">
        <v>0.34</v>
      </c>
      <c r="V3" t="n">
        <v>0.85</v>
      </c>
      <c r="W3" t="n">
        <v>0.12</v>
      </c>
      <c r="X3" t="n">
        <v>0.77</v>
      </c>
      <c r="Y3" t="n">
        <v>0.5</v>
      </c>
      <c r="Z3" t="n">
        <v>10</v>
      </c>
      <c r="AA3" t="n">
        <v>103.9282180386082</v>
      </c>
      <c r="AB3" t="n">
        <v>142.1991729097512</v>
      </c>
      <c r="AC3" t="n">
        <v>128.6278834250756</v>
      </c>
      <c r="AD3" t="n">
        <v>103928.2180386082</v>
      </c>
      <c r="AE3" t="n">
        <v>142199.1729097512</v>
      </c>
      <c r="AF3" t="n">
        <v>1.950672084038949e-06</v>
      </c>
      <c r="AG3" t="n">
        <v>0.2579166666666667</v>
      </c>
      <c r="AH3" t="n">
        <v>128627.8834250756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8.5527</v>
      </c>
      <c r="E4" t="n">
        <v>11.69</v>
      </c>
      <c r="F4" t="n">
        <v>8.529999999999999</v>
      </c>
      <c r="G4" t="n">
        <v>19.68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102.07</v>
      </c>
      <c r="Q4" t="n">
        <v>203.56</v>
      </c>
      <c r="R4" t="n">
        <v>29.72</v>
      </c>
      <c r="S4" t="n">
        <v>13.05</v>
      </c>
      <c r="T4" t="n">
        <v>7934.64</v>
      </c>
      <c r="U4" t="n">
        <v>0.44</v>
      </c>
      <c r="V4" t="n">
        <v>0.87</v>
      </c>
      <c r="W4" t="n">
        <v>0.1</v>
      </c>
      <c r="X4" t="n">
        <v>0.51</v>
      </c>
      <c r="Y4" t="n">
        <v>0.5</v>
      </c>
      <c r="Z4" t="n">
        <v>10</v>
      </c>
      <c r="AA4" t="n">
        <v>94.8107004902709</v>
      </c>
      <c r="AB4" t="n">
        <v>129.7241831636365</v>
      </c>
      <c r="AC4" t="n">
        <v>117.3434891915681</v>
      </c>
      <c r="AD4" t="n">
        <v>94810.7004902709</v>
      </c>
      <c r="AE4" t="n">
        <v>129724.1831636365</v>
      </c>
      <c r="AF4" t="n">
        <v>2.065174615728157e-06</v>
      </c>
      <c r="AG4" t="n">
        <v>0.2435416666666667</v>
      </c>
      <c r="AH4" t="n">
        <v>117343.489191568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8.865500000000001</v>
      </c>
      <c r="E5" t="n">
        <v>11.28</v>
      </c>
      <c r="F5" t="n">
        <v>8.34</v>
      </c>
      <c r="G5" t="n">
        <v>26.35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17</v>
      </c>
      <c r="N5" t="n">
        <v>29.12</v>
      </c>
      <c r="O5" t="n">
        <v>20386.62</v>
      </c>
      <c r="P5" t="n">
        <v>99.04000000000001</v>
      </c>
      <c r="Q5" t="n">
        <v>203.57</v>
      </c>
      <c r="R5" t="n">
        <v>23.57</v>
      </c>
      <c r="S5" t="n">
        <v>13.05</v>
      </c>
      <c r="T5" t="n">
        <v>4895.47</v>
      </c>
      <c r="U5" t="n">
        <v>0.55</v>
      </c>
      <c r="V5" t="n">
        <v>0.89</v>
      </c>
      <c r="W5" t="n">
        <v>0.09</v>
      </c>
      <c r="X5" t="n">
        <v>0.32</v>
      </c>
      <c r="Y5" t="n">
        <v>0.5</v>
      </c>
      <c r="Z5" t="n">
        <v>10</v>
      </c>
      <c r="AA5" t="n">
        <v>89.07809681839461</v>
      </c>
      <c r="AB5" t="n">
        <v>121.8805819151544</v>
      </c>
      <c r="AC5" t="n">
        <v>110.2484702376751</v>
      </c>
      <c r="AD5" t="n">
        <v>89078.09681839461</v>
      </c>
      <c r="AE5" t="n">
        <v>121880.5819151544</v>
      </c>
      <c r="AF5" t="n">
        <v>2.140704754725172e-06</v>
      </c>
      <c r="AG5" t="n">
        <v>0.235</v>
      </c>
      <c r="AH5" t="n">
        <v>110248.4702376751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8.9955</v>
      </c>
      <c r="E6" t="n">
        <v>11.12</v>
      </c>
      <c r="F6" t="n">
        <v>8.31</v>
      </c>
      <c r="G6" t="n">
        <v>33.24</v>
      </c>
      <c r="H6" t="n">
        <v>0.54</v>
      </c>
      <c r="I6" t="n">
        <v>15</v>
      </c>
      <c r="J6" t="n">
        <v>164.83</v>
      </c>
      <c r="K6" t="n">
        <v>50.28</v>
      </c>
      <c r="L6" t="n">
        <v>5</v>
      </c>
      <c r="M6" t="n">
        <v>13</v>
      </c>
      <c r="N6" t="n">
        <v>29.55</v>
      </c>
      <c r="O6" t="n">
        <v>20563.61</v>
      </c>
      <c r="P6" t="n">
        <v>97.72</v>
      </c>
      <c r="Q6" t="n">
        <v>203.56</v>
      </c>
      <c r="R6" t="n">
        <v>22.89</v>
      </c>
      <c r="S6" t="n">
        <v>13.05</v>
      </c>
      <c r="T6" t="n">
        <v>4575.75</v>
      </c>
      <c r="U6" t="n">
        <v>0.57</v>
      </c>
      <c r="V6" t="n">
        <v>0.9</v>
      </c>
      <c r="W6" t="n">
        <v>0.08</v>
      </c>
      <c r="X6" t="n">
        <v>0.28</v>
      </c>
      <c r="Y6" t="n">
        <v>0.5</v>
      </c>
      <c r="Z6" t="n">
        <v>10</v>
      </c>
      <c r="AA6" t="n">
        <v>86.92498761355311</v>
      </c>
      <c r="AB6" t="n">
        <v>118.9346029126176</v>
      </c>
      <c r="AC6" t="n">
        <v>107.5836513364319</v>
      </c>
      <c r="AD6" t="n">
        <v>86924.98761355311</v>
      </c>
      <c r="AE6" t="n">
        <v>118934.6029126176</v>
      </c>
      <c r="AF6" t="n">
        <v>2.172095157761016e-06</v>
      </c>
      <c r="AG6" t="n">
        <v>0.2316666666666667</v>
      </c>
      <c r="AH6" t="n">
        <v>107583.6513364319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9.079000000000001</v>
      </c>
      <c r="E7" t="n">
        <v>11.01</v>
      </c>
      <c r="F7" t="n">
        <v>8.27</v>
      </c>
      <c r="G7" t="n">
        <v>38.17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96.45999999999999</v>
      </c>
      <c r="Q7" t="n">
        <v>203.56</v>
      </c>
      <c r="R7" t="n">
        <v>21.81</v>
      </c>
      <c r="S7" t="n">
        <v>13.05</v>
      </c>
      <c r="T7" t="n">
        <v>4045.02</v>
      </c>
      <c r="U7" t="n">
        <v>0.6</v>
      </c>
      <c r="V7" t="n">
        <v>0.9</v>
      </c>
      <c r="W7" t="n">
        <v>0.07000000000000001</v>
      </c>
      <c r="X7" t="n">
        <v>0.25</v>
      </c>
      <c r="Y7" t="n">
        <v>0.5</v>
      </c>
      <c r="Z7" t="n">
        <v>10</v>
      </c>
      <c r="AA7" t="n">
        <v>85.26432388419751</v>
      </c>
      <c r="AB7" t="n">
        <v>116.6624095348013</v>
      </c>
      <c r="AC7" t="n">
        <v>105.5283129055503</v>
      </c>
      <c r="AD7" t="n">
        <v>85264.32388419751</v>
      </c>
      <c r="AE7" t="n">
        <v>116662.4095348013</v>
      </c>
      <c r="AF7" t="n">
        <v>2.192257455095577e-06</v>
      </c>
      <c r="AG7" t="n">
        <v>0.229375</v>
      </c>
      <c r="AH7" t="n">
        <v>105528.3129055503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9.173400000000001</v>
      </c>
      <c r="E8" t="n">
        <v>10.9</v>
      </c>
      <c r="F8" t="n">
        <v>8.220000000000001</v>
      </c>
      <c r="G8" t="n">
        <v>44.85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95.12</v>
      </c>
      <c r="Q8" t="n">
        <v>203.56</v>
      </c>
      <c r="R8" t="n">
        <v>20.18</v>
      </c>
      <c r="S8" t="n">
        <v>13.05</v>
      </c>
      <c r="T8" t="n">
        <v>3238.79</v>
      </c>
      <c r="U8" t="n">
        <v>0.65</v>
      </c>
      <c r="V8" t="n">
        <v>0.91</v>
      </c>
      <c r="W8" t="n">
        <v>0.07000000000000001</v>
      </c>
      <c r="X8" t="n">
        <v>0.2</v>
      </c>
      <c r="Y8" t="n">
        <v>0.5</v>
      </c>
      <c r="Z8" t="n">
        <v>10</v>
      </c>
      <c r="AA8" t="n">
        <v>83.46019336728469</v>
      </c>
      <c r="AB8" t="n">
        <v>114.1939185689414</v>
      </c>
      <c r="AC8" t="n">
        <v>103.2954112529224</v>
      </c>
      <c r="AD8" t="n">
        <v>83460.19336728469</v>
      </c>
      <c r="AE8" t="n">
        <v>114193.9185689414</v>
      </c>
      <c r="AF8" t="n">
        <v>2.215051716992374e-06</v>
      </c>
      <c r="AG8" t="n">
        <v>0.2270833333333333</v>
      </c>
      <c r="AH8" t="n">
        <v>103295.4112529224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9.2393</v>
      </c>
      <c r="E9" t="n">
        <v>10.82</v>
      </c>
      <c r="F9" t="n">
        <v>8.18</v>
      </c>
      <c r="G9" t="n">
        <v>49.06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93.98</v>
      </c>
      <c r="Q9" t="n">
        <v>203.56</v>
      </c>
      <c r="R9" t="n">
        <v>18.83</v>
      </c>
      <c r="S9" t="n">
        <v>13.05</v>
      </c>
      <c r="T9" t="n">
        <v>2570.43</v>
      </c>
      <c r="U9" t="n">
        <v>0.6899999999999999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82.08666242417546</v>
      </c>
      <c r="AB9" t="n">
        <v>112.3145929366717</v>
      </c>
      <c r="AC9" t="n">
        <v>101.5954458213459</v>
      </c>
      <c r="AD9" t="n">
        <v>82086.66242417546</v>
      </c>
      <c r="AE9" t="n">
        <v>112314.5929366717</v>
      </c>
      <c r="AF9" t="n">
        <v>2.23096423668516e-06</v>
      </c>
      <c r="AG9" t="n">
        <v>0.2254166666666667</v>
      </c>
      <c r="AH9" t="n">
        <v>101595.4458213459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9.259</v>
      </c>
      <c r="E10" t="n">
        <v>10.8</v>
      </c>
      <c r="F10" t="n">
        <v>8.19</v>
      </c>
      <c r="G10" t="n">
        <v>54.57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93.51000000000001</v>
      </c>
      <c r="Q10" t="n">
        <v>203.56</v>
      </c>
      <c r="R10" t="n">
        <v>19.06</v>
      </c>
      <c r="S10" t="n">
        <v>13.05</v>
      </c>
      <c r="T10" t="n">
        <v>2688.34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81.66899591559574</v>
      </c>
      <c r="AB10" t="n">
        <v>111.7431231934874</v>
      </c>
      <c r="AC10" t="n">
        <v>101.078516348388</v>
      </c>
      <c r="AD10" t="n">
        <v>81668.99591559575</v>
      </c>
      <c r="AE10" t="n">
        <v>111743.1231934874</v>
      </c>
      <c r="AF10" t="n">
        <v>2.235721090068284e-06</v>
      </c>
      <c r="AG10" t="n">
        <v>0.225</v>
      </c>
      <c r="AH10" t="n">
        <v>101078.516348388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9.302300000000001</v>
      </c>
      <c r="E11" t="n">
        <v>10.75</v>
      </c>
      <c r="F11" t="n">
        <v>8.17</v>
      </c>
      <c r="G11" t="n">
        <v>61.26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92.38</v>
      </c>
      <c r="Q11" t="n">
        <v>203.56</v>
      </c>
      <c r="R11" t="n">
        <v>18.52</v>
      </c>
      <c r="S11" t="n">
        <v>13.05</v>
      </c>
      <c r="T11" t="n">
        <v>2427.48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80.57668720515279</v>
      </c>
      <c r="AB11" t="n">
        <v>110.2485782266008</v>
      </c>
      <c r="AC11" t="n">
        <v>99.72660865553358</v>
      </c>
      <c r="AD11" t="n">
        <v>80576.68720515279</v>
      </c>
      <c r="AE11" t="n">
        <v>110248.5782266008</v>
      </c>
      <c r="AF11" t="n">
        <v>2.246176508925607e-06</v>
      </c>
      <c r="AG11" t="n">
        <v>0.2239583333333333</v>
      </c>
      <c r="AH11" t="n">
        <v>99726.60865553358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9.3582</v>
      </c>
      <c r="E12" t="n">
        <v>10.69</v>
      </c>
      <c r="F12" t="n">
        <v>8.140000000000001</v>
      </c>
      <c r="G12" t="n">
        <v>69.73999999999999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90.84</v>
      </c>
      <c r="Q12" t="n">
        <v>203.56</v>
      </c>
      <c r="R12" t="n">
        <v>17.36</v>
      </c>
      <c r="S12" t="n">
        <v>13.05</v>
      </c>
      <c r="T12" t="n">
        <v>1851.95</v>
      </c>
      <c r="U12" t="n">
        <v>0.75</v>
      </c>
      <c r="V12" t="n">
        <v>0.92</v>
      </c>
      <c r="W12" t="n">
        <v>0.07000000000000001</v>
      </c>
      <c r="X12" t="n">
        <v>0.11</v>
      </c>
      <c r="Y12" t="n">
        <v>0.5</v>
      </c>
      <c r="Z12" t="n">
        <v>10</v>
      </c>
      <c r="AA12" t="n">
        <v>79.12239540968764</v>
      </c>
      <c r="AB12" t="n">
        <v>108.2587520332204</v>
      </c>
      <c r="AC12" t="n">
        <v>97.92668868131025</v>
      </c>
      <c r="AD12" t="n">
        <v>79122.39540968764</v>
      </c>
      <c r="AE12" t="n">
        <v>108258.7520332204</v>
      </c>
      <c r="AF12" t="n">
        <v>2.25967438223102e-06</v>
      </c>
      <c r="AG12" t="n">
        <v>0.2227083333333333</v>
      </c>
      <c r="AH12" t="n">
        <v>97926.68868131025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9.349399999999999</v>
      </c>
      <c r="E13" t="n">
        <v>10.7</v>
      </c>
      <c r="F13" t="n">
        <v>8.15</v>
      </c>
      <c r="G13" t="n">
        <v>69.81999999999999</v>
      </c>
      <c r="H13" t="n">
        <v>1.22</v>
      </c>
      <c r="I13" t="n">
        <v>7</v>
      </c>
      <c r="J13" t="n">
        <v>175.02</v>
      </c>
      <c r="K13" t="n">
        <v>50.28</v>
      </c>
      <c r="L13" t="n">
        <v>12</v>
      </c>
      <c r="M13" t="n">
        <v>5</v>
      </c>
      <c r="N13" t="n">
        <v>32.74</v>
      </c>
      <c r="O13" t="n">
        <v>21819.6</v>
      </c>
      <c r="P13" t="n">
        <v>90.42</v>
      </c>
      <c r="Q13" t="n">
        <v>203.56</v>
      </c>
      <c r="R13" t="n">
        <v>17.81</v>
      </c>
      <c r="S13" t="n">
        <v>13.05</v>
      </c>
      <c r="T13" t="n">
        <v>2072.6</v>
      </c>
      <c r="U13" t="n">
        <v>0.73</v>
      </c>
      <c r="V13" t="n">
        <v>0.91</v>
      </c>
      <c r="W13" t="n">
        <v>0.07000000000000001</v>
      </c>
      <c r="X13" t="n">
        <v>0.12</v>
      </c>
      <c r="Y13" t="n">
        <v>0.5</v>
      </c>
      <c r="Z13" t="n">
        <v>10</v>
      </c>
      <c r="AA13" t="n">
        <v>78.98007029821544</v>
      </c>
      <c r="AB13" t="n">
        <v>108.0640165367635</v>
      </c>
      <c r="AC13" t="n">
        <v>97.7505384673221</v>
      </c>
      <c r="AD13" t="n">
        <v>78980.07029821543</v>
      </c>
      <c r="AE13" t="n">
        <v>108064.0165367635</v>
      </c>
      <c r="AF13" t="n">
        <v>2.257549493410132e-06</v>
      </c>
      <c r="AG13" t="n">
        <v>0.2229166666666667</v>
      </c>
      <c r="AH13" t="n">
        <v>97750.5384673221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8.130000000000001</v>
      </c>
      <c r="G14" t="n">
        <v>81.25</v>
      </c>
      <c r="H14" t="n">
        <v>1.31</v>
      </c>
      <c r="I14" t="n">
        <v>6</v>
      </c>
      <c r="J14" t="n">
        <v>176.49</v>
      </c>
      <c r="K14" t="n">
        <v>50.28</v>
      </c>
      <c r="L14" t="n">
        <v>13</v>
      </c>
      <c r="M14" t="n">
        <v>4</v>
      </c>
      <c r="N14" t="n">
        <v>33.21</v>
      </c>
      <c r="O14" t="n">
        <v>22001.54</v>
      </c>
      <c r="P14" t="n">
        <v>88.72</v>
      </c>
      <c r="Q14" t="n">
        <v>203.56</v>
      </c>
      <c r="R14" t="n">
        <v>17.15</v>
      </c>
      <c r="S14" t="n">
        <v>13.05</v>
      </c>
      <c r="T14" t="n">
        <v>1747.99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77.5547335362311</v>
      </c>
      <c r="AB14" t="n">
        <v>106.1138078975975</v>
      </c>
      <c r="AC14" t="n">
        <v>95.98645500354249</v>
      </c>
      <c r="AD14" t="n">
        <v>77554.7335362311</v>
      </c>
      <c r="AE14" t="n">
        <v>106113.8078975975</v>
      </c>
      <c r="AF14" t="n">
        <v>2.268753452647541e-06</v>
      </c>
      <c r="AG14" t="n">
        <v>0.2216666666666667</v>
      </c>
      <c r="AH14" t="n">
        <v>95986.45500354249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9.395099999999999</v>
      </c>
      <c r="E15" t="n">
        <v>10.64</v>
      </c>
      <c r="F15" t="n">
        <v>8.130000000000001</v>
      </c>
      <c r="G15" t="n">
        <v>81.26000000000001</v>
      </c>
      <c r="H15" t="n">
        <v>1.4</v>
      </c>
      <c r="I15" t="n">
        <v>6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88.77</v>
      </c>
      <c r="Q15" t="n">
        <v>203.56</v>
      </c>
      <c r="R15" t="n">
        <v>17.17</v>
      </c>
      <c r="S15" t="n">
        <v>13.05</v>
      </c>
      <c r="T15" t="n">
        <v>1757.61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77.58928453466493</v>
      </c>
      <c r="AB15" t="n">
        <v>106.1610820979372</v>
      </c>
      <c r="AC15" t="n">
        <v>96.02921742055148</v>
      </c>
      <c r="AD15" t="n">
        <v>77589.28453466493</v>
      </c>
      <c r="AE15" t="n">
        <v>106161.0820979372</v>
      </c>
      <c r="AF15" t="n">
        <v>2.268584427400424e-06</v>
      </c>
      <c r="AG15" t="n">
        <v>0.2216666666666667</v>
      </c>
      <c r="AH15" t="n">
        <v>96029.21742055147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9.3911</v>
      </c>
      <c r="E16" t="n">
        <v>10.65</v>
      </c>
      <c r="F16" t="n">
        <v>8.130000000000001</v>
      </c>
      <c r="G16" t="n">
        <v>81.31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87.31999999999999</v>
      </c>
      <c r="Q16" t="n">
        <v>203.56</v>
      </c>
      <c r="R16" t="n">
        <v>17.45</v>
      </c>
      <c r="S16" t="n">
        <v>13.05</v>
      </c>
      <c r="T16" t="n">
        <v>1901.2</v>
      </c>
      <c r="U16" t="n">
        <v>0.75</v>
      </c>
      <c r="V16" t="n">
        <v>0.92</v>
      </c>
      <c r="W16" t="n">
        <v>0.06</v>
      </c>
      <c r="X16" t="n">
        <v>0.11</v>
      </c>
      <c r="Y16" t="n">
        <v>0.5</v>
      </c>
      <c r="Z16" t="n">
        <v>10</v>
      </c>
      <c r="AA16" t="n">
        <v>76.78185532575402</v>
      </c>
      <c r="AB16" t="n">
        <v>105.0563218330431</v>
      </c>
      <c r="AC16" t="n">
        <v>95.02989392479779</v>
      </c>
      <c r="AD16" t="n">
        <v>76781.85532575402</v>
      </c>
      <c r="AE16" t="n">
        <v>105056.3218330431</v>
      </c>
      <c r="AF16" t="n">
        <v>2.267618568845475e-06</v>
      </c>
      <c r="AG16" t="n">
        <v>0.221875</v>
      </c>
      <c r="AH16" t="n">
        <v>95029.89392479778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9.4414</v>
      </c>
      <c r="E17" t="n">
        <v>10.59</v>
      </c>
      <c r="F17" t="n">
        <v>8.109999999999999</v>
      </c>
      <c r="G17" t="n">
        <v>97.27</v>
      </c>
      <c r="H17" t="n">
        <v>1.57</v>
      </c>
      <c r="I17" t="n">
        <v>5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86.19</v>
      </c>
      <c r="Q17" t="n">
        <v>203.56</v>
      </c>
      <c r="R17" t="n">
        <v>16.62</v>
      </c>
      <c r="S17" t="n">
        <v>13.05</v>
      </c>
      <c r="T17" t="n">
        <v>1489.88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75.67203627183963</v>
      </c>
      <c r="AB17" t="n">
        <v>103.5378184417171</v>
      </c>
      <c r="AC17" t="n">
        <v>93.65631436590655</v>
      </c>
      <c r="AD17" t="n">
        <v>75672.03627183964</v>
      </c>
      <c r="AE17" t="n">
        <v>103537.8184417171</v>
      </c>
      <c r="AF17" t="n">
        <v>2.279764240173959e-06</v>
      </c>
      <c r="AG17" t="n">
        <v>0.220625</v>
      </c>
      <c r="AH17" t="n">
        <v>93656.31436590655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9.445600000000001</v>
      </c>
      <c r="E18" t="n">
        <v>10.59</v>
      </c>
      <c r="F18" t="n">
        <v>8.1</v>
      </c>
      <c r="G18" t="n">
        <v>97.22</v>
      </c>
      <c r="H18" t="n">
        <v>1.65</v>
      </c>
      <c r="I18" t="n">
        <v>5</v>
      </c>
      <c r="J18" t="n">
        <v>182.45</v>
      </c>
      <c r="K18" t="n">
        <v>50.28</v>
      </c>
      <c r="L18" t="n">
        <v>17</v>
      </c>
      <c r="M18" t="n">
        <v>3</v>
      </c>
      <c r="N18" t="n">
        <v>35.17</v>
      </c>
      <c r="O18" t="n">
        <v>22735.98</v>
      </c>
      <c r="P18" t="n">
        <v>86.39</v>
      </c>
      <c r="Q18" t="n">
        <v>203.56</v>
      </c>
      <c r="R18" t="n">
        <v>16.39</v>
      </c>
      <c r="S18" t="n">
        <v>13.05</v>
      </c>
      <c r="T18" t="n">
        <v>1376.25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75.72582843427543</v>
      </c>
      <c r="AB18" t="n">
        <v>103.6114192515044</v>
      </c>
      <c r="AC18" t="n">
        <v>93.72289081770718</v>
      </c>
      <c r="AD18" t="n">
        <v>75725.82843427543</v>
      </c>
      <c r="AE18" t="n">
        <v>103611.4192515044</v>
      </c>
      <c r="AF18" t="n">
        <v>2.280778391656656e-06</v>
      </c>
      <c r="AG18" t="n">
        <v>0.220625</v>
      </c>
      <c r="AH18" t="n">
        <v>93722.89081770719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9.4434</v>
      </c>
      <c r="E19" t="n">
        <v>10.59</v>
      </c>
      <c r="F19" t="n">
        <v>8.1</v>
      </c>
      <c r="G19" t="n">
        <v>97.25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85.28</v>
      </c>
      <c r="Q19" t="n">
        <v>203.56</v>
      </c>
      <c r="R19" t="n">
        <v>16.59</v>
      </c>
      <c r="S19" t="n">
        <v>13.05</v>
      </c>
      <c r="T19" t="n">
        <v>1473.61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75.10321898840743</v>
      </c>
      <c r="AB19" t="n">
        <v>102.7595375400781</v>
      </c>
      <c r="AC19" t="n">
        <v>92.95231150119564</v>
      </c>
      <c r="AD19" t="n">
        <v>75103.21898840743</v>
      </c>
      <c r="AE19" t="n">
        <v>102759.5375400781</v>
      </c>
      <c r="AF19" t="n">
        <v>2.280247169451434e-06</v>
      </c>
      <c r="AG19" t="n">
        <v>0.220625</v>
      </c>
      <c r="AH19" t="n">
        <v>92952.31150119564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9.436199999999999</v>
      </c>
      <c r="E20" t="n">
        <v>10.6</v>
      </c>
      <c r="F20" t="n">
        <v>8.109999999999999</v>
      </c>
      <c r="G20" t="n">
        <v>97.34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83.54000000000001</v>
      </c>
      <c r="Q20" t="n">
        <v>203.56</v>
      </c>
      <c r="R20" t="n">
        <v>16.84</v>
      </c>
      <c r="S20" t="n">
        <v>13.05</v>
      </c>
      <c r="T20" t="n">
        <v>1602.18</v>
      </c>
      <c r="U20" t="n">
        <v>0.77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74.1849073780148</v>
      </c>
      <c r="AB20" t="n">
        <v>101.5030630816906</v>
      </c>
      <c r="AC20" t="n">
        <v>91.81575320164319</v>
      </c>
      <c r="AD20" t="n">
        <v>74184.9073780148</v>
      </c>
      <c r="AE20" t="n">
        <v>101503.0630816906</v>
      </c>
      <c r="AF20" t="n">
        <v>2.278508624052526e-06</v>
      </c>
      <c r="AG20" t="n">
        <v>0.2208333333333333</v>
      </c>
      <c r="AH20" t="n">
        <v>91815.75320164319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9.503399999999999</v>
      </c>
      <c r="E21" t="n">
        <v>10.52</v>
      </c>
      <c r="F21" t="n">
        <v>8.07</v>
      </c>
      <c r="G21" t="n">
        <v>121.04</v>
      </c>
      <c r="H21" t="n">
        <v>1.9</v>
      </c>
      <c r="I21" t="n">
        <v>4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81.79000000000001</v>
      </c>
      <c r="Q21" t="n">
        <v>203.56</v>
      </c>
      <c r="R21" t="n">
        <v>15.32</v>
      </c>
      <c r="S21" t="n">
        <v>13.05</v>
      </c>
      <c r="T21" t="n">
        <v>842.96</v>
      </c>
      <c r="U21" t="n">
        <v>0.85</v>
      </c>
      <c r="V21" t="n">
        <v>0.92</v>
      </c>
      <c r="W21" t="n">
        <v>0.06</v>
      </c>
      <c r="X21" t="n">
        <v>0.04</v>
      </c>
      <c r="Y21" t="n">
        <v>0.5</v>
      </c>
      <c r="Z21" t="n">
        <v>10</v>
      </c>
      <c r="AA21" t="n">
        <v>72.55439188116297</v>
      </c>
      <c r="AB21" t="n">
        <v>99.27211984563208</v>
      </c>
      <c r="AC21" t="n">
        <v>89.79772805688492</v>
      </c>
      <c r="AD21" t="n">
        <v>72554.39188116297</v>
      </c>
      <c r="AE21" t="n">
        <v>99272.11984563207</v>
      </c>
      <c r="AF21" t="n">
        <v>2.29473504777567e-06</v>
      </c>
      <c r="AG21" t="n">
        <v>0.2191666666666666</v>
      </c>
      <c r="AH21" t="n">
        <v>89797.72805688492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9.492900000000001</v>
      </c>
      <c r="E22" t="n">
        <v>10.53</v>
      </c>
      <c r="F22" t="n">
        <v>8.08</v>
      </c>
      <c r="G22" t="n">
        <v>121.21</v>
      </c>
      <c r="H22" t="n">
        <v>1.98</v>
      </c>
      <c r="I22" t="n">
        <v>4</v>
      </c>
      <c r="J22" t="n">
        <v>188.49</v>
      </c>
      <c r="K22" t="n">
        <v>50.28</v>
      </c>
      <c r="L22" t="n">
        <v>21</v>
      </c>
      <c r="M22" t="n">
        <v>2</v>
      </c>
      <c r="N22" t="n">
        <v>37.21</v>
      </c>
      <c r="O22" t="n">
        <v>23481.16</v>
      </c>
      <c r="P22" t="n">
        <v>81.48999999999999</v>
      </c>
      <c r="Q22" t="n">
        <v>203.56</v>
      </c>
      <c r="R22" t="n">
        <v>15.78</v>
      </c>
      <c r="S22" t="n">
        <v>13.05</v>
      </c>
      <c r="T22" t="n">
        <v>1075.54</v>
      </c>
      <c r="U22" t="n">
        <v>0.83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  <c r="AA22" t="n">
        <v>72.48948839160319</v>
      </c>
      <c r="AB22" t="n">
        <v>99.18331602787653</v>
      </c>
      <c r="AC22" t="n">
        <v>89.717399550859</v>
      </c>
      <c r="AD22" t="n">
        <v>72489.48839160318</v>
      </c>
      <c r="AE22" t="n">
        <v>99183.31602787653</v>
      </c>
      <c r="AF22" t="n">
        <v>2.292199669068929e-06</v>
      </c>
      <c r="AG22" t="n">
        <v>0.219375</v>
      </c>
      <c r="AH22" t="n">
        <v>89717.399550859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9.485900000000001</v>
      </c>
      <c r="E23" t="n">
        <v>10.54</v>
      </c>
      <c r="F23" t="n">
        <v>8.09</v>
      </c>
      <c r="G23" t="n">
        <v>121.33</v>
      </c>
      <c r="H23" t="n">
        <v>2.05</v>
      </c>
      <c r="I23" t="n">
        <v>4</v>
      </c>
      <c r="J23" t="n">
        <v>190.01</v>
      </c>
      <c r="K23" t="n">
        <v>50.28</v>
      </c>
      <c r="L23" t="n">
        <v>22</v>
      </c>
      <c r="M23" t="n">
        <v>0</v>
      </c>
      <c r="N23" t="n">
        <v>37.74</v>
      </c>
      <c r="O23" t="n">
        <v>23669.2</v>
      </c>
      <c r="P23" t="n">
        <v>81.2</v>
      </c>
      <c r="Q23" t="n">
        <v>203.56</v>
      </c>
      <c r="R23" t="n">
        <v>15.94</v>
      </c>
      <c r="S23" t="n">
        <v>13.05</v>
      </c>
      <c r="T23" t="n">
        <v>1153.5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72.40438689650328</v>
      </c>
      <c r="AB23" t="n">
        <v>99.06687640786791</v>
      </c>
      <c r="AC23" t="n">
        <v>89.61207276475993</v>
      </c>
      <c r="AD23" t="n">
        <v>72404.38689650329</v>
      </c>
      <c r="AE23" t="n">
        <v>99066.87640786791</v>
      </c>
      <c r="AF23" t="n">
        <v>2.290509416597768e-06</v>
      </c>
      <c r="AG23" t="n">
        <v>0.2195833333333333</v>
      </c>
      <c r="AH23" t="n">
        <v>89612.07276475993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9.06</v>
      </c>
      <c r="G2" t="n">
        <v>10.65</v>
      </c>
      <c r="H2" t="n">
        <v>0.22</v>
      </c>
      <c r="I2" t="n">
        <v>51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69.20999999999999</v>
      </c>
      <c r="Q2" t="n">
        <v>203.57</v>
      </c>
      <c r="R2" t="n">
        <v>46.17</v>
      </c>
      <c r="S2" t="n">
        <v>13.05</v>
      </c>
      <c r="T2" t="n">
        <v>16036.26</v>
      </c>
      <c r="U2" t="n">
        <v>0.28</v>
      </c>
      <c r="V2" t="n">
        <v>0.82</v>
      </c>
      <c r="W2" t="n">
        <v>0.14</v>
      </c>
      <c r="X2" t="n">
        <v>1.03</v>
      </c>
      <c r="Y2" t="n">
        <v>0.5</v>
      </c>
      <c r="Z2" t="n">
        <v>10</v>
      </c>
      <c r="AA2" t="n">
        <v>68.06754708876355</v>
      </c>
      <c r="AB2" t="n">
        <v>93.13302085505228</v>
      </c>
      <c r="AC2" t="n">
        <v>84.24453605768458</v>
      </c>
      <c r="AD2" t="n">
        <v>68067.54708876355</v>
      </c>
      <c r="AE2" t="n">
        <v>93133.02085505228</v>
      </c>
      <c r="AF2" t="n">
        <v>2.278244515486716e-06</v>
      </c>
      <c r="AG2" t="n">
        <v>0.2464583333333333</v>
      </c>
      <c r="AH2" t="n">
        <v>84244.53605768459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9.265700000000001</v>
      </c>
      <c r="E3" t="n">
        <v>10.79</v>
      </c>
      <c r="F3" t="n">
        <v>8.49</v>
      </c>
      <c r="G3" t="n">
        <v>21.22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63.03</v>
      </c>
      <c r="Q3" t="n">
        <v>203.56</v>
      </c>
      <c r="R3" t="n">
        <v>28.42</v>
      </c>
      <c r="S3" t="n">
        <v>13.05</v>
      </c>
      <c r="T3" t="n">
        <v>7294.91</v>
      </c>
      <c r="U3" t="n">
        <v>0.46</v>
      </c>
      <c r="V3" t="n">
        <v>0.88</v>
      </c>
      <c r="W3" t="n">
        <v>0.09</v>
      </c>
      <c r="X3" t="n">
        <v>0.46</v>
      </c>
      <c r="Y3" t="n">
        <v>0.5</v>
      </c>
      <c r="Z3" t="n">
        <v>10</v>
      </c>
      <c r="AA3" t="n">
        <v>57.42465989225364</v>
      </c>
      <c r="AB3" t="n">
        <v>78.57095306174949</v>
      </c>
      <c r="AC3" t="n">
        <v>71.07225157657946</v>
      </c>
      <c r="AD3" t="n">
        <v>57424.65989225364</v>
      </c>
      <c r="AE3" t="n">
        <v>78570.95306174949</v>
      </c>
      <c r="AF3" t="n">
        <v>2.496544285630094e-06</v>
      </c>
      <c r="AG3" t="n">
        <v>0.2247916666666666</v>
      </c>
      <c r="AH3" t="n">
        <v>71072.25157657947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9.5215</v>
      </c>
      <c r="E4" t="n">
        <v>10.5</v>
      </c>
      <c r="F4" t="n">
        <v>8.34</v>
      </c>
      <c r="G4" t="n">
        <v>31.26</v>
      </c>
      <c r="H4" t="n">
        <v>0.63</v>
      </c>
      <c r="I4" t="n">
        <v>16</v>
      </c>
      <c r="J4" t="n">
        <v>83.25</v>
      </c>
      <c r="K4" t="n">
        <v>35.1</v>
      </c>
      <c r="L4" t="n">
        <v>3</v>
      </c>
      <c r="M4" t="n">
        <v>14</v>
      </c>
      <c r="N4" t="n">
        <v>10.15</v>
      </c>
      <c r="O4" t="n">
        <v>10501.19</v>
      </c>
      <c r="P4" t="n">
        <v>59.8</v>
      </c>
      <c r="Q4" t="n">
        <v>203.56</v>
      </c>
      <c r="R4" t="n">
        <v>23.82</v>
      </c>
      <c r="S4" t="n">
        <v>13.05</v>
      </c>
      <c r="T4" t="n">
        <v>5036.24</v>
      </c>
      <c r="U4" t="n">
        <v>0.55</v>
      </c>
      <c r="V4" t="n">
        <v>0.89</v>
      </c>
      <c r="W4" t="n">
        <v>0.08</v>
      </c>
      <c r="X4" t="n">
        <v>0.31</v>
      </c>
      <c r="Y4" t="n">
        <v>0.5</v>
      </c>
      <c r="Z4" t="n">
        <v>10</v>
      </c>
      <c r="AA4" t="n">
        <v>53.77143514974135</v>
      </c>
      <c r="AB4" t="n">
        <v>73.57244980014579</v>
      </c>
      <c r="AC4" t="n">
        <v>66.55079845081821</v>
      </c>
      <c r="AD4" t="n">
        <v>53771.43514974135</v>
      </c>
      <c r="AE4" t="n">
        <v>73572.44980014578</v>
      </c>
      <c r="AF4" t="n">
        <v>2.565466874130065e-06</v>
      </c>
      <c r="AG4" t="n">
        <v>0.21875</v>
      </c>
      <c r="AH4" t="n">
        <v>66550.79845081821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9.6668</v>
      </c>
      <c r="E5" t="n">
        <v>10.34</v>
      </c>
      <c r="F5" t="n">
        <v>8.25</v>
      </c>
      <c r="G5" t="n">
        <v>41.23</v>
      </c>
      <c r="H5" t="n">
        <v>0.83</v>
      </c>
      <c r="I5" t="n">
        <v>12</v>
      </c>
      <c r="J5" t="n">
        <v>84.45999999999999</v>
      </c>
      <c r="K5" t="n">
        <v>35.1</v>
      </c>
      <c r="L5" t="n">
        <v>4</v>
      </c>
      <c r="M5" t="n">
        <v>10</v>
      </c>
      <c r="N5" t="n">
        <v>10.36</v>
      </c>
      <c r="O5" t="n">
        <v>10650.22</v>
      </c>
      <c r="P5" t="n">
        <v>57.12</v>
      </c>
      <c r="Q5" t="n">
        <v>203.56</v>
      </c>
      <c r="R5" t="n">
        <v>21</v>
      </c>
      <c r="S5" t="n">
        <v>13.05</v>
      </c>
      <c r="T5" t="n">
        <v>3646.2</v>
      </c>
      <c r="U5" t="n">
        <v>0.62</v>
      </c>
      <c r="V5" t="n">
        <v>0.9</v>
      </c>
      <c r="W5" t="n">
        <v>0.07000000000000001</v>
      </c>
      <c r="X5" t="n">
        <v>0.22</v>
      </c>
      <c r="Y5" t="n">
        <v>0.5</v>
      </c>
      <c r="Z5" t="n">
        <v>10</v>
      </c>
      <c r="AA5" t="n">
        <v>51.29669253126446</v>
      </c>
      <c r="AB5" t="n">
        <v>70.18639777160845</v>
      </c>
      <c r="AC5" t="n">
        <v>63.48790647552956</v>
      </c>
      <c r="AD5" t="n">
        <v>51296.69253126446</v>
      </c>
      <c r="AE5" t="n">
        <v>70186.39777160845</v>
      </c>
      <c r="AF5" t="n">
        <v>2.604616413258469e-06</v>
      </c>
      <c r="AG5" t="n">
        <v>0.2154166666666667</v>
      </c>
      <c r="AH5" t="n">
        <v>63487.90647552955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9.7712</v>
      </c>
      <c r="E6" t="n">
        <v>10.23</v>
      </c>
      <c r="F6" t="n">
        <v>8.19</v>
      </c>
      <c r="G6" t="n">
        <v>54.58</v>
      </c>
      <c r="H6" t="n">
        <v>1.02</v>
      </c>
      <c r="I6" t="n">
        <v>9</v>
      </c>
      <c r="J6" t="n">
        <v>85.67</v>
      </c>
      <c r="K6" t="n">
        <v>35.1</v>
      </c>
      <c r="L6" t="n">
        <v>5</v>
      </c>
      <c r="M6" t="n">
        <v>7</v>
      </c>
      <c r="N6" t="n">
        <v>10.57</v>
      </c>
      <c r="O6" t="n">
        <v>10799.59</v>
      </c>
      <c r="P6" t="n">
        <v>54.32</v>
      </c>
      <c r="Q6" t="n">
        <v>203.56</v>
      </c>
      <c r="R6" t="n">
        <v>19.23</v>
      </c>
      <c r="S6" t="n">
        <v>13.05</v>
      </c>
      <c r="T6" t="n">
        <v>2774.96</v>
      </c>
      <c r="U6" t="n">
        <v>0.68</v>
      </c>
      <c r="V6" t="n">
        <v>0.91</v>
      </c>
      <c r="W6" t="n">
        <v>0.07000000000000001</v>
      </c>
      <c r="X6" t="n">
        <v>0.16</v>
      </c>
      <c r="Y6" t="n">
        <v>0.5</v>
      </c>
      <c r="Z6" t="n">
        <v>10</v>
      </c>
      <c r="AA6" t="n">
        <v>49.08652064667906</v>
      </c>
      <c r="AB6" t="n">
        <v>67.16234309321828</v>
      </c>
      <c r="AC6" t="n">
        <v>60.75246333135659</v>
      </c>
      <c r="AD6" t="n">
        <v>49086.52064667906</v>
      </c>
      <c r="AE6" t="n">
        <v>67162.34309321828</v>
      </c>
      <c r="AF6" t="n">
        <v>2.632745882528981e-06</v>
      </c>
      <c r="AG6" t="n">
        <v>0.213125</v>
      </c>
      <c r="AH6" t="n">
        <v>60752.46333135659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9.8042</v>
      </c>
      <c r="E7" t="n">
        <v>10.2</v>
      </c>
      <c r="F7" t="n">
        <v>8.17</v>
      </c>
      <c r="G7" t="n">
        <v>61.27</v>
      </c>
      <c r="H7" t="n">
        <v>1.21</v>
      </c>
      <c r="I7" t="n">
        <v>8</v>
      </c>
      <c r="J7" t="n">
        <v>86.88</v>
      </c>
      <c r="K7" t="n">
        <v>35.1</v>
      </c>
      <c r="L7" t="n">
        <v>6</v>
      </c>
      <c r="M7" t="n">
        <v>4</v>
      </c>
      <c r="N7" t="n">
        <v>10.78</v>
      </c>
      <c r="O7" t="n">
        <v>10949.33</v>
      </c>
      <c r="P7" t="n">
        <v>52.17</v>
      </c>
      <c r="Q7" t="n">
        <v>203.6</v>
      </c>
      <c r="R7" t="n">
        <v>18.45</v>
      </c>
      <c r="S7" t="n">
        <v>13.05</v>
      </c>
      <c r="T7" t="n">
        <v>2388.27</v>
      </c>
      <c r="U7" t="n">
        <v>0.71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47.69384026287661</v>
      </c>
      <c r="AB7" t="n">
        <v>65.25681635137846</v>
      </c>
      <c r="AC7" t="n">
        <v>59.02879738733378</v>
      </c>
      <c r="AD7" t="n">
        <v>47693.84026287661</v>
      </c>
      <c r="AE7" t="n">
        <v>65256.81635137846</v>
      </c>
      <c r="AF7" t="n">
        <v>2.641637381436327e-06</v>
      </c>
      <c r="AG7" t="n">
        <v>0.2125</v>
      </c>
      <c r="AH7" t="n">
        <v>59028.79738733378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9.842499999999999</v>
      </c>
      <c r="E8" t="n">
        <v>10.16</v>
      </c>
      <c r="F8" t="n">
        <v>8.15</v>
      </c>
      <c r="G8" t="n">
        <v>69.84</v>
      </c>
      <c r="H8" t="n">
        <v>1.39</v>
      </c>
      <c r="I8" t="n">
        <v>7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51.71</v>
      </c>
      <c r="Q8" t="n">
        <v>203.56</v>
      </c>
      <c r="R8" t="n">
        <v>17.61</v>
      </c>
      <c r="S8" t="n">
        <v>13.05</v>
      </c>
      <c r="T8" t="n">
        <v>1972.75</v>
      </c>
      <c r="U8" t="n">
        <v>0.74</v>
      </c>
      <c r="V8" t="n">
        <v>0.91</v>
      </c>
      <c r="W8" t="n">
        <v>0.07000000000000001</v>
      </c>
      <c r="X8" t="n">
        <v>0.12</v>
      </c>
      <c r="Y8" t="n">
        <v>0.5</v>
      </c>
      <c r="Z8" t="n">
        <v>10</v>
      </c>
      <c r="AA8" t="n">
        <v>47.22048383663005</v>
      </c>
      <c r="AB8" t="n">
        <v>64.60914920597656</v>
      </c>
      <c r="AC8" t="n">
        <v>58.44294268528228</v>
      </c>
      <c r="AD8" t="n">
        <v>47220.48383663005</v>
      </c>
      <c r="AE8" t="n">
        <v>64609.14920597657</v>
      </c>
      <c r="AF8" t="n">
        <v>2.651956908956064e-06</v>
      </c>
      <c r="AG8" t="n">
        <v>0.2116666666666667</v>
      </c>
      <c r="AH8" t="n">
        <v>58442.94268528228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9.8439</v>
      </c>
      <c r="E9" t="n">
        <v>10.16</v>
      </c>
      <c r="F9" t="n">
        <v>8.15</v>
      </c>
      <c r="G9" t="n">
        <v>69.81999999999999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52.3</v>
      </c>
      <c r="Q9" t="n">
        <v>203.56</v>
      </c>
      <c r="R9" t="n">
        <v>17.52</v>
      </c>
      <c r="S9" t="n">
        <v>13.05</v>
      </c>
      <c r="T9" t="n">
        <v>1927.62</v>
      </c>
      <c r="U9" t="n">
        <v>0.75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47.54028043471548</v>
      </c>
      <c r="AB9" t="n">
        <v>65.04670901990701</v>
      </c>
      <c r="AC9" t="n">
        <v>58.83874240469041</v>
      </c>
      <c r="AD9" t="n">
        <v>47540.28043471547</v>
      </c>
      <c r="AE9" t="n">
        <v>65046.70901990701</v>
      </c>
      <c r="AF9" t="n">
        <v>2.652334124061225e-06</v>
      </c>
      <c r="AG9" t="n">
        <v>0.2116666666666667</v>
      </c>
      <c r="AH9" t="n">
        <v>58838.74240469041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7.8278</v>
      </c>
      <c r="E2" t="n">
        <v>12.78</v>
      </c>
      <c r="F2" t="n">
        <v>9.32</v>
      </c>
      <c r="G2" t="n">
        <v>8.73</v>
      </c>
      <c r="H2" t="n">
        <v>0.16</v>
      </c>
      <c r="I2" t="n">
        <v>64</v>
      </c>
      <c r="J2" t="n">
        <v>107.41</v>
      </c>
      <c r="K2" t="n">
        <v>41.65</v>
      </c>
      <c r="L2" t="n">
        <v>1</v>
      </c>
      <c r="M2" t="n">
        <v>62</v>
      </c>
      <c r="N2" t="n">
        <v>14.77</v>
      </c>
      <c r="O2" t="n">
        <v>13481.73</v>
      </c>
      <c r="P2" t="n">
        <v>87.06</v>
      </c>
      <c r="Q2" t="n">
        <v>203.58</v>
      </c>
      <c r="R2" t="n">
        <v>54.38</v>
      </c>
      <c r="S2" t="n">
        <v>13.05</v>
      </c>
      <c r="T2" t="n">
        <v>20074.7</v>
      </c>
      <c r="U2" t="n">
        <v>0.24</v>
      </c>
      <c r="V2" t="n">
        <v>0.8</v>
      </c>
      <c r="W2" t="n">
        <v>0.16</v>
      </c>
      <c r="X2" t="n">
        <v>1.29</v>
      </c>
      <c r="Y2" t="n">
        <v>0.5</v>
      </c>
      <c r="Z2" t="n">
        <v>10</v>
      </c>
      <c r="AA2" t="n">
        <v>90.09301282420154</v>
      </c>
      <c r="AB2" t="n">
        <v>123.2692347692329</v>
      </c>
      <c r="AC2" t="n">
        <v>111.5045920123473</v>
      </c>
      <c r="AD2" t="n">
        <v>90093.01282420153</v>
      </c>
      <c r="AE2" t="n">
        <v>123269.2347692329</v>
      </c>
      <c r="AF2" t="n">
        <v>2.017725716716136e-06</v>
      </c>
      <c r="AG2" t="n">
        <v>0.26625</v>
      </c>
      <c r="AH2" t="n">
        <v>111504.5920123473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8.837199999999999</v>
      </c>
      <c r="E3" t="n">
        <v>11.32</v>
      </c>
      <c r="F3" t="n">
        <v>8.609999999999999</v>
      </c>
      <c r="G3" t="n">
        <v>17.23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79.14</v>
      </c>
      <c r="Q3" t="n">
        <v>203.57</v>
      </c>
      <c r="R3" t="n">
        <v>32.33</v>
      </c>
      <c r="S3" t="n">
        <v>13.05</v>
      </c>
      <c r="T3" t="n">
        <v>9221.959999999999</v>
      </c>
      <c r="U3" t="n">
        <v>0.4</v>
      </c>
      <c r="V3" t="n">
        <v>0.86</v>
      </c>
      <c r="W3" t="n">
        <v>0.1</v>
      </c>
      <c r="X3" t="n">
        <v>0.59</v>
      </c>
      <c r="Y3" t="n">
        <v>0.5</v>
      </c>
      <c r="Z3" t="n">
        <v>10</v>
      </c>
      <c r="AA3" t="n">
        <v>73.29649021278638</v>
      </c>
      <c r="AB3" t="n">
        <v>100.2874915220265</v>
      </c>
      <c r="AC3" t="n">
        <v>90.71619408556766</v>
      </c>
      <c r="AD3" t="n">
        <v>73296.49021278638</v>
      </c>
      <c r="AE3" t="n">
        <v>100287.4915220265</v>
      </c>
      <c r="AF3" t="n">
        <v>2.27791278568229e-06</v>
      </c>
      <c r="AG3" t="n">
        <v>0.2358333333333333</v>
      </c>
      <c r="AH3" t="n">
        <v>90716.19408556767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8.359999999999999</v>
      </c>
      <c r="G4" t="n">
        <v>26.39</v>
      </c>
      <c r="H4" t="n">
        <v>0.48</v>
      </c>
      <c r="I4" t="n">
        <v>19</v>
      </c>
      <c r="J4" t="n">
        <v>109.96</v>
      </c>
      <c r="K4" t="n">
        <v>41.65</v>
      </c>
      <c r="L4" t="n">
        <v>3</v>
      </c>
      <c r="M4" t="n">
        <v>17</v>
      </c>
      <c r="N4" t="n">
        <v>15.31</v>
      </c>
      <c r="O4" t="n">
        <v>13795.21</v>
      </c>
      <c r="P4" t="n">
        <v>75.3</v>
      </c>
      <c r="Q4" t="n">
        <v>203.56</v>
      </c>
      <c r="R4" t="n">
        <v>24.13</v>
      </c>
      <c r="S4" t="n">
        <v>13.05</v>
      </c>
      <c r="T4" t="n">
        <v>5173.68</v>
      </c>
      <c r="U4" t="n">
        <v>0.54</v>
      </c>
      <c r="V4" t="n">
        <v>0.89</v>
      </c>
      <c r="W4" t="n">
        <v>0.09</v>
      </c>
      <c r="X4" t="n">
        <v>0.33</v>
      </c>
      <c r="Y4" t="n">
        <v>0.5</v>
      </c>
      <c r="Z4" t="n">
        <v>10</v>
      </c>
      <c r="AA4" t="n">
        <v>67.2590653115336</v>
      </c>
      <c r="AB4" t="n">
        <v>92.02682041974816</v>
      </c>
      <c r="AC4" t="n">
        <v>83.24390983936347</v>
      </c>
      <c r="AD4" t="n">
        <v>67259.0653115336</v>
      </c>
      <c r="AE4" t="n">
        <v>92026.82041974817</v>
      </c>
      <c r="AF4" t="n">
        <v>2.383209415039012e-06</v>
      </c>
      <c r="AG4" t="n">
        <v>0.2254166666666667</v>
      </c>
      <c r="AH4" t="n">
        <v>83243.90983936346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9.360099999999999</v>
      </c>
      <c r="E5" t="n">
        <v>10.68</v>
      </c>
      <c r="F5" t="n">
        <v>8.31</v>
      </c>
      <c r="G5" t="n">
        <v>33.26</v>
      </c>
      <c r="H5" t="n">
        <v>0.63</v>
      </c>
      <c r="I5" t="n">
        <v>15</v>
      </c>
      <c r="J5" t="n">
        <v>111.23</v>
      </c>
      <c r="K5" t="n">
        <v>41.65</v>
      </c>
      <c r="L5" t="n">
        <v>4</v>
      </c>
      <c r="M5" t="n">
        <v>13</v>
      </c>
      <c r="N5" t="n">
        <v>15.58</v>
      </c>
      <c r="O5" t="n">
        <v>13952.52</v>
      </c>
      <c r="P5" t="n">
        <v>73.66</v>
      </c>
      <c r="Q5" t="n">
        <v>203.56</v>
      </c>
      <c r="R5" t="n">
        <v>23.04</v>
      </c>
      <c r="S5" t="n">
        <v>13.05</v>
      </c>
      <c r="T5" t="n">
        <v>4652.43</v>
      </c>
      <c r="U5" t="n">
        <v>0.57</v>
      </c>
      <c r="V5" t="n">
        <v>0.9</v>
      </c>
      <c r="W5" t="n">
        <v>0.08</v>
      </c>
      <c r="X5" t="n">
        <v>0.29</v>
      </c>
      <c r="Y5" t="n">
        <v>0.5</v>
      </c>
      <c r="Z5" t="n">
        <v>10</v>
      </c>
      <c r="AA5" t="n">
        <v>65.38215716768588</v>
      </c>
      <c r="AB5" t="n">
        <v>89.45875189399362</v>
      </c>
      <c r="AC5" t="n">
        <v>80.92093416939932</v>
      </c>
      <c r="AD5" t="n">
        <v>65382.15716768587</v>
      </c>
      <c r="AE5" t="n">
        <v>89458.75189399363</v>
      </c>
      <c r="AF5" t="n">
        <v>2.412697626540624e-06</v>
      </c>
      <c r="AG5" t="n">
        <v>0.2225</v>
      </c>
      <c r="AH5" t="n">
        <v>80920.93416939932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9.481199999999999</v>
      </c>
      <c r="E6" t="n">
        <v>10.55</v>
      </c>
      <c r="F6" t="n">
        <v>8.24</v>
      </c>
      <c r="G6" t="n">
        <v>41.22</v>
      </c>
      <c r="H6" t="n">
        <v>0.78</v>
      </c>
      <c r="I6" t="n">
        <v>12</v>
      </c>
      <c r="J6" t="n">
        <v>112.51</v>
      </c>
      <c r="K6" t="n">
        <v>41.65</v>
      </c>
      <c r="L6" t="n">
        <v>5</v>
      </c>
      <c r="M6" t="n">
        <v>10</v>
      </c>
      <c r="N6" t="n">
        <v>15.86</v>
      </c>
      <c r="O6" t="n">
        <v>14110.24</v>
      </c>
      <c r="P6" t="n">
        <v>71.48999999999999</v>
      </c>
      <c r="Q6" t="n">
        <v>203.57</v>
      </c>
      <c r="R6" t="n">
        <v>20.95</v>
      </c>
      <c r="S6" t="n">
        <v>13.05</v>
      </c>
      <c r="T6" t="n">
        <v>3619.52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63.15609027440605</v>
      </c>
      <c r="AB6" t="n">
        <v>86.41294896346949</v>
      </c>
      <c r="AC6" t="n">
        <v>78.16581839575217</v>
      </c>
      <c r="AD6" t="n">
        <v>63156.09027440605</v>
      </c>
      <c r="AE6" t="n">
        <v>86412.94896346949</v>
      </c>
      <c r="AF6" t="n">
        <v>2.44391285742214e-06</v>
      </c>
      <c r="AG6" t="n">
        <v>0.2197916666666667</v>
      </c>
      <c r="AH6" t="n">
        <v>78165.81839575217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9.556900000000001</v>
      </c>
      <c r="E7" t="n">
        <v>10.46</v>
      </c>
      <c r="F7" t="n">
        <v>8.210000000000001</v>
      </c>
      <c r="G7" t="n">
        <v>49.23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8</v>
      </c>
      <c r="N7" t="n">
        <v>16.14</v>
      </c>
      <c r="O7" t="n">
        <v>14268.39</v>
      </c>
      <c r="P7" t="n">
        <v>69.81</v>
      </c>
      <c r="Q7" t="n">
        <v>203.56</v>
      </c>
      <c r="R7" t="n">
        <v>19.81</v>
      </c>
      <c r="S7" t="n">
        <v>13.05</v>
      </c>
      <c r="T7" t="n">
        <v>3058.15</v>
      </c>
      <c r="U7" t="n">
        <v>0.66</v>
      </c>
      <c r="V7" t="n">
        <v>0.91</v>
      </c>
      <c r="W7" t="n">
        <v>0.07000000000000001</v>
      </c>
      <c r="X7" t="n">
        <v>0.18</v>
      </c>
      <c r="Y7" t="n">
        <v>0.5</v>
      </c>
      <c r="Z7" t="n">
        <v>10</v>
      </c>
      <c r="AA7" t="n">
        <v>61.64068174223426</v>
      </c>
      <c r="AB7" t="n">
        <v>84.33950015464703</v>
      </c>
      <c r="AC7" t="n">
        <v>76.29025663113937</v>
      </c>
      <c r="AD7" t="n">
        <v>61640.68174223426</v>
      </c>
      <c r="AE7" t="n">
        <v>84339.50015464703</v>
      </c>
      <c r="AF7" t="n">
        <v>2.463425598774169e-06</v>
      </c>
      <c r="AG7" t="n">
        <v>0.2179166666666667</v>
      </c>
      <c r="AH7" t="n">
        <v>76290.25663113937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9.635999999999999</v>
      </c>
      <c r="E8" t="n">
        <v>10.38</v>
      </c>
      <c r="F8" t="n">
        <v>8.16</v>
      </c>
      <c r="G8" t="n">
        <v>61.23</v>
      </c>
      <c r="H8" t="n">
        <v>1.07</v>
      </c>
      <c r="I8" t="n">
        <v>8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67.83</v>
      </c>
      <c r="Q8" t="n">
        <v>203.56</v>
      </c>
      <c r="R8" t="n">
        <v>18.38</v>
      </c>
      <c r="S8" t="n">
        <v>13.05</v>
      </c>
      <c r="T8" t="n">
        <v>2354.93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59.91311334860217</v>
      </c>
      <c r="AB8" t="n">
        <v>81.97576486354224</v>
      </c>
      <c r="AC8" t="n">
        <v>74.15211291869359</v>
      </c>
      <c r="AD8" t="n">
        <v>59913.11334860217</v>
      </c>
      <c r="AE8" t="n">
        <v>81975.76486354224</v>
      </c>
      <c r="AF8" t="n">
        <v>2.483814738020476e-06</v>
      </c>
      <c r="AG8" t="n">
        <v>0.21625</v>
      </c>
      <c r="AH8" t="n">
        <v>74152.11291869359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9.6928</v>
      </c>
      <c r="E9" t="n">
        <v>10.32</v>
      </c>
      <c r="F9" t="n">
        <v>8.130000000000001</v>
      </c>
      <c r="G9" t="n">
        <v>69.65000000000001</v>
      </c>
      <c r="H9" t="n">
        <v>1.21</v>
      </c>
      <c r="I9" t="n">
        <v>7</v>
      </c>
      <c r="J9" t="n">
        <v>116.37</v>
      </c>
      <c r="K9" t="n">
        <v>41.65</v>
      </c>
      <c r="L9" t="n">
        <v>8</v>
      </c>
      <c r="M9" t="n">
        <v>5</v>
      </c>
      <c r="N9" t="n">
        <v>16.72</v>
      </c>
      <c r="O9" t="n">
        <v>14585.96</v>
      </c>
      <c r="P9" t="n">
        <v>65.59999999999999</v>
      </c>
      <c r="Q9" t="n">
        <v>203.56</v>
      </c>
      <c r="R9" t="n">
        <v>16.98</v>
      </c>
      <c r="S9" t="n">
        <v>13.05</v>
      </c>
      <c r="T9" t="n">
        <v>1659.08</v>
      </c>
      <c r="U9" t="n">
        <v>0.77</v>
      </c>
      <c r="V9" t="n">
        <v>0.92</v>
      </c>
      <c r="W9" t="n">
        <v>0.07000000000000001</v>
      </c>
      <c r="X9" t="n">
        <v>0.1</v>
      </c>
      <c r="Y9" t="n">
        <v>0.5</v>
      </c>
      <c r="Z9" t="n">
        <v>10</v>
      </c>
      <c r="AA9" t="n">
        <v>58.24970629103979</v>
      </c>
      <c r="AB9" t="n">
        <v>79.6998179430464</v>
      </c>
      <c r="AC9" t="n">
        <v>72.09337917797755</v>
      </c>
      <c r="AD9" t="n">
        <v>58249.70629103979</v>
      </c>
      <c r="AE9" t="n">
        <v>79699.81794304639</v>
      </c>
      <c r="AF9" t="n">
        <v>2.498455738136662e-06</v>
      </c>
      <c r="AG9" t="n">
        <v>0.215</v>
      </c>
      <c r="AH9" t="n">
        <v>72093.37917797755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9.6662</v>
      </c>
      <c r="E10" t="n">
        <v>10.35</v>
      </c>
      <c r="F10" t="n">
        <v>8.15</v>
      </c>
      <c r="G10" t="n">
        <v>69.89</v>
      </c>
      <c r="H10" t="n">
        <v>1.35</v>
      </c>
      <c r="I10" t="n">
        <v>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64.02</v>
      </c>
      <c r="Q10" t="n">
        <v>203.56</v>
      </c>
      <c r="R10" t="n">
        <v>18.1</v>
      </c>
      <c r="S10" t="n">
        <v>13.05</v>
      </c>
      <c r="T10" t="n">
        <v>2217.88</v>
      </c>
      <c r="U10" t="n">
        <v>0.72</v>
      </c>
      <c r="V10" t="n">
        <v>0.91</v>
      </c>
      <c r="W10" t="n">
        <v>0.07000000000000001</v>
      </c>
      <c r="X10" t="n">
        <v>0.13</v>
      </c>
      <c r="Y10" t="n">
        <v>0.5</v>
      </c>
      <c r="Z10" t="n">
        <v>10</v>
      </c>
      <c r="AA10" t="n">
        <v>57.56286495540938</v>
      </c>
      <c r="AB10" t="n">
        <v>78.76005132633614</v>
      </c>
      <c r="AC10" t="n">
        <v>71.24330256819511</v>
      </c>
      <c r="AD10" t="n">
        <v>57562.86495540938</v>
      </c>
      <c r="AE10" t="n">
        <v>78760.05132633614</v>
      </c>
      <c r="AF10" t="n">
        <v>2.491599213434364e-06</v>
      </c>
      <c r="AG10" t="n">
        <v>0.215625</v>
      </c>
      <c r="AH10" t="n">
        <v>71243.30256819511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9.720000000000001</v>
      </c>
      <c r="E11" t="n">
        <v>10.29</v>
      </c>
      <c r="F11" t="n">
        <v>8.119999999999999</v>
      </c>
      <c r="G11" t="n">
        <v>81.19</v>
      </c>
      <c r="H11" t="n">
        <v>1.48</v>
      </c>
      <c r="I11" t="n">
        <v>6</v>
      </c>
      <c r="J11" t="n">
        <v>118.96</v>
      </c>
      <c r="K11" t="n">
        <v>41.65</v>
      </c>
      <c r="L11" t="n">
        <v>10</v>
      </c>
      <c r="M11" t="n">
        <v>4</v>
      </c>
      <c r="N11" t="n">
        <v>17.31</v>
      </c>
      <c r="O11" t="n">
        <v>14905.25</v>
      </c>
      <c r="P11" t="n">
        <v>62.82</v>
      </c>
      <c r="Q11" t="n">
        <v>203.56</v>
      </c>
      <c r="R11" t="n">
        <v>16.91</v>
      </c>
      <c r="S11" t="n">
        <v>13.05</v>
      </c>
      <c r="T11" t="n">
        <v>1628.22</v>
      </c>
      <c r="U11" t="n">
        <v>0.77</v>
      </c>
      <c r="V11" t="n">
        <v>0.92</v>
      </c>
      <c r="W11" t="n">
        <v>0.07000000000000001</v>
      </c>
      <c r="X11" t="n">
        <v>0.09</v>
      </c>
      <c r="Y11" t="n">
        <v>0.5</v>
      </c>
      <c r="Z11" t="n">
        <v>10</v>
      </c>
      <c r="AA11" t="n">
        <v>56.51149131160711</v>
      </c>
      <c r="AB11" t="n">
        <v>77.32151552355499</v>
      </c>
      <c r="AC11" t="n">
        <v>69.94205860343327</v>
      </c>
      <c r="AD11" t="n">
        <v>56511.49131160711</v>
      </c>
      <c r="AE11" t="n">
        <v>77321.51552355499</v>
      </c>
      <c r="AF11" t="n">
        <v>2.505466921290892e-06</v>
      </c>
      <c r="AG11" t="n">
        <v>0.214375</v>
      </c>
      <c r="AH11" t="n">
        <v>69942.05860343327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9.7103</v>
      </c>
      <c r="E12" t="n">
        <v>10.3</v>
      </c>
      <c r="F12" t="n">
        <v>8.130000000000001</v>
      </c>
      <c r="G12" t="n">
        <v>81.29000000000001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1</v>
      </c>
      <c r="N12" t="n">
        <v>17.61</v>
      </c>
      <c r="O12" t="n">
        <v>15065.56</v>
      </c>
      <c r="P12" t="n">
        <v>61.17</v>
      </c>
      <c r="Q12" t="n">
        <v>203.56</v>
      </c>
      <c r="R12" t="n">
        <v>17.21</v>
      </c>
      <c r="S12" t="n">
        <v>13.05</v>
      </c>
      <c r="T12" t="n">
        <v>1778.18</v>
      </c>
      <c r="U12" t="n">
        <v>0.76</v>
      </c>
      <c r="V12" t="n">
        <v>0.92</v>
      </c>
      <c r="W12" t="n">
        <v>0.07000000000000001</v>
      </c>
      <c r="X12" t="n">
        <v>0.1</v>
      </c>
      <c r="Y12" t="n">
        <v>0.5</v>
      </c>
      <c r="Z12" t="n">
        <v>10</v>
      </c>
      <c r="AA12" t="n">
        <v>55.66484560621258</v>
      </c>
      <c r="AB12" t="n">
        <v>76.16309751806237</v>
      </c>
      <c r="AC12" t="n">
        <v>68.89419838653461</v>
      </c>
      <c r="AD12" t="n">
        <v>55664.84560621258</v>
      </c>
      <c r="AE12" t="n">
        <v>76163.09751806238</v>
      </c>
      <c r="AF12" t="n">
        <v>2.502966609651331e-06</v>
      </c>
      <c r="AG12" t="n">
        <v>0.2145833333333333</v>
      </c>
      <c r="AH12" t="n">
        <v>68894.19838653461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9.7095</v>
      </c>
      <c r="E13" t="n">
        <v>10.3</v>
      </c>
      <c r="F13" t="n">
        <v>8.130000000000001</v>
      </c>
      <c r="G13" t="n">
        <v>81.3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61.76</v>
      </c>
      <c r="Q13" t="n">
        <v>203.56</v>
      </c>
      <c r="R13" t="n">
        <v>17.19</v>
      </c>
      <c r="S13" t="n">
        <v>13.05</v>
      </c>
      <c r="T13" t="n">
        <v>1769.98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55.99991071237531</v>
      </c>
      <c r="AB13" t="n">
        <v>76.62154837834323</v>
      </c>
      <c r="AC13" t="n">
        <v>69.30889534015024</v>
      </c>
      <c r="AD13" t="n">
        <v>55999.91071237531</v>
      </c>
      <c r="AE13" t="n">
        <v>76621.54837834323</v>
      </c>
      <c r="AF13" t="n">
        <v>2.502760398382089e-06</v>
      </c>
      <c r="AG13" t="n">
        <v>0.2145833333333333</v>
      </c>
      <c r="AH13" t="n">
        <v>69308.89534015024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8.9237</v>
      </c>
      <c r="E2" t="n">
        <v>11.21</v>
      </c>
      <c r="F2" t="n">
        <v>8.84</v>
      </c>
      <c r="G2" t="n">
        <v>12.94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39</v>
      </c>
      <c r="N2" t="n">
        <v>6.84</v>
      </c>
      <c r="O2" t="n">
        <v>7851.41</v>
      </c>
      <c r="P2" t="n">
        <v>55.32</v>
      </c>
      <c r="Q2" t="n">
        <v>203.56</v>
      </c>
      <c r="R2" t="n">
        <v>39.44</v>
      </c>
      <c r="S2" t="n">
        <v>13.05</v>
      </c>
      <c r="T2" t="n">
        <v>12720.93</v>
      </c>
      <c r="U2" t="n">
        <v>0.33</v>
      </c>
      <c r="V2" t="n">
        <v>0.84</v>
      </c>
      <c r="W2" t="n">
        <v>0.12</v>
      </c>
      <c r="X2" t="n">
        <v>0.82</v>
      </c>
      <c r="Y2" t="n">
        <v>0.5</v>
      </c>
      <c r="Z2" t="n">
        <v>10</v>
      </c>
      <c r="AA2" t="n">
        <v>53.14465452836941</v>
      </c>
      <c r="AB2" t="n">
        <v>72.71486090237565</v>
      </c>
      <c r="AC2" t="n">
        <v>65.77505663381743</v>
      </c>
      <c r="AD2" t="n">
        <v>53144.65452836941</v>
      </c>
      <c r="AE2" t="n">
        <v>72714.86090237564</v>
      </c>
      <c r="AF2" t="n">
        <v>2.497167582994772e-06</v>
      </c>
      <c r="AG2" t="n">
        <v>0.2335416666666667</v>
      </c>
      <c r="AH2" t="n">
        <v>65775.05663381742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9.6172</v>
      </c>
      <c r="E3" t="n">
        <v>10.4</v>
      </c>
      <c r="F3" t="n">
        <v>8.34</v>
      </c>
      <c r="G3" t="n">
        <v>26.33</v>
      </c>
      <c r="H3" t="n">
        <v>0.55</v>
      </c>
      <c r="I3" t="n">
        <v>19</v>
      </c>
      <c r="J3" t="n">
        <v>62.92</v>
      </c>
      <c r="K3" t="n">
        <v>28.92</v>
      </c>
      <c r="L3" t="n">
        <v>2</v>
      </c>
      <c r="M3" t="n">
        <v>17</v>
      </c>
      <c r="N3" t="n">
        <v>7</v>
      </c>
      <c r="O3" t="n">
        <v>7994.37</v>
      </c>
      <c r="P3" t="n">
        <v>49.5</v>
      </c>
      <c r="Q3" t="n">
        <v>203.56</v>
      </c>
      <c r="R3" t="n">
        <v>23.38</v>
      </c>
      <c r="S3" t="n">
        <v>13.05</v>
      </c>
      <c r="T3" t="n">
        <v>4800.15</v>
      </c>
      <c r="U3" t="n">
        <v>0.5600000000000001</v>
      </c>
      <c r="V3" t="n">
        <v>0.89</v>
      </c>
      <c r="W3" t="n">
        <v>0.09</v>
      </c>
      <c r="X3" t="n">
        <v>0.31</v>
      </c>
      <c r="Y3" t="n">
        <v>0.5</v>
      </c>
      <c r="Z3" t="n">
        <v>10</v>
      </c>
      <c r="AA3" t="n">
        <v>45.24853393278455</v>
      </c>
      <c r="AB3" t="n">
        <v>61.91104035124664</v>
      </c>
      <c r="AC3" t="n">
        <v>56.00233755282736</v>
      </c>
      <c r="AD3" t="n">
        <v>45248.53393278455</v>
      </c>
      <c r="AE3" t="n">
        <v>61911.04035124664</v>
      </c>
      <c r="AF3" t="n">
        <v>2.691233465846826e-06</v>
      </c>
      <c r="AG3" t="n">
        <v>0.2166666666666667</v>
      </c>
      <c r="AH3" t="n">
        <v>56002.33755282736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9.7919</v>
      </c>
      <c r="E4" t="n">
        <v>10.21</v>
      </c>
      <c r="F4" t="n">
        <v>8.25</v>
      </c>
      <c r="G4" t="n">
        <v>41.25</v>
      </c>
      <c r="H4" t="n">
        <v>0.8100000000000001</v>
      </c>
      <c r="I4" t="n">
        <v>12</v>
      </c>
      <c r="J4" t="n">
        <v>64.08</v>
      </c>
      <c r="K4" t="n">
        <v>28.92</v>
      </c>
      <c r="L4" t="n">
        <v>3</v>
      </c>
      <c r="M4" t="n">
        <v>10</v>
      </c>
      <c r="N4" t="n">
        <v>7.16</v>
      </c>
      <c r="O4" t="n">
        <v>8137.65</v>
      </c>
      <c r="P4" t="n">
        <v>46.02</v>
      </c>
      <c r="Q4" t="n">
        <v>203.56</v>
      </c>
      <c r="R4" t="n">
        <v>21.06</v>
      </c>
      <c r="S4" t="n">
        <v>13.05</v>
      </c>
      <c r="T4" t="n">
        <v>3675.91</v>
      </c>
      <c r="U4" t="n">
        <v>0.62</v>
      </c>
      <c r="V4" t="n">
        <v>0.9</v>
      </c>
      <c r="W4" t="n">
        <v>0.07000000000000001</v>
      </c>
      <c r="X4" t="n">
        <v>0.23</v>
      </c>
      <c r="Y4" t="n">
        <v>0.5</v>
      </c>
      <c r="Z4" t="n">
        <v>10</v>
      </c>
      <c r="AA4" t="n">
        <v>42.37896775090337</v>
      </c>
      <c r="AB4" t="n">
        <v>57.98477330487356</v>
      </c>
      <c r="AC4" t="n">
        <v>52.45078792280847</v>
      </c>
      <c r="AD4" t="n">
        <v>42378.96775090337</v>
      </c>
      <c r="AE4" t="n">
        <v>57984.77330487356</v>
      </c>
      <c r="AF4" t="n">
        <v>2.740120718527798e-06</v>
      </c>
      <c r="AG4" t="n">
        <v>0.2127083333333334</v>
      </c>
      <c r="AH4" t="n">
        <v>52450.78792280847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9.863300000000001</v>
      </c>
      <c r="E5" t="n">
        <v>10.14</v>
      </c>
      <c r="F5" t="n">
        <v>8.199999999999999</v>
      </c>
      <c r="G5" t="n">
        <v>49.22</v>
      </c>
      <c r="H5" t="n">
        <v>1.07</v>
      </c>
      <c r="I5" t="n">
        <v>10</v>
      </c>
      <c r="J5" t="n">
        <v>65.25</v>
      </c>
      <c r="K5" t="n">
        <v>28.92</v>
      </c>
      <c r="L5" t="n">
        <v>4</v>
      </c>
      <c r="M5" t="n">
        <v>3</v>
      </c>
      <c r="N5" t="n">
        <v>7.33</v>
      </c>
      <c r="O5" t="n">
        <v>8281.25</v>
      </c>
      <c r="P5" t="n">
        <v>43.56</v>
      </c>
      <c r="Q5" t="n">
        <v>203.6</v>
      </c>
      <c r="R5" t="n">
        <v>19.43</v>
      </c>
      <c r="S5" t="n">
        <v>13.05</v>
      </c>
      <c r="T5" t="n">
        <v>2868.09</v>
      </c>
      <c r="U5" t="n">
        <v>0.67</v>
      </c>
      <c r="V5" t="n">
        <v>0.91</v>
      </c>
      <c r="W5" t="n">
        <v>0.07000000000000001</v>
      </c>
      <c r="X5" t="n">
        <v>0.18</v>
      </c>
      <c r="Y5" t="n">
        <v>0.5</v>
      </c>
      <c r="Z5" t="n">
        <v>10</v>
      </c>
      <c r="AA5" t="n">
        <v>40.64042883927269</v>
      </c>
      <c r="AB5" t="n">
        <v>55.60602766690243</v>
      </c>
      <c r="AC5" t="n">
        <v>50.29906643003169</v>
      </c>
      <c r="AD5" t="n">
        <v>40640.42883927269</v>
      </c>
      <c r="AE5" t="n">
        <v>55606.02766690243</v>
      </c>
      <c r="AF5" t="n">
        <v>2.76010096948041e-06</v>
      </c>
      <c r="AG5" t="n">
        <v>0.21125</v>
      </c>
      <c r="AH5" t="n">
        <v>50299.06643003169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9.8606</v>
      </c>
      <c r="E6" t="n">
        <v>10.14</v>
      </c>
      <c r="F6" t="n">
        <v>8.210000000000001</v>
      </c>
      <c r="G6" t="n">
        <v>49.24</v>
      </c>
      <c r="H6" t="n">
        <v>1.31</v>
      </c>
      <c r="I6" t="n">
        <v>10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44.18</v>
      </c>
      <c r="Q6" t="n">
        <v>203.6</v>
      </c>
      <c r="R6" t="n">
        <v>19.36</v>
      </c>
      <c r="S6" t="n">
        <v>13.05</v>
      </c>
      <c r="T6" t="n">
        <v>2832.88</v>
      </c>
      <c r="U6" t="n">
        <v>0.67</v>
      </c>
      <c r="V6" t="n">
        <v>0.91</v>
      </c>
      <c r="W6" t="n">
        <v>0.08</v>
      </c>
      <c r="X6" t="n">
        <v>0.18</v>
      </c>
      <c r="Y6" t="n">
        <v>0.5</v>
      </c>
      <c r="Z6" t="n">
        <v>10</v>
      </c>
      <c r="AA6" t="n">
        <v>41.01039480030387</v>
      </c>
      <c r="AB6" t="n">
        <v>56.11223141652911</v>
      </c>
      <c r="AC6" t="n">
        <v>50.75695880425693</v>
      </c>
      <c r="AD6" t="n">
        <v>41010.39480030387</v>
      </c>
      <c r="AE6" t="n">
        <v>56112.23141652911</v>
      </c>
      <c r="AF6" t="n">
        <v>2.759345413772118e-06</v>
      </c>
      <c r="AG6" t="n">
        <v>0.21125</v>
      </c>
      <c r="AH6" t="n">
        <v>50756.95880425692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6.5195</v>
      </c>
      <c r="E2" t="n">
        <v>15.34</v>
      </c>
      <c r="F2" t="n">
        <v>9.880000000000001</v>
      </c>
      <c r="G2" t="n">
        <v>6.52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124.54</v>
      </c>
      <c r="Q2" t="n">
        <v>203.58</v>
      </c>
      <c r="R2" t="n">
        <v>72.34</v>
      </c>
      <c r="S2" t="n">
        <v>13.05</v>
      </c>
      <c r="T2" t="n">
        <v>28921.05</v>
      </c>
      <c r="U2" t="n">
        <v>0.18</v>
      </c>
      <c r="V2" t="n">
        <v>0.75</v>
      </c>
      <c r="W2" t="n">
        <v>0.2</v>
      </c>
      <c r="X2" t="n">
        <v>1.86</v>
      </c>
      <c r="Y2" t="n">
        <v>0.5</v>
      </c>
      <c r="Z2" t="n">
        <v>10</v>
      </c>
      <c r="AA2" t="n">
        <v>149.3150548636453</v>
      </c>
      <c r="AB2" t="n">
        <v>204.2994453796595</v>
      </c>
      <c r="AC2" t="n">
        <v>184.8013930487553</v>
      </c>
      <c r="AD2" t="n">
        <v>149315.0548636453</v>
      </c>
      <c r="AE2" t="n">
        <v>204299.4453796594</v>
      </c>
      <c r="AF2" t="n">
        <v>1.56008752867569e-06</v>
      </c>
      <c r="AG2" t="n">
        <v>0.3195833333333333</v>
      </c>
      <c r="AH2" t="n">
        <v>184801.3930487553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7.9355</v>
      </c>
      <c r="E3" t="n">
        <v>12.6</v>
      </c>
      <c r="F3" t="n">
        <v>8.84</v>
      </c>
      <c r="G3" t="n">
        <v>12.94</v>
      </c>
      <c r="H3" t="n">
        <v>0.21</v>
      </c>
      <c r="I3" t="n">
        <v>41</v>
      </c>
      <c r="J3" t="n">
        <v>169.33</v>
      </c>
      <c r="K3" t="n">
        <v>51.39</v>
      </c>
      <c r="L3" t="n">
        <v>2</v>
      </c>
      <c r="M3" t="n">
        <v>39</v>
      </c>
      <c r="N3" t="n">
        <v>30.94</v>
      </c>
      <c r="O3" t="n">
        <v>21118.46</v>
      </c>
      <c r="P3" t="n">
        <v>110.59</v>
      </c>
      <c r="Q3" t="n">
        <v>203.57</v>
      </c>
      <c r="R3" t="n">
        <v>39.45</v>
      </c>
      <c r="S3" t="n">
        <v>13.05</v>
      </c>
      <c r="T3" t="n">
        <v>12725.07</v>
      </c>
      <c r="U3" t="n">
        <v>0.33</v>
      </c>
      <c r="V3" t="n">
        <v>0.84</v>
      </c>
      <c r="W3" t="n">
        <v>0.12</v>
      </c>
      <c r="X3" t="n">
        <v>0.82</v>
      </c>
      <c r="Y3" t="n">
        <v>0.5</v>
      </c>
      <c r="Z3" t="n">
        <v>10</v>
      </c>
      <c r="AA3" t="n">
        <v>109.7281703495606</v>
      </c>
      <c r="AB3" t="n">
        <v>150.1349235374293</v>
      </c>
      <c r="AC3" t="n">
        <v>135.8062571507466</v>
      </c>
      <c r="AD3" t="n">
        <v>109728.1703495606</v>
      </c>
      <c r="AE3" t="n">
        <v>150134.9235374293</v>
      </c>
      <c r="AF3" t="n">
        <v>1.898930068840546e-06</v>
      </c>
      <c r="AG3" t="n">
        <v>0.2625</v>
      </c>
      <c r="AH3" t="n">
        <v>135806.2571507466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8.442</v>
      </c>
      <c r="E4" t="n">
        <v>11.85</v>
      </c>
      <c r="F4" t="n">
        <v>8.56</v>
      </c>
      <c r="G4" t="n">
        <v>19.02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106.24</v>
      </c>
      <c r="Q4" t="n">
        <v>203.56</v>
      </c>
      <c r="R4" t="n">
        <v>30.66</v>
      </c>
      <c r="S4" t="n">
        <v>13.05</v>
      </c>
      <c r="T4" t="n">
        <v>8401.17</v>
      </c>
      <c r="U4" t="n">
        <v>0.43</v>
      </c>
      <c r="V4" t="n">
        <v>0.87</v>
      </c>
      <c r="W4" t="n">
        <v>0.1</v>
      </c>
      <c r="X4" t="n">
        <v>0.53</v>
      </c>
      <c r="Y4" t="n">
        <v>0.5</v>
      </c>
      <c r="Z4" t="n">
        <v>10</v>
      </c>
      <c r="AA4" t="n">
        <v>99.51082101167701</v>
      </c>
      <c r="AB4" t="n">
        <v>136.1550954157042</v>
      </c>
      <c r="AC4" t="n">
        <v>123.1606442041424</v>
      </c>
      <c r="AD4" t="n">
        <v>99510.82101167701</v>
      </c>
      <c r="AE4" t="n">
        <v>136155.0954157042</v>
      </c>
      <c r="AF4" t="n">
        <v>2.020133279711662e-06</v>
      </c>
      <c r="AG4" t="n">
        <v>0.246875</v>
      </c>
      <c r="AH4" t="n">
        <v>123160.6442041424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8.737</v>
      </c>
      <c r="E5" t="n">
        <v>11.45</v>
      </c>
      <c r="F5" t="n">
        <v>8.4</v>
      </c>
      <c r="G5" t="n">
        <v>25.19</v>
      </c>
      <c r="H5" t="n">
        <v>0.41</v>
      </c>
      <c r="I5" t="n">
        <v>20</v>
      </c>
      <c r="J5" t="n">
        <v>172.25</v>
      </c>
      <c r="K5" t="n">
        <v>51.39</v>
      </c>
      <c r="L5" t="n">
        <v>4</v>
      </c>
      <c r="M5" t="n">
        <v>18</v>
      </c>
      <c r="N5" t="n">
        <v>31.86</v>
      </c>
      <c r="O5" t="n">
        <v>21478.05</v>
      </c>
      <c r="P5" t="n">
        <v>103.55</v>
      </c>
      <c r="Q5" t="n">
        <v>203.57</v>
      </c>
      <c r="R5" t="n">
        <v>25.42</v>
      </c>
      <c r="S5" t="n">
        <v>13.05</v>
      </c>
      <c r="T5" t="n">
        <v>5814.07</v>
      </c>
      <c r="U5" t="n">
        <v>0.51</v>
      </c>
      <c r="V5" t="n">
        <v>0.89</v>
      </c>
      <c r="W5" t="n">
        <v>0.09</v>
      </c>
      <c r="X5" t="n">
        <v>0.37</v>
      </c>
      <c r="Y5" t="n">
        <v>0.5</v>
      </c>
      <c r="Z5" t="n">
        <v>10</v>
      </c>
      <c r="AA5" t="n">
        <v>94.01800663146733</v>
      </c>
      <c r="AB5" t="n">
        <v>128.6395844548371</v>
      </c>
      <c r="AC5" t="n">
        <v>116.3624030612923</v>
      </c>
      <c r="AD5" t="n">
        <v>94018.00663146733</v>
      </c>
      <c r="AE5" t="n">
        <v>128639.5844548371</v>
      </c>
      <c r="AF5" t="n">
        <v>2.09072547557934e-06</v>
      </c>
      <c r="AG5" t="n">
        <v>0.2385416666666667</v>
      </c>
      <c r="AH5" t="n">
        <v>116362.4030612923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8.894600000000001</v>
      </c>
      <c r="E6" t="n">
        <v>11.24</v>
      </c>
      <c r="F6" t="n">
        <v>8.33</v>
      </c>
      <c r="G6" t="n">
        <v>31.23</v>
      </c>
      <c r="H6" t="n">
        <v>0.51</v>
      </c>
      <c r="I6" t="n">
        <v>16</v>
      </c>
      <c r="J6" t="n">
        <v>173.71</v>
      </c>
      <c r="K6" t="n">
        <v>51.39</v>
      </c>
      <c r="L6" t="n">
        <v>5</v>
      </c>
      <c r="M6" t="n">
        <v>14</v>
      </c>
      <c r="N6" t="n">
        <v>32.32</v>
      </c>
      <c r="O6" t="n">
        <v>21658.78</v>
      </c>
      <c r="P6" t="n">
        <v>101.83</v>
      </c>
      <c r="Q6" t="n">
        <v>203.56</v>
      </c>
      <c r="R6" t="n">
        <v>23.53</v>
      </c>
      <c r="S6" t="n">
        <v>13.05</v>
      </c>
      <c r="T6" t="n">
        <v>4890.24</v>
      </c>
      <c r="U6" t="n">
        <v>0.55</v>
      </c>
      <c r="V6" t="n">
        <v>0.89</v>
      </c>
      <c r="W6" t="n">
        <v>0.08</v>
      </c>
      <c r="X6" t="n">
        <v>0.3</v>
      </c>
      <c r="Y6" t="n">
        <v>0.5</v>
      </c>
      <c r="Z6" t="n">
        <v>10</v>
      </c>
      <c r="AA6" t="n">
        <v>91.10786025683231</v>
      </c>
      <c r="AB6" t="n">
        <v>124.6577937984665</v>
      </c>
      <c r="AC6" t="n">
        <v>112.7606289166861</v>
      </c>
      <c r="AD6" t="n">
        <v>91107.86025683231</v>
      </c>
      <c r="AE6" t="n">
        <v>124657.7937984665</v>
      </c>
      <c r="AF6" t="n">
        <v>2.128438458863225e-06</v>
      </c>
      <c r="AG6" t="n">
        <v>0.2341666666666667</v>
      </c>
      <c r="AH6" t="n">
        <v>112760.6289166861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9.027100000000001</v>
      </c>
      <c r="E7" t="n">
        <v>11.08</v>
      </c>
      <c r="F7" t="n">
        <v>8.26</v>
      </c>
      <c r="G7" t="n">
        <v>38.14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11</v>
      </c>
      <c r="N7" t="n">
        <v>32.79</v>
      </c>
      <c r="O7" t="n">
        <v>21840.16</v>
      </c>
      <c r="P7" t="n">
        <v>100.41</v>
      </c>
      <c r="Q7" t="n">
        <v>203.56</v>
      </c>
      <c r="R7" t="n">
        <v>21.51</v>
      </c>
      <c r="S7" t="n">
        <v>13.05</v>
      </c>
      <c r="T7" t="n">
        <v>3896.17</v>
      </c>
      <c r="U7" t="n">
        <v>0.61</v>
      </c>
      <c r="V7" t="n">
        <v>0.9</v>
      </c>
      <c r="W7" t="n">
        <v>0.07000000000000001</v>
      </c>
      <c r="X7" t="n">
        <v>0.24</v>
      </c>
      <c r="Y7" t="n">
        <v>0.5</v>
      </c>
      <c r="Z7" t="n">
        <v>10</v>
      </c>
      <c r="AA7" t="n">
        <v>88.72190401369552</v>
      </c>
      <c r="AB7" t="n">
        <v>121.3932232056479</v>
      </c>
      <c r="AC7" t="n">
        <v>109.8076243593914</v>
      </c>
      <c r="AD7" t="n">
        <v>88721.90401369552</v>
      </c>
      <c r="AE7" t="n">
        <v>121393.2232056479</v>
      </c>
      <c r="AF7" t="n">
        <v>2.160145123108877e-06</v>
      </c>
      <c r="AG7" t="n">
        <v>0.2308333333333333</v>
      </c>
      <c r="AH7" t="n">
        <v>109807.6243593914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9.0701</v>
      </c>
      <c r="E8" t="n">
        <v>11.03</v>
      </c>
      <c r="F8" t="n">
        <v>8.25</v>
      </c>
      <c r="G8" t="n">
        <v>41.23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99.45999999999999</v>
      </c>
      <c r="Q8" t="n">
        <v>203.56</v>
      </c>
      <c r="R8" t="n">
        <v>21.03</v>
      </c>
      <c r="S8" t="n">
        <v>13.05</v>
      </c>
      <c r="T8" t="n">
        <v>3658.28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87.70839829617009</v>
      </c>
      <c r="AB8" t="n">
        <v>120.0064999702137</v>
      </c>
      <c r="AC8" t="n">
        <v>108.5532480432684</v>
      </c>
      <c r="AD8" t="n">
        <v>87708.39829617008</v>
      </c>
      <c r="AE8" t="n">
        <v>120006.4999702137</v>
      </c>
      <c r="AF8" t="n">
        <v>2.170434833015013e-06</v>
      </c>
      <c r="AG8" t="n">
        <v>0.2297916666666666</v>
      </c>
      <c r="AH8" t="n">
        <v>108553.2480432684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9.1799</v>
      </c>
      <c r="E9" t="n">
        <v>10.89</v>
      </c>
      <c r="F9" t="n">
        <v>8.18</v>
      </c>
      <c r="G9" t="n">
        <v>49.09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98.25</v>
      </c>
      <c r="Q9" t="n">
        <v>203.56</v>
      </c>
      <c r="R9" t="n">
        <v>18.67</v>
      </c>
      <c r="S9" t="n">
        <v>13.05</v>
      </c>
      <c r="T9" t="n">
        <v>2490.92</v>
      </c>
      <c r="U9" t="n">
        <v>0.7</v>
      </c>
      <c r="V9" t="n">
        <v>0.91</v>
      </c>
      <c r="W9" t="n">
        <v>0.07000000000000001</v>
      </c>
      <c r="X9" t="n">
        <v>0.16</v>
      </c>
      <c r="Y9" t="n">
        <v>0.5</v>
      </c>
      <c r="Z9" t="n">
        <v>10</v>
      </c>
      <c r="AA9" t="n">
        <v>85.74745082925025</v>
      </c>
      <c r="AB9" t="n">
        <v>117.3234451350787</v>
      </c>
      <c r="AC9" t="n">
        <v>106.1262601959067</v>
      </c>
      <c r="AD9" t="n">
        <v>85747.45082925026</v>
      </c>
      <c r="AE9" t="n">
        <v>117323.4451350787</v>
      </c>
      <c r="AF9" t="n">
        <v>2.196709487612542e-06</v>
      </c>
      <c r="AG9" t="n">
        <v>0.226875</v>
      </c>
      <c r="AH9" t="n">
        <v>106126.2601959067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9.2036</v>
      </c>
      <c r="E10" t="n">
        <v>10.87</v>
      </c>
      <c r="F10" t="n">
        <v>8.19</v>
      </c>
      <c r="G10" t="n">
        <v>54.59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97.3</v>
      </c>
      <c r="Q10" t="n">
        <v>203.56</v>
      </c>
      <c r="R10" t="n">
        <v>19.2</v>
      </c>
      <c r="S10" t="n">
        <v>13.05</v>
      </c>
      <c r="T10" t="n">
        <v>2758.12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85.00022463202528</v>
      </c>
      <c r="AB10" t="n">
        <v>116.3010572867428</v>
      </c>
      <c r="AC10" t="n">
        <v>105.2014476088853</v>
      </c>
      <c r="AD10" t="n">
        <v>85000.22463202527</v>
      </c>
      <c r="AE10" t="n">
        <v>116301.0572867428</v>
      </c>
      <c r="AF10" t="n">
        <v>2.202380792839878e-06</v>
      </c>
      <c r="AG10" t="n">
        <v>0.2264583333333333</v>
      </c>
      <c r="AH10" t="n">
        <v>105201.4476088853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9.2516</v>
      </c>
      <c r="E11" t="n">
        <v>10.81</v>
      </c>
      <c r="F11" t="n">
        <v>8.17</v>
      </c>
      <c r="G11" t="n">
        <v>61.24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96.28</v>
      </c>
      <c r="Q11" t="n">
        <v>203.56</v>
      </c>
      <c r="R11" t="n">
        <v>18.43</v>
      </c>
      <c r="S11" t="n">
        <v>13.05</v>
      </c>
      <c r="T11" t="n">
        <v>2379.42</v>
      </c>
      <c r="U11" t="n">
        <v>0.71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83.90689729065882</v>
      </c>
      <c r="AB11" t="n">
        <v>114.8051185840879</v>
      </c>
      <c r="AC11" t="n">
        <v>103.8482791964481</v>
      </c>
      <c r="AD11" t="n">
        <v>83906.89729065882</v>
      </c>
      <c r="AE11" t="n">
        <v>114805.1185840878</v>
      </c>
      <c r="AF11" t="n">
        <v>2.213866980642077e-06</v>
      </c>
      <c r="AG11" t="n">
        <v>0.2252083333333333</v>
      </c>
      <c r="AH11" t="n">
        <v>103848.2791964481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9.2471</v>
      </c>
      <c r="E12" t="n">
        <v>10.81</v>
      </c>
      <c r="F12" t="n">
        <v>8.17</v>
      </c>
      <c r="G12" t="n">
        <v>61.28</v>
      </c>
      <c r="H12" t="n">
        <v>1.07</v>
      </c>
      <c r="I12" t="n">
        <v>8</v>
      </c>
      <c r="J12" t="n">
        <v>182.62</v>
      </c>
      <c r="K12" t="n">
        <v>51.39</v>
      </c>
      <c r="L12" t="n">
        <v>11</v>
      </c>
      <c r="M12" t="n">
        <v>6</v>
      </c>
      <c r="N12" t="n">
        <v>35.22</v>
      </c>
      <c r="O12" t="n">
        <v>22756.91</v>
      </c>
      <c r="P12" t="n">
        <v>95.43000000000001</v>
      </c>
      <c r="Q12" t="n">
        <v>203.57</v>
      </c>
      <c r="R12" t="n">
        <v>18.59</v>
      </c>
      <c r="S12" t="n">
        <v>13.05</v>
      </c>
      <c r="T12" t="n">
        <v>2460.14</v>
      </c>
      <c r="U12" t="n">
        <v>0.7</v>
      </c>
      <c r="V12" t="n">
        <v>0.91</v>
      </c>
      <c r="W12" t="n">
        <v>0.07000000000000001</v>
      </c>
      <c r="X12" t="n">
        <v>0.15</v>
      </c>
      <c r="Y12" t="n">
        <v>0.5</v>
      </c>
      <c r="Z12" t="n">
        <v>10</v>
      </c>
      <c r="AA12" t="n">
        <v>83.44625604208393</v>
      </c>
      <c r="AB12" t="n">
        <v>114.1748489057304</v>
      </c>
      <c r="AC12" t="n">
        <v>103.2781615716038</v>
      </c>
      <c r="AD12" t="n">
        <v>83446.25604208393</v>
      </c>
      <c r="AE12" t="n">
        <v>114174.8489057304</v>
      </c>
      <c r="AF12" t="n">
        <v>2.21279015053562e-06</v>
      </c>
      <c r="AG12" t="n">
        <v>0.2252083333333333</v>
      </c>
      <c r="AH12" t="n">
        <v>103278.1615716038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9.315799999999999</v>
      </c>
      <c r="E13" t="n">
        <v>10.73</v>
      </c>
      <c r="F13" t="n">
        <v>8.119999999999999</v>
      </c>
      <c r="G13" t="n">
        <v>69.64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94.44</v>
      </c>
      <c r="Q13" t="n">
        <v>203.58</v>
      </c>
      <c r="R13" t="n">
        <v>17.18</v>
      </c>
      <c r="S13" t="n">
        <v>13.05</v>
      </c>
      <c r="T13" t="n">
        <v>1760.97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82.11435793392134</v>
      </c>
      <c r="AB13" t="n">
        <v>112.3524871549457</v>
      </c>
      <c r="AC13" t="n">
        <v>101.6297234686127</v>
      </c>
      <c r="AD13" t="n">
        <v>82114.35793392135</v>
      </c>
      <c r="AE13" t="n">
        <v>112352.4871549457</v>
      </c>
      <c r="AF13" t="n">
        <v>2.229229756827517e-06</v>
      </c>
      <c r="AG13" t="n">
        <v>0.2235416666666667</v>
      </c>
      <c r="AH13" t="n">
        <v>101629.7234686127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9.2942</v>
      </c>
      <c r="E14" t="n">
        <v>10.76</v>
      </c>
      <c r="F14" t="n">
        <v>8.15</v>
      </c>
      <c r="G14" t="n">
        <v>69.84999999999999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93.52</v>
      </c>
      <c r="Q14" t="n">
        <v>203.56</v>
      </c>
      <c r="R14" t="n">
        <v>17.97</v>
      </c>
      <c r="S14" t="n">
        <v>13.05</v>
      </c>
      <c r="T14" t="n">
        <v>2155.36</v>
      </c>
      <c r="U14" t="n">
        <v>0.73</v>
      </c>
      <c r="V14" t="n">
        <v>0.91</v>
      </c>
      <c r="W14" t="n">
        <v>0.07000000000000001</v>
      </c>
      <c r="X14" t="n">
        <v>0.13</v>
      </c>
      <c r="Y14" t="n">
        <v>0.5</v>
      </c>
      <c r="Z14" t="n">
        <v>10</v>
      </c>
      <c r="AA14" t="n">
        <v>81.8534896288144</v>
      </c>
      <c r="AB14" t="n">
        <v>111.9955556312012</v>
      </c>
      <c r="AC14" t="n">
        <v>101.3068569885377</v>
      </c>
      <c r="AD14" t="n">
        <v>81853.48962881441</v>
      </c>
      <c r="AE14" t="n">
        <v>111995.5556312012</v>
      </c>
      <c r="AF14" t="n">
        <v>2.224060972316528e-06</v>
      </c>
      <c r="AG14" t="n">
        <v>0.2241666666666667</v>
      </c>
      <c r="AH14" t="n">
        <v>101306.8569885377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9.343400000000001</v>
      </c>
      <c r="E15" t="n">
        <v>10.7</v>
      </c>
      <c r="F15" t="n">
        <v>8.130000000000001</v>
      </c>
      <c r="G15" t="n">
        <v>81.27</v>
      </c>
      <c r="H15" t="n">
        <v>1.33</v>
      </c>
      <c r="I15" t="n">
        <v>6</v>
      </c>
      <c r="J15" t="n">
        <v>187.14</v>
      </c>
      <c r="K15" t="n">
        <v>51.39</v>
      </c>
      <c r="L15" t="n">
        <v>14</v>
      </c>
      <c r="M15" t="n">
        <v>4</v>
      </c>
      <c r="N15" t="n">
        <v>36.75</v>
      </c>
      <c r="O15" t="n">
        <v>23314.98</v>
      </c>
      <c r="P15" t="n">
        <v>92.92</v>
      </c>
      <c r="Q15" t="n">
        <v>203.56</v>
      </c>
      <c r="R15" t="n">
        <v>17.22</v>
      </c>
      <c r="S15" t="n">
        <v>13.05</v>
      </c>
      <c r="T15" t="n">
        <v>1784.74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81.02141090580177</v>
      </c>
      <c r="AB15" t="n">
        <v>110.8570688136534</v>
      </c>
      <c r="AC15" t="n">
        <v>100.27702575498</v>
      </c>
      <c r="AD15" t="n">
        <v>81021.41090580178</v>
      </c>
      <c r="AE15" t="n">
        <v>110857.0688136534</v>
      </c>
      <c r="AF15" t="n">
        <v>2.235834314813781e-06</v>
      </c>
      <c r="AG15" t="n">
        <v>0.2229166666666667</v>
      </c>
      <c r="AH15" t="n">
        <v>100277.02575498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9.3575</v>
      </c>
      <c r="E16" t="n">
        <v>10.69</v>
      </c>
      <c r="F16" t="n">
        <v>8.109999999999999</v>
      </c>
      <c r="G16" t="n">
        <v>81.11</v>
      </c>
      <c r="H16" t="n">
        <v>1.41</v>
      </c>
      <c r="I16" t="n">
        <v>6</v>
      </c>
      <c r="J16" t="n">
        <v>188.66</v>
      </c>
      <c r="K16" t="n">
        <v>51.39</v>
      </c>
      <c r="L16" t="n">
        <v>15</v>
      </c>
      <c r="M16" t="n">
        <v>4</v>
      </c>
      <c r="N16" t="n">
        <v>37.27</v>
      </c>
      <c r="O16" t="n">
        <v>23502.4</v>
      </c>
      <c r="P16" t="n">
        <v>92.23999999999999</v>
      </c>
      <c r="Q16" t="n">
        <v>203.56</v>
      </c>
      <c r="R16" t="n">
        <v>16.57</v>
      </c>
      <c r="S16" t="n">
        <v>13.05</v>
      </c>
      <c r="T16" t="n">
        <v>1461.52</v>
      </c>
      <c r="U16" t="n">
        <v>0.79</v>
      </c>
      <c r="V16" t="n">
        <v>0.92</v>
      </c>
      <c r="W16" t="n">
        <v>0.07000000000000001</v>
      </c>
      <c r="X16" t="n">
        <v>0.09</v>
      </c>
      <c r="Y16" t="n">
        <v>0.5</v>
      </c>
      <c r="Z16" t="n">
        <v>10</v>
      </c>
      <c r="AA16" t="n">
        <v>80.44703247323758</v>
      </c>
      <c r="AB16" t="n">
        <v>110.0711789024314</v>
      </c>
      <c r="AC16" t="n">
        <v>99.56614007388139</v>
      </c>
      <c r="AD16" t="n">
        <v>80447.03247323759</v>
      </c>
      <c r="AE16" t="n">
        <v>110071.1789024314</v>
      </c>
      <c r="AF16" t="n">
        <v>2.239208382480677e-06</v>
      </c>
      <c r="AG16" t="n">
        <v>0.2227083333333333</v>
      </c>
      <c r="AH16" t="n">
        <v>99566.14007388138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9.3407</v>
      </c>
      <c r="E17" t="n">
        <v>10.71</v>
      </c>
      <c r="F17" t="n">
        <v>8.130000000000001</v>
      </c>
      <c r="G17" t="n">
        <v>81.3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90.81999999999999</v>
      </c>
      <c r="Q17" t="n">
        <v>203.56</v>
      </c>
      <c r="R17" t="n">
        <v>17.34</v>
      </c>
      <c r="S17" t="n">
        <v>13.05</v>
      </c>
      <c r="T17" t="n">
        <v>1844.95</v>
      </c>
      <c r="U17" t="n">
        <v>0.75</v>
      </c>
      <c r="V17" t="n">
        <v>0.92</v>
      </c>
      <c r="W17" t="n">
        <v>0.06</v>
      </c>
      <c r="X17" t="n">
        <v>0.11</v>
      </c>
      <c r="Y17" t="n">
        <v>0.5</v>
      </c>
      <c r="Z17" t="n">
        <v>10</v>
      </c>
      <c r="AA17" t="n">
        <v>79.82147506165434</v>
      </c>
      <c r="AB17" t="n">
        <v>109.2152636542584</v>
      </c>
      <c r="AC17" t="n">
        <v>98.79191217570911</v>
      </c>
      <c r="AD17" t="n">
        <v>79821.47506165435</v>
      </c>
      <c r="AE17" t="n">
        <v>109215.2636542584</v>
      </c>
      <c r="AF17" t="n">
        <v>2.235188216749907e-06</v>
      </c>
      <c r="AG17" t="n">
        <v>0.223125</v>
      </c>
      <c r="AH17" t="n">
        <v>98791.91217570912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9.390700000000001</v>
      </c>
      <c r="E18" t="n">
        <v>10.65</v>
      </c>
      <c r="F18" t="n">
        <v>8.109999999999999</v>
      </c>
      <c r="G18" t="n">
        <v>97.28</v>
      </c>
      <c r="H18" t="n">
        <v>1.57</v>
      </c>
      <c r="I18" t="n">
        <v>5</v>
      </c>
      <c r="J18" t="n">
        <v>191.72</v>
      </c>
      <c r="K18" t="n">
        <v>51.39</v>
      </c>
      <c r="L18" t="n">
        <v>17</v>
      </c>
      <c r="M18" t="n">
        <v>3</v>
      </c>
      <c r="N18" t="n">
        <v>38.33</v>
      </c>
      <c r="O18" t="n">
        <v>23879.37</v>
      </c>
      <c r="P18" t="n">
        <v>90.56999999999999</v>
      </c>
      <c r="Q18" t="n">
        <v>203.56</v>
      </c>
      <c r="R18" t="n">
        <v>16.61</v>
      </c>
      <c r="S18" t="n">
        <v>13.05</v>
      </c>
      <c r="T18" t="n">
        <v>1484.29</v>
      </c>
      <c r="U18" t="n">
        <v>0.79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79.20042926894692</v>
      </c>
      <c r="AB18" t="n">
        <v>108.3655214020698</v>
      </c>
      <c r="AC18" t="n">
        <v>98.02326813144842</v>
      </c>
      <c r="AD18" t="n">
        <v>79200.42926894691</v>
      </c>
      <c r="AE18" t="n">
        <v>108365.5214020698</v>
      </c>
      <c r="AF18" t="n">
        <v>2.247152995710531e-06</v>
      </c>
      <c r="AG18" t="n">
        <v>0.221875</v>
      </c>
      <c r="AH18" t="n">
        <v>98023.26813144842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9.3965</v>
      </c>
      <c r="E19" t="n">
        <v>10.64</v>
      </c>
      <c r="F19" t="n">
        <v>8.1</v>
      </c>
      <c r="G19" t="n">
        <v>97.2</v>
      </c>
      <c r="H19" t="n">
        <v>1.65</v>
      </c>
      <c r="I19" t="n">
        <v>5</v>
      </c>
      <c r="J19" t="n">
        <v>193.26</v>
      </c>
      <c r="K19" t="n">
        <v>51.39</v>
      </c>
      <c r="L19" t="n">
        <v>18</v>
      </c>
      <c r="M19" t="n">
        <v>3</v>
      </c>
      <c r="N19" t="n">
        <v>38.86</v>
      </c>
      <c r="O19" t="n">
        <v>24068.93</v>
      </c>
      <c r="P19" t="n">
        <v>90.51000000000001</v>
      </c>
      <c r="Q19" t="n">
        <v>203.56</v>
      </c>
      <c r="R19" t="n">
        <v>16.36</v>
      </c>
      <c r="S19" t="n">
        <v>13.05</v>
      </c>
      <c r="T19" t="n">
        <v>1361.91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79.08772392948173</v>
      </c>
      <c r="AB19" t="n">
        <v>108.211312984405</v>
      </c>
      <c r="AC19" t="n">
        <v>97.88377714873258</v>
      </c>
      <c r="AD19" t="n">
        <v>79087.72392948173</v>
      </c>
      <c r="AE19" t="n">
        <v>108211.312984405</v>
      </c>
      <c r="AF19" t="n">
        <v>2.248540910069963e-06</v>
      </c>
      <c r="AG19" t="n">
        <v>0.2216666666666667</v>
      </c>
      <c r="AH19" t="n">
        <v>97883.77714873258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9.387</v>
      </c>
      <c r="E20" t="n">
        <v>10.65</v>
      </c>
      <c r="F20" t="n">
        <v>8.109999999999999</v>
      </c>
      <c r="G20" t="n">
        <v>97.33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89.37</v>
      </c>
      <c r="Q20" t="n">
        <v>203.56</v>
      </c>
      <c r="R20" t="n">
        <v>16.83</v>
      </c>
      <c r="S20" t="n">
        <v>13.05</v>
      </c>
      <c r="T20" t="n">
        <v>1593.07</v>
      </c>
      <c r="U20" t="n">
        <v>0.78</v>
      </c>
      <c r="V20" t="n">
        <v>0.92</v>
      </c>
      <c r="W20" t="n">
        <v>0.06</v>
      </c>
      <c r="X20" t="n">
        <v>0.09</v>
      </c>
      <c r="Y20" t="n">
        <v>0.5</v>
      </c>
      <c r="Z20" t="n">
        <v>10</v>
      </c>
      <c r="AA20" t="n">
        <v>78.53496390292089</v>
      </c>
      <c r="AB20" t="n">
        <v>107.4550023300135</v>
      </c>
      <c r="AC20" t="n">
        <v>97.19964772170735</v>
      </c>
      <c r="AD20" t="n">
        <v>78534.96390292089</v>
      </c>
      <c r="AE20" t="n">
        <v>107455.0023300135</v>
      </c>
      <c r="AF20" t="n">
        <v>2.246267602067445e-06</v>
      </c>
      <c r="AG20" t="n">
        <v>0.221875</v>
      </c>
      <c r="AH20" t="n">
        <v>97199.64772170736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9.385300000000001</v>
      </c>
      <c r="E21" t="n">
        <v>10.66</v>
      </c>
      <c r="F21" t="n">
        <v>8.109999999999999</v>
      </c>
      <c r="G21" t="n">
        <v>97.36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87.75</v>
      </c>
      <c r="Q21" t="n">
        <v>203.56</v>
      </c>
      <c r="R21" t="n">
        <v>16.87</v>
      </c>
      <c r="S21" t="n">
        <v>13.05</v>
      </c>
      <c r="T21" t="n">
        <v>1613.58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77.61024601985788</v>
      </c>
      <c r="AB21" t="n">
        <v>106.1897625267336</v>
      </c>
      <c r="AC21" t="n">
        <v>96.0551606294768</v>
      </c>
      <c r="AD21" t="n">
        <v>77610.24601985788</v>
      </c>
      <c r="AE21" t="n">
        <v>106189.7625267336</v>
      </c>
      <c r="AF21" t="n">
        <v>2.245860799582783e-06</v>
      </c>
      <c r="AG21" t="n">
        <v>0.2220833333333333</v>
      </c>
      <c r="AH21" t="n">
        <v>96055.1606294768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9.453799999999999</v>
      </c>
      <c r="E22" t="n">
        <v>10.58</v>
      </c>
      <c r="F22" t="n">
        <v>8.07</v>
      </c>
      <c r="G22" t="n">
        <v>121.05</v>
      </c>
      <c r="H22" t="n">
        <v>1.88</v>
      </c>
      <c r="I22" t="n">
        <v>4</v>
      </c>
      <c r="J22" t="n">
        <v>197.9</v>
      </c>
      <c r="K22" t="n">
        <v>51.39</v>
      </c>
      <c r="L22" t="n">
        <v>21</v>
      </c>
      <c r="M22" t="n">
        <v>2</v>
      </c>
      <c r="N22" t="n">
        <v>40.51</v>
      </c>
      <c r="O22" t="n">
        <v>24642.07</v>
      </c>
      <c r="P22" t="n">
        <v>86.02</v>
      </c>
      <c r="Q22" t="n">
        <v>203.56</v>
      </c>
      <c r="R22" t="n">
        <v>15.35</v>
      </c>
      <c r="S22" t="n">
        <v>13.05</v>
      </c>
      <c r="T22" t="n">
        <v>861.05</v>
      </c>
      <c r="U22" t="n">
        <v>0.85</v>
      </c>
      <c r="V22" t="n">
        <v>0.92</v>
      </c>
      <c r="W22" t="n">
        <v>0.06</v>
      </c>
      <c r="X22" t="n">
        <v>0.05</v>
      </c>
      <c r="Y22" t="n">
        <v>0.5</v>
      </c>
      <c r="Z22" t="n">
        <v>10</v>
      </c>
      <c r="AA22" t="n">
        <v>75.94522706606308</v>
      </c>
      <c r="AB22" t="n">
        <v>103.9116101387007</v>
      </c>
      <c r="AC22" t="n">
        <v>93.99443190795007</v>
      </c>
      <c r="AD22" t="n">
        <v>75945.22706606309</v>
      </c>
      <c r="AE22" t="n">
        <v>103911.6101387007</v>
      </c>
      <c r="AF22" t="n">
        <v>2.262252546758838e-06</v>
      </c>
      <c r="AG22" t="n">
        <v>0.2204166666666667</v>
      </c>
      <c r="AH22" t="n">
        <v>93994.43190795007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9.4421</v>
      </c>
      <c r="E23" t="n">
        <v>10.59</v>
      </c>
      <c r="F23" t="n">
        <v>8.08</v>
      </c>
      <c r="G23" t="n">
        <v>121.24</v>
      </c>
      <c r="H23" t="n">
        <v>1.96</v>
      </c>
      <c r="I23" t="n">
        <v>4</v>
      </c>
      <c r="J23" t="n">
        <v>199.46</v>
      </c>
      <c r="K23" t="n">
        <v>51.39</v>
      </c>
      <c r="L23" t="n">
        <v>22</v>
      </c>
      <c r="M23" t="n">
        <v>2</v>
      </c>
      <c r="N23" t="n">
        <v>41.07</v>
      </c>
      <c r="O23" t="n">
        <v>24834.62</v>
      </c>
      <c r="P23" t="n">
        <v>86</v>
      </c>
      <c r="Q23" t="n">
        <v>203.56</v>
      </c>
      <c r="R23" t="n">
        <v>15.86</v>
      </c>
      <c r="S23" t="n">
        <v>13.05</v>
      </c>
      <c r="T23" t="n">
        <v>1112.59</v>
      </c>
      <c r="U23" t="n">
        <v>0.82</v>
      </c>
      <c r="V23" t="n">
        <v>0.92</v>
      </c>
      <c r="W23" t="n">
        <v>0.06</v>
      </c>
      <c r="X23" t="n">
        <v>0.06</v>
      </c>
      <c r="Y23" t="n">
        <v>0.5</v>
      </c>
      <c r="Z23" t="n">
        <v>10</v>
      </c>
      <c r="AA23" t="n">
        <v>76.05515729592862</v>
      </c>
      <c r="AB23" t="n">
        <v>104.0620215289821</v>
      </c>
      <c r="AC23" t="n">
        <v>94.13048824624678</v>
      </c>
      <c r="AD23" t="n">
        <v>76055.15729592863</v>
      </c>
      <c r="AE23" t="n">
        <v>104062.0215289821</v>
      </c>
      <c r="AF23" t="n">
        <v>2.259452788482052e-06</v>
      </c>
      <c r="AG23" t="n">
        <v>0.220625</v>
      </c>
      <c r="AH23" t="n">
        <v>94130.48824624678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9.4404</v>
      </c>
      <c r="E24" t="n">
        <v>10.59</v>
      </c>
      <c r="F24" t="n">
        <v>8.08</v>
      </c>
      <c r="G24" t="n">
        <v>121.27</v>
      </c>
      <c r="H24" t="n">
        <v>2.03</v>
      </c>
      <c r="I24" t="n">
        <v>4</v>
      </c>
      <c r="J24" t="n">
        <v>201.03</v>
      </c>
      <c r="K24" t="n">
        <v>51.39</v>
      </c>
      <c r="L24" t="n">
        <v>23</v>
      </c>
      <c r="M24" t="n">
        <v>2</v>
      </c>
      <c r="N24" t="n">
        <v>41.64</v>
      </c>
      <c r="O24" t="n">
        <v>25027.94</v>
      </c>
      <c r="P24" t="n">
        <v>85.40000000000001</v>
      </c>
      <c r="Q24" t="n">
        <v>203.56</v>
      </c>
      <c r="R24" t="n">
        <v>15.95</v>
      </c>
      <c r="S24" t="n">
        <v>13.05</v>
      </c>
      <c r="T24" t="n">
        <v>1158.58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75.72252326417015</v>
      </c>
      <c r="AB24" t="n">
        <v>103.6068969719526</v>
      </c>
      <c r="AC24" t="n">
        <v>93.71880013816867</v>
      </c>
      <c r="AD24" t="n">
        <v>75722.52326417014</v>
      </c>
      <c r="AE24" t="n">
        <v>103606.8969719526</v>
      </c>
      <c r="AF24" t="n">
        <v>2.25904598599739e-06</v>
      </c>
      <c r="AG24" t="n">
        <v>0.220625</v>
      </c>
      <c r="AH24" t="n">
        <v>93718.80013816868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9.450799999999999</v>
      </c>
      <c r="E25" t="n">
        <v>10.58</v>
      </c>
      <c r="F25" t="n">
        <v>8.07</v>
      </c>
      <c r="G25" t="n">
        <v>121.1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1</v>
      </c>
      <c r="N25" t="n">
        <v>42.21</v>
      </c>
      <c r="O25" t="n">
        <v>25222.04</v>
      </c>
      <c r="P25" t="n">
        <v>84.56</v>
      </c>
      <c r="Q25" t="n">
        <v>203.56</v>
      </c>
      <c r="R25" t="n">
        <v>15.48</v>
      </c>
      <c r="S25" t="n">
        <v>13.05</v>
      </c>
      <c r="T25" t="n">
        <v>924.78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75.12783177794687</v>
      </c>
      <c r="AB25" t="n">
        <v>102.7932138445655</v>
      </c>
      <c r="AC25" t="n">
        <v>92.98277378644779</v>
      </c>
      <c r="AD25" t="n">
        <v>75127.83177794686</v>
      </c>
      <c r="AE25" t="n">
        <v>102793.2138445655</v>
      </c>
      <c r="AF25" t="n">
        <v>2.2615346600212e-06</v>
      </c>
      <c r="AG25" t="n">
        <v>0.2204166666666667</v>
      </c>
      <c r="AH25" t="n">
        <v>92982.7737864478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9.4483</v>
      </c>
      <c r="E26" t="n">
        <v>10.58</v>
      </c>
      <c r="F26" t="n">
        <v>8.08</v>
      </c>
      <c r="G26" t="n">
        <v>121.14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0</v>
      </c>
      <c r="N26" t="n">
        <v>42.79</v>
      </c>
      <c r="O26" t="n">
        <v>25417.05</v>
      </c>
      <c r="P26" t="n">
        <v>84.93000000000001</v>
      </c>
      <c r="Q26" t="n">
        <v>203.56</v>
      </c>
      <c r="R26" t="n">
        <v>15.57</v>
      </c>
      <c r="S26" t="n">
        <v>13.05</v>
      </c>
      <c r="T26" t="n">
        <v>968.1799999999999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75.38976968107056</v>
      </c>
      <c r="AB26" t="n">
        <v>103.1516088395039</v>
      </c>
      <c r="AC26" t="n">
        <v>93.30696406607991</v>
      </c>
      <c r="AD26" t="n">
        <v>75389.76968107057</v>
      </c>
      <c r="AE26" t="n">
        <v>103151.6088395039</v>
      </c>
      <c r="AF26" t="n">
        <v>2.260936421073169e-06</v>
      </c>
      <c r="AG26" t="n">
        <v>0.2204166666666667</v>
      </c>
      <c r="AH26" t="n">
        <v>93306.96406607992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9.195600000000001</v>
      </c>
      <c r="E2" t="n">
        <v>10.87</v>
      </c>
      <c r="F2" t="n">
        <v>8.699999999999999</v>
      </c>
      <c r="G2" t="n">
        <v>14.91</v>
      </c>
      <c r="H2" t="n">
        <v>0.34</v>
      </c>
      <c r="I2" t="n">
        <v>35</v>
      </c>
      <c r="J2" t="n">
        <v>51.33</v>
      </c>
      <c r="K2" t="n">
        <v>24.83</v>
      </c>
      <c r="L2" t="n">
        <v>1</v>
      </c>
      <c r="M2" t="n">
        <v>33</v>
      </c>
      <c r="N2" t="n">
        <v>5.51</v>
      </c>
      <c r="O2" t="n">
        <v>6564.78</v>
      </c>
      <c r="P2" t="n">
        <v>46.94</v>
      </c>
      <c r="Q2" t="n">
        <v>203.57</v>
      </c>
      <c r="R2" t="n">
        <v>34.98</v>
      </c>
      <c r="S2" t="n">
        <v>13.05</v>
      </c>
      <c r="T2" t="n">
        <v>10518.91</v>
      </c>
      <c r="U2" t="n">
        <v>0.37</v>
      </c>
      <c r="V2" t="n">
        <v>0.86</v>
      </c>
      <c r="W2" t="n">
        <v>0.11</v>
      </c>
      <c r="X2" t="n">
        <v>0.67</v>
      </c>
      <c r="Y2" t="n">
        <v>0.5</v>
      </c>
      <c r="Z2" t="n">
        <v>10</v>
      </c>
      <c r="AA2" t="n">
        <v>44.99628722068071</v>
      </c>
      <c r="AB2" t="n">
        <v>61.56590527140681</v>
      </c>
      <c r="AC2" t="n">
        <v>55.6901416806072</v>
      </c>
      <c r="AD2" t="n">
        <v>44996.28722068071</v>
      </c>
      <c r="AE2" t="n">
        <v>61565.90527140681</v>
      </c>
      <c r="AF2" t="n">
        <v>2.63342219016383e-06</v>
      </c>
      <c r="AG2" t="n">
        <v>0.2264583333333333</v>
      </c>
      <c r="AH2" t="n">
        <v>55690.14168060721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9.735799999999999</v>
      </c>
      <c r="E3" t="n">
        <v>10.27</v>
      </c>
      <c r="F3" t="n">
        <v>8.33</v>
      </c>
      <c r="G3" t="n">
        <v>31.23</v>
      </c>
      <c r="H3" t="n">
        <v>0.66</v>
      </c>
      <c r="I3" t="n">
        <v>16</v>
      </c>
      <c r="J3" t="n">
        <v>52.47</v>
      </c>
      <c r="K3" t="n">
        <v>24.83</v>
      </c>
      <c r="L3" t="n">
        <v>2</v>
      </c>
      <c r="M3" t="n">
        <v>14</v>
      </c>
      <c r="N3" t="n">
        <v>5.64</v>
      </c>
      <c r="O3" t="n">
        <v>6705.1</v>
      </c>
      <c r="P3" t="n">
        <v>41.46</v>
      </c>
      <c r="Q3" t="n">
        <v>203.56</v>
      </c>
      <c r="R3" t="n">
        <v>23.48</v>
      </c>
      <c r="S3" t="n">
        <v>13.05</v>
      </c>
      <c r="T3" t="n">
        <v>4864.19</v>
      </c>
      <c r="U3" t="n">
        <v>0.5600000000000001</v>
      </c>
      <c r="V3" t="n">
        <v>0.89</v>
      </c>
      <c r="W3" t="n">
        <v>0.08</v>
      </c>
      <c r="X3" t="n">
        <v>0.3</v>
      </c>
      <c r="Y3" t="n">
        <v>0.5</v>
      </c>
      <c r="Z3" t="n">
        <v>10</v>
      </c>
      <c r="AA3" t="n">
        <v>38.93398269121277</v>
      </c>
      <c r="AB3" t="n">
        <v>53.27119276404731</v>
      </c>
      <c r="AC3" t="n">
        <v>48.18706489333673</v>
      </c>
      <c r="AD3" t="n">
        <v>38933.98269121277</v>
      </c>
      <c r="AE3" t="n">
        <v>53271.19276404731</v>
      </c>
      <c r="AF3" t="n">
        <v>2.788123859127954e-06</v>
      </c>
      <c r="AG3" t="n">
        <v>0.2139583333333333</v>
      </c>
      <c r="AH3" t="n">
        <v>48187.06489333673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9.8385</v>
      </c>
      <c r="E4" t="n">
        <v>10.16</v>
      </c>
      <c r="F4" t="n">
        <v>8.27</v>
      </c>
      <c r="G4" t="n">
        <v>41.35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38.84</v>
      </c>
      <c r="Q4" t="n">
        <v>203.56</v>
      </c>
      <c r="R4" t="n">
        <v>21.28</v>
      </c>
      <c r="S4" t="n">
        <v>13.05</v>
      </c>
      <c r="T4" t="n">
        <v>3786.46</v>
      </c>
      <c r="U4" t="n">
        <v>0.61</v>
      </c>
      <c r="V4" t="n">
        <v>0.9</v>
      </c>
      <c r="W4" t="n">
        <v>0.09</v>
      </c>
      <c r="X4" t="n">
        <v>0.25</v>
      </c>
      <c r="Y4" t="n">
        <v>0.5</v>
      </c>
      <c r="Z4" t="n">
        <v>10</v>
      </c>
      <c r="AA4" t="n">
        <v>36.99998926873706</v>
      </c>
      <c r="AB4" t="n">
        <v>50.62501764166076</v>
      </c>
      <c r="AC4" t="n">
        <v>45.79343701069278</v>
      </c>
      <c r="AD4" t="n">
        <v>36999.98926873706</v>
      </c>
      <c r="AE4" t="n">
        <v>50625.01764166076</v>
      </c>
      <c r="AF4" t="n">
        <v>2.817534931698512e-06</v>
      </c>
      <c r="AG4" t="n">
        <v>0.2116666666666667</v>
      </c>
      <c r="AH4" t="n">
        <v>45793.43701069277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9.8353</v>
      </c>
      <c r="E5" t="n">
        <v>10.17</v>
      </c>
      <c r="F5" t="n">
        <v>8.27</v>
      </c>
      <c r="G5" t="n">
        <v>41.37</v>
      </c>
      <c r="H5" t="n">
        <v>1.27</v>
      </c>
      <c r="I5" t="n">
        <v>12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39.58</v>
      </c>
      <c r="Q5" t="n">
        <v>203.56</v>
      </c>
      <c r="R5" t="n">
        <v>21.4</v>
      </c>
      <c r="S5" t="n">
        <v>13.05</v>
      </c>
      <c r="T5" t="n">
        <v>3844.21</v>
      </c>
      <c r="U5" t="n">
        <v>0.61</v>
      </c>
      <c r="V5" t="n">
        <v>0.9</v>
      </c>
      <c r="W5" t="n">
        <v>0.09</v>
      </c>
      <c r="X5" t="n">
        <v>0.25</v>
      </c>
      <c r="Y5" t="n">
        <v>0.5</v>
      </c>
      <c r="Z5" t="n">
        <v>10</v>
      </c>
      <c r="AA5" t="n">
        <v>37.4214454739241</v>
      </c>
      <c r="AB5" t="n">
        <v>51.20167261493039</v>
      </c>
      <c r="AC5" t="n">
        <v>46.31505684265561</v>
      </c>
      <c r="AD5" t="n">
        <v>37421.4454739241</v>
      </c>
      <c r="AE5" t="n">
        <v>51201.67261493039</v>
      </c>
      <c r="AF5" t="n">
        <v>2.816618520479176e-06</v>
      </c>
      <c r="AG5" t="n">
        <v>0.211875</v>
      </c>
      <c r="AH5" t="n">
        <v>46315.05684265561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7.2622</v>
      </c>
      <c r="E2" t="n">
        <v>13.77</v>
      </c>
      <c r="F2" t="n">
        <v>9.550000000000001</v>
      </c>
      <c r="G2" t="n">
        <v>7.64</v>
      </c>
      <c r="H2" t="n">
        <v>0.13</v>
      </c>
      <c r="I2" t="n">
        <v>75</v>
      </c>
      <c r="J2" t="n">
        <v>133.21</v>
      </c>
      <c r="K2" t="n">
        <v>46.47</v>
      </c>
      <c r="L2" t="n">
        <v>1</v>
      </c>
      <c r="M2" t="n">
        <v>73</v>
      </c>
      <c r="N2" t="n">
        <v>20.75</v>
      </c>
      <c r="O2" t="n">
        <v>16663.42</v>
      </c>
      <c r="P2" t="n">
        <v>103.29</v>
      </c>
      <c r="Q2" t="n">
        <v>203.62</v>
      </c>
      <c r="R2" t="n">
        <v>61.54</v>
      </c>
      <c r="S2" t="n">
        <v>13.05</v>
      </c>
      <c r="T2" t="n">
        <v>23598.77</v>
      </c>
      <c r="U2" t="n">
        <v>0.21</v>
      </c>
      <c r="V2" t="n">
        <v>0.78</v>
      </c>
      <c r="W2" t="n">
        <v>0.18</v>
      </c>
      <c r="X2" t="n">
        <v>1.52</v>
      </c>
      <c r="Y2" t="n">
        <v>0.5</v>
      </c>
      <c r="Z2" t="n">
        <v>10</v>
      </c>
      <c r="AA2" t="n">
        <v>113.2069182342658</v>
      </c>
      <c r="AB2" t="n">
        <v>154.8946998648059</v>
      </c>
      <c r="AC2" t="n">
        <v>140.1117671058279</v>
      </c>
      <c r="AD2" t="n">
        <v>113206.9182342658</v>
      </c>
      <c r="AE2" t="n">
        <v>154894.6998648059</v>
      </c>
      <c r="AF2" t="n">
        <v>1.80671481540976e-06</v>
      </c>
      <c r="AG2" t="n">
        <v>0.286875</v>
      </c>
      <c r="AH2" t="n">
        <v>140111.7671058279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8.4428</v>
      </c>
      <c r="E3" t="n">
        <v>11.84</v>
      </c>
      <c r="F3" t="n">
        <v>8.710000000000001</v>
      </c>
      <c r="G3" t="n">
        <v>14.93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93.06999999999999</v>
      </c>
      <c r="Q3" t="n">
        <v>203.56</v>
      </c>
      <c r="R3" t="n">
        <v>35.42</v>
      </c>
      <c r="S3" t="n">
        <v>13.05</v>
      </c>
      <c r="T3" t="n">
        <v>10738.41</v>
      </c>
      <c r="U3" t="n">
        <v>0.37</v>
      </c>
      <c r="V3" t="n">
        <v>0.86</v>
      </c>
      <c r="W3" t="n">
        <v>0.11</v>
      </c>
      <c r="X3" t="n">
        <v>0.6899999999999999</v>
      </c>
      <c r="Y3" t="n">
        <v>0.5</v>
      </c>
      <c r="Z3" t="n">
        <v>10</v>
      </c>
      <c r="AA3" t="n">
        <v>88.51815075518381</v>
      </c>
      <c r="AB3" t="n">
        <v>121.114439008393</v>
      </c>
      <c r="AC3" t="n">
        <v>109.5554469346464</v>
      </c>
      <c r="AD3" t="n">
        <v>88518.15075518381</v>
      </c>
      <c r="AE3" t="n">
        <v>121114.439008393</v>
      </c>
      <c r="AF3" t="n">
        <v>2.100428498738883e-06</v>
      </c>
      <c r="AG3" t="n">
        <v>0.2466666666666667</v>
      </c>
      <c r="AH3" t="n">
        <v>109555.4469346464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8.8744</v>
      </c>
      <c r="E4" t="n">
        <v>11.27</v>
      </c>
      <c r="F4" t="n">
        <v>8.460000000000001</v>
      </c>
      <c r="G4" t="n">
        <v>22.07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21</v>
      </c>
      <c r="N4" t="n">
        <v>21.43</v>
      </c>
      <c r="O4" t="n">
        <v>16994.64</v>
      </c>
      <c r="P4" t="n">
        <v>89.44</v>
      </c>
      <c r="Q4" t="n">
        <v>203.56</v>
      </c>
      <c r="R4" t="n">
        <v>27.76</v>
      </c>
      <c r="S4" t="n">
        <v>13.05</v>
      </c>
      <c r="T4" t="n">
        <v>6969.96</v>
      </c>
      <c r="U4" t="n">
        <v>0.47</v>
      </c>
      <c r="V4" t="n">
        <v>0.88</v>
      </c>
      <c r="W4" t="n">
        <v>0.09</v>
      </c>
      <c r="X4" t="n">
        <v>0.44</v>
      </c>
      <c r="Y4" t="n">
        <v>0.5</v>
      </c>
      <c r="Z4" t="n">
        <v>10</v>
      </c>
      <c r="AA4" t="n">
        <v>81.35948260919113</v>
      </c>
      <c r="AB4" t="n">
        <v>111.3196334329014</v>
      </c>
      <c r="AC4" t="n">
        <v>100.6954438561806</v>
      </c>
      <c r="AD4" t="n">
        <v>81359.48260919114</v>
      </c>
      <c r="AE4" t="n">
        <v>111319.6334329014</v>
      </c>
      <c r="AF4" t="n">
        <v>2.207803414650157e-06</v>
      </c>
      <c r="AG4" t="n">
        <v>0.2347916666666666</v>
      </c>
      <c r="AH4" t="n">
        <v>100695.4438561806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9.097099999999999</v>
      </c>
      <c r="E5" t="n">
        <v>10.99</v>
      </c>
      <c r="F5" t="n">
        <v>8.35</v>
      </c>
      <c r="G5" t="n">
        <v>29.47</v>
      </c>
      <c r="H5" t="n">
        <v>0.52</v>
      </c>
      <c r="I5" t="n">
        <v>17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87.12</v>
      </c>
      <c r="Q5" t="n">
        <v>203.56</v>
      </c>
      <c r="R5" t="n">
        <v>24.26</v>
      </c>
      <c r="S5" t="n">
        <v>13.05</v>
      </c>
      <c r="T5" t="n">
        <v>5248.36</v>
      </c>
      <c r="U5" t="n">
        <v>0.54</v>
      </c>
      <c r="V5" t="n">
        <v>0.89</v>
      </c>
      <c r="W5" t="n">
        <v>0.08</v>
      </c>
      <c r="X5" t="n">
        <v>0.33</v>
      </c>
      <c r="Y5" t="n">
        <v>0.5</v>
      </c>
      <c r="Z5" t="n">
        <v>10</v>
      </c>
      <c r="AA5" t="n">
        <v>77.71585892364979</v>
      </c>
      <c r="AB5" t="n">
        <v>106.3342667610141</v>
      </c>
      <c r="AC5" t="n">
        <v>96.18587358245061</v>
      </c>
      <c r="AD5" t="n">
        <v>77715.85892364979</v>
      </c>
      <c r="AE5" t="n">
        <v>106334.2667610141</v>
      </c>
      <c r="AF5" t="n">
        <v>2.263207478073328e-06</v>
      </c>
      <c r="AG5" t="n">
        <v>0.2289583333333333</v>
      </c>
      <c r="AH5" t="n">
        <v>96185.87358245061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9.2156</v>
      </c>
      <c r="E6" t="n">
        <v>10.85</v>
      </c>
      <c r="F6" t="n">
        <v>8.289999999999999</v>
      </c>
      <c r="G6" t="n">
        <v>35.53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85.63</v>
      </c>
      <c r="Q6" t="n">
        <v>203.57</v>
      </c>
      <c r="R6" t="n">
        <v>22.32</v>
      </c>
      <c r="S6" t="n">
        <v>13.05</v>
      </c>
      <c r="T6" t="n">
        <v>4293.79</v>
      </c>
      <c r="U6" t="n">
        <v>0.58</v>
      </c>
      <c r="V6" t="n">
        <v>0.9</v>
      </c>
      <c r="W6" t="n">
        <v>0.08</v>
      </c>
      <c r="X6" t="n">
        <v>0.27</v>
      </c>
      <c r="Y6" t="n">
        <v>0.5</v>
      </c>
      <c r="Z6" t="n">
        <v>10</v>
      </c>
      <c r="AA6" t="n">
        <v>75.69424881207108</v>
      </c>
      <c r="AB6" t="n">
        <v>103.5682106192099</v>
      </c>
      <c r="AC6" t="n">
        <v>93.68380595663508</v>
      </c>
      <c r="AD6" t="n">
        <v>75694.24881207108</v>
      </c>
      <c r="AE6" t="n">
        <v>103568.2106192098</v>
      </c>
      <c r="AF6" t="n">
        <v>2.292688311102721e-06</v>
      </c>
      <c r="AG6" t="n">
        <v>0.2260416666666667</v>
      </c>
      <c r="AH6" t="n">
        <v>93683.80595663509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9.3424</v>
      </c>
      <c r="E7" t="n">
        <v>10.7</v>
      </c>
      <c r="F7" t="n">
        <v>8.220000000000001</v>
      </c>
      <c r="G7" t="n">
        <v>44.86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83.64</v>
      </c>
      <c r="Q7" t="n">
        <v>203.56</v>
      </c>
      <c r="R7" t="n">
        <v>20.24</v>
      </c>
      <c r="S7" t="n">
        <v>13.05</v>
      </c>
      <c r="T7" t="n">
        <v>3271.46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73.34145096108668</v>
      </c>
      <c r="AB7" t="n">
        <v>100.3490088013791</v>
      </c>
      <c r="AC7" t="n">
        <v>90.77184024211898</v>
      </c>
      <c r="AD7" t="n">
        <v>73341.45096108668</v>
      </c>
      <c r="AE7" t="n">
        <v>100349.0088013791</v>
      </c>
      <c r="AF7" t="n">
        <v>2.324234046361177e-06</v>
      </c>
      <c r="AG7" t="n">
        <v>0.2229166666666667</v>
      </c>
      <c r="AH7" t="n">
        <v>90771.84024211898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9.408300000000001</v>
      </c>
      <c r="E8" t="n">
        <v>10.63</v>
      </c>
      <c r="F8" t="n">
        <v>8.18</v>
      </c>
      <c r="G8" t="n">
        <v>49.06</v>
      </c>
      <c r="H8" t="n">
        <v>0.88</v>
      </c>
      <c r="I8" t="n">
        <v>10</v>
      </c>
      <c r="J8" t="n">
        <v>141.31</v>
      </c>
      <c r="K8" t="n">
        <v>46.47</v>
      </c>
      <c r="L8" t="n">
        <v>7</v>
      </c>
      <c r="M8" t="n">
        <v>8</v>
      </c>
      <c r="N8" t="n">
        <v>22.85</v>
      </c>
      <c r="O8" t="n">
        <v>17662.75</v>
      </c>
      <c r="P8" t="n">
        <v>82.31</v>
      </c>
      <c r="Q8" t="n">
        <v>203.56</v>
      </c>
      <c r="R8" t="n">
        <v>18.8</v>
      </c>
      <c r="S8" t="n">
        <v>13.05</v>
      </c>
      <c r="T8" t="n">
        <v>2557.1</v>
      </c>
      <c r="U8" t="n">
        <v>0.6899999999999999</v>
      </c>
      <c r="V8" t="n">
        <v>0.91</v>
      </c>
      <c r="W8" t="n">
        <v>0.07000000000000001</v>
      </c>
      <c r="X8" t="n">
        <v>0.15</v>
      </c>
      <c r="Y8" t="n">
        <v>0.5</v>
      </c>
      <c r="Z8" t="n">
        <v>10</v>
      </c>
      <c r="AA8" t="n">
        <v>71.9634972321095</v>
      </c>
      <c r="AB8" t="n">
        <v>98.46363171836541</v>
      </c>
      <c r="AC8" t="n">
        <v>89.06640090176413</v>
      </c>
      <c r="AD8" t="n">
        <v>71963.4972321095</v>
      </c>
      <c r="AE8" t="n">
        <v>98463.6317183654</v>
      </c>
      <c r="AF8" t="n">
        <v>2.340628872493135e-06</v>
      </c>
      <c r="AG8" t="n">
        <v>0.2214583333333333</v>
      </c>
      <c r="AH8" t="n">
        <v>89066.40090176412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9.420400000000001</v>
      </c>
      <c r="E9" t="n">
        <v>10.62</v>
      </c>
      <c r="F9" t="n">
        <v>8.19</v>
      </c>
      <c r="G9" t="n">
        <v>54.6</v>
      </c>
      <c r="H9" t="n">
        <v>0.99</v>
      </c>
      <c r="I9" t="n">
        <v>9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81.36</v>
      </c>
      <c r="Q9" t="n">
        <v>203.56</v>
      </c>
      <c r="R9" t="n">
        <v>19.31</v>
      </c>
      <c r="S9" t="n">
        <v>13.05</v>
      </c>
      <c r="T9" t="n">
        <v>2813.54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71.35133263058378</v>
      </c>
      <c r="AB9" t="n">
        <v>97.62604110376218</v>
      </c>
      <c r="AC9" t="n">
        <v>88.30874875985256</v>
      </c>
      <c r="AD9" t="n">
        <v>71351.33263058378</v>
      </c>
      <c r="AE9" t="n">
        <v>97626.04110376218</v>
      </c>
      <c r="AF9" t="n">
        <v>2.343639151646347e-06</v>
      </c>
      <c r="AG9" t="n">
        <v>0.22125</v>
      </c>
      <c r="AH9" t="n">
        <v>88308.74875985256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9.465999999999999</v>
      </c>
      <c r="E10" t="n">
        <v>10.56</v>
      </c>
      <c r="F10" t="n">
        <v>8.17</v>
      </c>
      <c r="G10" t="n">
        <v>61.25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6</v>
      </c>
      <c r="N10" t="n">
        <v>23.58</v>
      </c>
      <c r="O10" t="n">
        <v>17999.83</v>
      </c>
      <c r="P10" t="n">
        <v>79.95999999999999</v>
      </c>
      <c r="Q10" t="n">
        <v>203.56</v>
      </c>
      <c r="R10" t="n">
        <v>18.47</v>
      </c>
      <c r="S10" t="n">
        <v>13.05</v>
      </c>
      <c r="T10" t="n">
        <v>2402.47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70.15682665055598</v>
      </c>
      <c r="AB10" t="n">
        <v>95.99166532400433</v>
      </c>
      <c r="AC10" t="n">
        <v>86.83035551065349</v>
      </c>
      <c r="AD10" t="n">
        <v>70156.82665055599</v>
      </c>
      <c r="AE10" t="n">
        <v>95991.66532400432</v>
      </c>
      <c r="AF10" t="n">
        <v>2.354983674736138e-06</v>
      </c>
      <c r="AG10" t="n">
        <v>0.22</v>
      </c>
      <c r="AH10" t="n">
        <v>86830.35551065349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9.520799999999999</v>
      </c>
      <c r="E11" t="n">
        <v>10.5</v>
      </c>
      <c r="F11" t="n">
        <v>8.130000000000001</v>
      </c>
      <c r="G11" t="n">
        <v>69.70999999999999</v>
      </c>
      <c r="H11" t="n">
        <v>1.22</v>
      </c>
      <c r="I11" t="n">
        <v>7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78.59</v>
      </c>
      <c r="Q11" t="n">
        <v>203.56</v>
      </c>
      <c r="R11" t="n">
        <v>17.43</v>
      </c>
      <c r="S11" t="n">
        <v>13.05</v>
      </c>
      <c r="T11" t="n">
        <v>1886.99</v>
      </c>
      <c r="U11" t="n">
        <v>0.75</v>
      </c>
      <c r="V11" t="n">
        <v>0.92</v>
      </c>
      <c r="W11" t="n">
        <v>0.06</v>
      </c>
      <c r="X11" t="n">
        <v>0.11</v>
      </c>
      <c r="Y11" t="n">
        <v>0.5</v>
      </c>
      <c r="Z11" t="n">
        <v>10</v>
      </c>
      <c r="AA11" t="n">
        <v>68.87388331733784</v>
      </c>
      <c r="AB11" t="n">
        <v>94.23628565603087</v>
      </c>
      <c r="AC11" t="n">
        <v>85.24250681449999</v>
      </c>
      <c r="AD11" t="n">
        <v>68873.88331733784</v>
      </c>
      <c r="AE11" t="n">
        <v>94236.28565603087</v>
      </c>
      <c r="AF11" t="n">
        <v>2.368617005115976e-06</v>
      </c>
      <c r="AG11" t="n">
        <v>0.21875</v>
      </c>
      <c r="AH11" t="n">
        <v>85242.5068145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9.553100000000001</v>
      </c>
      <c r="E12" t="n">
        <v>10.47</v>
      </c>
      <c r="F12" t="n">
        <v>8.119999999999999</v>
      </c>
      <c r="G12" t="n">
        <v>81.23999999999999</v>
      </c>
      <c r="H12" t="n">
        <v>1.33</v>
      </c>
      <c r="I12" t="n">
        <v>6</v>
      </c>
      <c r="J12" t="n">
        <v>146.8</v>
      </c>
      <c r="K12" t="n">
        <v>46.47</v>
      </c>
      <c r="L12" t="n">
        <v>11</v>
      </c>
      <c r="M12" t="n">
        <v>4</v>
      </c>
      <c r="N12" t="n">
        <v>24.33</v>
      </c>
      <c r="O12" t="n">
        <v>18338.99</v>
      </c>
      <c r="P12" t="n">
        <v>76.56</v>
      </c>
      <c r="Q12" t="n">
        <v>203.56</v>
      </c>
      <c r="R12" t="n">
        <v>17.14</v>
      </c>
      <c r="S12" t="n">
        <v>13.05</v>
      </c>
      <c r="T12" t="n">
        <v>1742.84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67.4643030010615</v>
      </c>
      <c r="AB12" t="n">
        <v>92.30763568100788</v>
      </c>
      <c r="AC12" t="n">
        <v>83.49792448621535</v>
      </c>
      <c r="AD12" t="n">
        <v>67464.30300106149</v>
      </c>
      <c r="AE12" t="n">
        <v>92307.63568100789</v>
      </c>
      <c r="AF12" t="n">
        <v>2.376652708971245e-06</v>
      </c>
      <c r="AG12" t="n">
        <v>0.218125</v>
      </c>
      <c r="AH12" t="n">
        <v>83497.92448621536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9.5511</v>
      </c>
      <c r="E13" t="n">
        <v>10.47</v>
      </c>
      <c r="F13" t="n">
        <v>8.130000000000001</v>
      </c>
      <c r="G13" t="n">
        <v>81.26000000000001</v>
      </c>
      <c r="H13" t="n">
        <v>1.43</v>
      </c>
      <c r="I13" t="n">
        <v>6</v>
      </c>
      <c r="J13" t="n">
        <v>148.18</v>
      </c>
      <c r="K13" t="n">
        <v>46.47</v>
      </c>
      <c r="L13" t="n">
        <v>12</v>
      </c>
      <c r="M13" t="n">
        <v>4</v>
      </c>
      <c r="N13" t="n">
        <v>24.71</v>
      </c>
      <c r="O13" t="n">
        <v>18509.36</v>
      </c>
      <c r="P13" t="n">
        <v>76.44</v>
      </c>
      <c r="Q13" t="n">
        <v>203.56</v>
      </c>
      <c r="R13" t="n">
        <v>17.15</v>
      </c>
      <c r="S13" t="n">
        <v>13.05</v>
      </c>
      <c r="T13" t="n">
        <v>1751.39</v>
      </c>
      <c r="U13" t="n">
        <v>0.76</v>
      </c>
      <c r="V13" t="n">
        <v>0.92</v>
      </c>
      <c r="W13" t="n">
        <v>0.07000000000000001</v>
      </c>
      <c r="X13" t="n">
        <v>0.1</v>
      </c>
      <c r="Y13" t="n">
        <v>0.5</v>
      </c>
      <c r="Z13" t="n">
        <v>10</v>
      </c>
      <c r="AA13" t="n">
        <v>67.43583030035354</v>
      </c>
      <c r="AB13" t="n">
        <v>92.26867807577237</v>
      </c>
      <c r="AC13" t="n">
        <v>83.46268494014616</v>
      </c>
      <c r="AD13" t="n">
        <v>67435.83030035354</v>
      </c>
      <c r="AE13" t="n">
        <v>92268.67807577238</v>
      </c>
      <c r="AF13" t="n">
        <v>2.376155142169061e-06</v>
      </c>
      <c r="AG13" t="n">
        <v>0.218125</v>
      </c>
      <c r="AH13" t="n">
        <v>83462.68494014617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9.549099999999999</v>
      </c>
      <c r="E14" t="n">
        <v>10.47</v>
      </c>
      <c r="F14" t="n">
        <v>8.130000000000001</v>
      </c>
      <c r="G14" t="n">
        <v>81.29000000000001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74.23999999999999</v>
      </c>
      <c r="Q14" t="n">
        <v>203.56</v>
      </c>
      <c r="R14" t="n">
        <v>17.29</v>
      </c>
      <c r="S14" t="n">
        <v>13.05</v>
      </c>
      <c r="T14" t="n">
        <v>1821</v>
      </c>
      <c r="U14" t="n">
        <v>0.75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66.19566705633486</v>
      </c>
      <c r="AB14" t="n">
        <v>90.57183201316592</v>
      </c>
      <c r="AC14" t="n">
        <v>81.92778348421594</v>
      </c>
      <c r="AD14" t="n">
        <v>66195.66705633486</v>
      </c>
      <c r="AE14" t="n">
        <v>90571.83201316591</v>
      </c>
      <c r="AF14" t="n">
        <v>2.375657575366877e-06</v>
      </c>
      <c r="AG14" t="n">
        <v>0.218125</v>
      </c>
      <c r="AH14" t="n">
        <v>81927.78348421594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9.598000000000001</v>
      </c>
      <c r="E15" t="n">
        <v>10.42</v>
      </c>
      <c r="F15" t="n">
        <v>8.1</v>
      </c>
      <c r="G15" t="n">
        <v>97.23</v>
      </c>
      <c r="H15" t="n">
        <v>1.64</v>
      </c>
      <c r="I15" t="n">
        <v>5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73.98999999999999</v>
      </c>
      <c r="Q15" t="n">
        <v>203.57</v>
      </c>
      <c r="R15" t="n">
        <v>16.4</v>
      </c>
      <c r="S15" t="n">
        <v>13.05</v>
      </c>
      <c r="T15" t="n">
        <v>1380.95</v>
      </c>
      <c r="U15" t="n">
        <v>0.8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65.64675616754417</v>
      </c>
      <c r="AB15" t="n">
        <v>89.82078791888357</v>
      </c>
      <c r="AC15" t="n">
        <v>81.24841798419462</v>
      </c>
      <c r="AD15" t="n">
        <v>65646.75616754417</v>
      </c>
      <c r="AE15" t="n">
        <v>89820.78791888356</v>
      </c>
      <c r="AF15" t="n">
        <v>2.387823083680272e-06</v>
      </c>
      <c r="AG15" t="n">
        <v>0.2170833333333333</v>
      </c>
      <c r="AH15" t="n">
        <v>81248.41798419462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9.609500000000001</v>
      </c>
      <c r="E16" t="n">
        <v>10.41</v>
      </c>
      <c r="F16" t="n">
        <v>8.09</v>
      </c>
      <c r="G16" t="n">
        <v>97.08</v>
      </c>
      <c r="H16" t="n">
        <v>1.74</v>
      </c>
      <c r="I16" t="n">
        <v>5</v>
      </c>
      <c r="J16" t="n">
        <v>152.35</v>
      </c>
      <c r="K16" t="n">
        <v>46.47</v>
      </c>
      <c r="L16" t="n">
        <v>15</v>
      </c>
      <c r="M16" t="n">
        <v>3</v>
      </c>
      <c r="N16" t="n">
        <v>25.88</v>
      </c>
      <c r="O16" t="n">
        <v>19023.66</v>
      </c>
      <c r="P16" t="n">
        <v>72.92</v>
      </c>
      <c r="Q16" t="n">
        <v>203.56</v>
      </c>
      <c r="R16" t="n">
        <v>16.05</v>
      </c>
      <c r="S16" t="n">
        <v>13.05</v>
      </c>
      <c r="T16" t="n">
        <v>1204.04</v>
      </c>
      <c r="U16" t="n">
        <v>0.8100000000000001</v>
      </c>
      <c r="V16" t="n">
        <v>0.92</v>
      </c>
      <c r="W16" t="n">
        <v>0.06</v>
      </c>
      <c r="X16" t="n">
        <v>0.07000000000000001</v>
      </c>
      <c r="Y16" t="n">
        <v>0.5</v>
      </c>
      <c r="Z16" t="n">
        <v>10</v>
      </c>
      <c r="AA16" t="n">
        <v>64.93826454829176</v>
      </c>
      <c r="AB16" t="n">
        <v>88.85139842897863</v>
      </c>
      <c r="AC16" t="n">
        <v>80.37154566665922</v>
      </c>
      <c r="AD16" t="n">
        <v>64938.26454829175</v>
      </c>
      <c r="AE16" t="n">
        <v>88851.39842897863</v>
      </c>
      <c r="AF16" t="n">
        <v>2.390684092792829e-06</v>
      </c>
      <c r="AG16" t="n">
        <v>0.216875</v>
      </c>
      <c r="AH16" t="n">
        <v>80371.54566665922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9.5921</v>
      </c>
      <c r="E17" t="n">
        <v>10.43</v>
      </c>
      <c r="F17" t="n">
        <v>8.109999999999999</v>
      </c>
      <c r="G17" t="n">
        <v>97.31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1</v>
      </c>
      <c r="N17" t="n">
        <v>26.28</v>
      </c>
      <c r="O17" t="n">
        <v>19196.18</v>
      </c>
      <c r="P17" t="n">
        <v>71.47</v>
      </c>
      <c r="Q17" t="n">
        <v>203.59</v>
      </c>
      <c r="R17" t="n">
        <v>16.62</v>
      </c>
      <c r="S17" t="n">
        <v>13.05</v>
      </c>
      <c r="T17" t="n">
        <v>1492.2</v>
      </c>
      <c r="U17" t="n">
        <v>0.78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64.28292293089386</v>
      </c>
      <c r="AB17" t="n">
        <v>87.95473111642362</v>
      </c>
      <c r="AC17" t="n">
        <v>79.5604550239337</v>
      </c>
      <c r="AD17" t="n">
        <v>64282.92293089387</v>
      </c>
      <c r="AE17" t="n">
        <v>87954.73111642362</v>
      </c>
      <c r="AF17" t="n">
        <v>2.38635526161383e-06</v>
      </c>
      <c r="AG17" t="n">
        <v>0.2172916666666667</v>
      </c>
      <c r="AH17" t="n">
        <v>79560.4550239337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9.5839</v>
      </c>
      <c r="E18" t="n">
        <v>10.43</v>
      </c>
      <c r="F18" t="n">
        <v>8.119999999999999</v>
      </c>
      <c r="G18" t="n">
        <v>97.41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71.11</v>
      </c>
      <c r="Q18" t="n">
        <v>203.59</v>
      </c>
      <c r="R18" t="n">
        <v>16.87</v>
      </c>
      <c r="S18" t="n">
        <v>13.05</v>
      </c>
      <c r="T18" t="n">
        <v>1615.02</v>
      </c>
      <c r="U18" t="n">
        <v>0.77</v>
      </c>
      <c r="V18" t="n">
        <v>0.92</v>
      </c>
      <c r="W18" t="n">
        <v>0.07000000000000001</v>
      </c>
      <c r="X18" t="n">
        <v>0.09</v>
      </c>
      <c r="Y18" t="n">
        <v>0.5</v>
      </c>
      <c r="Z18" t="n">
        <v>10</v>
      </c>
      <c r="AA18" t="n">
        <v>64.15757578043342</v>
      </c>
      <c r="AB18" t="n">
        <v>87.78322561523773</v>
      </c>
      <c r="AC18" t="n">
        <v>79.40531776707145</v>
      </c>
      <c r="AD18" t="n">
        <v>64157.57578043341</v>
      </c>
      <c r="AE18" t="n">
        <v>87783.22561523772</v>
      </c>
      <c r="AF18" t="n">
        <v>2.384315237724876e-06</v>
      </c>
      <c r="AG18" t="n">
        <v>0.2172916666666667</v>
      </c>
      <c r="AH18" t="n">
        <v>79405.31776707145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6.8835</v>
      </c>
      <c r="E2" t="n">
        <v>14.53</v>
      </c>
      <c r="F2" t="n">
        <v>9.710000000000001</v>
      </c>
      <c r="G2" t="n">
        <v>7.02</v>
      </c>
      <c r="H2" t="n">
        <v>0.12</v>
      </c>
      <c r="I2" t="n">
        <v>83</v>
      </c>
      <c r="J2" t="n">
        <v>150.44</v>
      </c>
      <c r="K2" t="n">
        <v>49.1</v>
      </c>
      <c r="L2" t="n">
        <v>1</v>
      </c>
      <c r="M2" t="n">
        <v>81</v>
      </c>
      <c r="N2" t="n">
        <v>25.34</v>
      </c>
      <c r="O2" t="n">
        <v>18787.76</v>
      </c>
      <c r="P2" t="n">
        <v>113.93</v>
      </c>
      <c r="Q2" t="n">
        <v>203.6</v>
      </c>
      <c r="R2" t="n">
        <v>66.87</v>
      </c>
      <c r="S2" t="n">
        <v>13.05</v>
      </c>
      <c r="T2" t="n">
        <v>26225.55</v>
      </c>
      <c r="U2" t="n">
        <v>0.2</v>
      </c>
      <c r="V2" t="n">
        <v>0.77</v>
      </c>
      <c r="W2" t="n">
        <v>0.19</v>
      </c>
      <c r="X2" t="n">
        <v>1.69</v>
      </c>
      <c r="Y2" t="n">
        <v>0.5</v>
      </c>
      <c r="Z2" t="n">
        <v>10</v>
      </c>
      <c r="AA2" t="n">
        <v>130.465265927246</v>
      </c>
      <c r="AB2" t="n">
        <v>178.5083325628939</v>
      </c>
      <c r="AC2" t="n">
        <v>161.4717478411595</v>
      </c>
      <c r="AD2" t="n">
        <v>130465.265927246</v>
      </c>
      <c r="AE2" t="n">
        <v>178508.3325628939</v>
      </c>
      <c r="AF2" t="n">
        <v>1.677909350343497e-06</v>
      </c>
      <c r="AG2" t="n">
        <v>0.3027083333333333</v>
      </c>
      <c r="AH2" t="n">
        <v>161471.7478411595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8.186500000000001</v>
      </c>
      <c r="E3" t="n">
        <v>12.22</v>
      </c>
      <c r="F3" t="n">
        <v>8.779999999999999</v>
      </c>
      <c r="G3" t="n">
        <v>13.86</v>
      </c>
      <c r="H3" t="n">
        <v>0.23</v>
      </c>
      <c r="I3" t="n">
        <v>38</v>
      </c>
      <c r="J3" t="n">
        <v>151.83</v>
      </c>
      <c r="K3" t="n">
        <v>49.1</v>
      </c>
      <c r="L3" t="n">
        <v>2</v>
      </c>
      <c r="M3" t="n">
        <v>36</v>
      </c>
      <c r="N3" t="n">
        <v>25.73</v>
      </c>
      <c r="O3" t="n">
        <v>18959.54</v>
      </c>
      <c r="P3" t="n">
        <v>101.93</v>
      </c>
      <c r="Q3" t="n">
        <v>203.56</v>
      </c>
      <c r="R3" t="n">
        <v>37.43</v>
      </c>
      <c r="S3" t="n">
        <v>13.05</v>
      </c>
      <c r="T3" t="n">
        <v>11731.49</v>
      </c>
      <c r="U3" t="n">
        <v>0.35</v>
      </c>
      <c r="V3" t="n">
        <v>0.85</v>
      </c>
      <c r="W3" t="n">
        <v>0.12</v>
      </c>
      <c r="X3" t="n">
        <v>0.75</v>
      </c>
      <c r="Y3" t="n">
        <v>0.5</v>
      </c>
      <c r="Z3" t="n">
        <v>10</v>
      </c>
      <c r="AA3" t="n">
        <v>98.96012786454271</v>
      </c>
      <c r="AB3" t="n">
        <v>135.4016127569284</v>
      </c>
      <c r="AC3" t="n">
        <v>122.4790728728004</v>
      </c>
      <c r="AD3" t="n">
        <v>98960.12786454271</v>
      </c>
      <c r="AE3" t="n">
        <v>135401.6127569284</v>
      </c>
      <c r="AF3" t="n">
        <v>1.995526243420794e-06</v>
      </c>
      <c r="AG3" t="n">
        <v>0.2545833333333333</v>
      </c>
      <c r="AH3" t="n">
        <v>122479.0728728004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8.6586</v>
      </c>
      <c r="E4" t="n">
        <v>11.55</v>
      </c>
      <c r="F4" t="n">
        <v>8.51</v>
      </c>
      <c r="G4" t="n">
        <v>20.42</v>
      </c>
      <c r="H4" t="n">
        <v>0.35</v>
      </c>
      <c r="I4" t="n">
        <v>25</v>
      </c>
      <c r="J4" t="n">
        <v>153.23</v>
      </c>
      <c r="K4" t="n">
        <v>49.1</v>
      </c>
      <c r="L4" t="n">
        <v>3</v>
      </c>
      <c r="M4" t="n">
        <v>23</v>
      </c>
      <c r="N4" t="n">
        <v>26.13</v>
      </c>
      <c r="O4" t="n">
        <v>19131.85</v>
      </c>
      <c r="P4" t="n">
        <v>97.95999999999999</v>
      </c>
      <c r="Q4" t="n">
        <v>203.57</v>
      </c>
      <c r="R4" t="n">
        <v>29.11</v>
      </c>
      <c r="S4" t="n">
        <v>13.05</v>
      </c>
      <c r="T4" t="n">
        <v>7636.73</v>
      </c>
      <c r="U4" t="n">
        <v>0.45</v>
      </c>
      <c r="V4" t="n">
        <v>0.88</v>
      </c>
      <c r="W4" t="n">
        <v>0.09</v>
      </c>
      <c r="X4" t="n">
        <v>0.48</v>
      </c>
      <c r="Y4" t="n">
        <v>0.5</v>
      </c>
      <c r="Z4" t="n">
        <v>10</v>
      </c>
      <c r="AA4" t="n">
        <v>90.3282502694307</v>
      </c>
      <c r="AB4" t="n">
        <v>123.5910970197389</v>
      </c>
      <c r="AC4" t="n">
        <v>111.7957361814016</v>
      </c>
      <c r="AD4" t="n">
        <v>90328.2502694307</v>
      </c>
      <c r="AE4" t="n">
        <v>123591.0970197389</v>
      </c>
      <c r="AF4" t="n">
        <v>2.110604474596383e-06</v>
      </c>
      <c r="AG4" t="n">
        <v>0.240625</v>
      </c>
      <c r="AH4" t="n">
        <v>111795.7361814016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8.9964</v>
      </c>
      <c r="E5" t="n">
        <v>11.12</v>
      </c>
      <c r="F5" t="n">
        <v>8.289999999999999</v>
      </c>
      <c r="G5" t="n">
        <v>27.63</v>
      </c>
      <c r="H5" t="n">
        <v>0.46</v>
      </c>
      <c r="I5" t="n">
        <v>18</v>
      </c>
      <c r="J5" t="n">
        <v>154.63</v>
      </c>
      <c r="K5" t="n">
        <v>49.1</v>
      </c>
      <c r="L5" t="n">
        <v>4</v>
      </c>
      <c r="M5" t="n">
        <v>16</v>
      </c>
      <c r="N5" t="n">
        <v>26.53</v>
      </c>
      <c r="O5" t="n">
        <v>19304.72</v>
      </c>
      <c r="P5" t="n">
        <v>94.43000000000001</v>
      </c>
      <c r="Q5" t="n">
        <v>203.57</v>
      </c>
      <c r="R5" t="n">
        <v>22.24</v>
      </c>
      <c r="S5" t="n">
        <v>13.05</v>
      </c>
      <c r="T5" t="n">
        <v>4233.78</v>
      </c>
      <c r="U5" t="n">
        <v>0.59</v>
      </c>
      <c r="V5" t="n">
        <v>0.9</v>
      </c>
      <c r="W5" t="n">
        <v>0.07000000000000001</v>
      </c>
      <c r="X5" t="n">
        <v>0.26</v>
      </c>
      <c r="Y5" t="n">
        <v>0.5</v>
      </c>
      <c r="Z5" t="n">
        <v>10</v>
      </c>
      <c r="AA5" t="n">
        <v>84.21217747322798</v>
      </c>
      <c r="AB5" t="n">
        <v>115.2228163978899</v>
      </c>
      <c r="AC5" t="n">
        <v>104.2261125171436</v>
      </c>
      <c r="AD5" t="n">
        <v>84212.17747322799</v>
      </c>
      <c r="AE5" t="n">
        <v>115222.8163978899</v>
      </c>
      <c r="AF5" t="n">
        <v>2.19294598379171e-06</v>
      </c>
      <c r="AG5" t="n">
        <v>0.2316666666666667</v>
      </c>
      <c r="AH5" t="n">
        <v>104226.1125171436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9.053000000000001</v>
      </c>
      <c r="E6" t="n">
        <v>11.05</v>
      </c>
      <c r="F6" t="n">
        <v>8.31</v>
      </c>
      <c r="G6" t="n">
        <v>33.25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93.98</v>
      </c>
      <c r="Q6" t="n">
        <v>203.56</v>
      </c>
      <c r="R6" t="n">
        <v>23.11</v>
      </c>
      <c r="S6" t="n">
        <v>13.05</v>
      </c>
      <c r="T6" t="n">
        <v>4685.3</v>
      </c>
      <c r="U6" t="n">
        <v>0.5600000000000001</v>
      </c>
      <c r="V6" t="n">
        <v>0.9</v>
      </c>
      <c r="W6" t="n">
        <v>0.08</v>
      </c>
      <c r="X6" t="n">
        <v>0.29</v>
      </c>
      <c r="Y6" t="n">
        <v>0.5</v>
      </c>
      <c r="Z6" t="n">
        <v>10</v>
      </c>
      <c r="AA6" t="n">
        <v>83.48412533348855</v>
      </c>
      <c r="AB6" t="n">
        <v>114.2266633409054</v>
      </c>
      <c r="AC6" t="n">
        <v>103.3250309098077</v>
      </c>
      <c r="AD6" t="n">
        <v>83484.12533348856</v>
      </c>
      <c r="AE6" t="n">
        <v>114226.6633409054</v>
      </c>
      <c r="AF6" t="n">
        <v>2.206742696108038e-06</v>
      </c>
      <c r="AG6" t="n">
        <v>0.2302083333333333</v>
      </c>
      <c r="AH6" t="n">
        <v>103325.0309098077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9.182</v>
      </c>
      <c r="E7" t="n">
        <v>10.89</v>
      </c>
      <c r="F7" t="n">
        <v>8.25</v>
      </c>
      <c r="G7" t="n">
        <v>41.24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10</v>
      </c>
      <c r="N7" t="n">
        <v>27.35</v>
      </c>
      <c r="O7" t="n">
        <v>19652.13</v>
      </c>
      <c r="P7" t="n">
        <v>92.2</v>
      </c>
      <c r="Q7" t="n">
        <v>203.56</v>
      </c>
      <c r="R7" t="n">
        <v>20.96</v>
      </c>
      <c r="S7" t="n">
        <v>13.05</v>
      </c>
      <c r="T7" t="n">
        <v>3625.27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81.10493372777211</v>
      </c>
      <c r="AB7" t="n">
        <v>110.97134842344</v>
      </c>
      <c r="AC7" t="n">
        <v>100.380398679201</v>
      </c>
      <c r="AD7" t="n">
        <v>81104.93372777211</v>
      </c>
      <c r="AE7" t="n">
        <v>110971.34842344</v>
      </c>
      <c r="AF7" t="n">
        <v>2.238187499797194e-06</v>
      </c>
      <c r="AG7" t="n">
        <v>0.226875</v>
      </c>
      <c r="AH7" t="n">
        <v>100380.398679201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9.2232</v>
      </c>
      <c r="E8" t="n">
        <v>10.84</v>
      </c>
      <c r="F8" t="n">
        <v>8.23</v>
      </c>
      <c r="G8" t="n">
        <v>44.89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91.5</v>
      </c>
      <c r="Q8" t="n">
        <v>203.57</v>
      </c>
      <c r="R8" t="n">
        <v>20.43</v>
      </c>
      <c r="S8" t="n">
        <v>13.05</v>
      </c>
      <c r="T8" t="n">
        <v>3365.31</v>
      </c>
      <c r="U8" t="n">
        <v>0.64</v>
      </c>
      <c r="V8" t="n">
        <v>0.91</v>
      </c>
      <c r="W8" t="n">
        <v>0.07000000000000001</v>
      </c>
      <c r="X8" t="n">
        <v>0.21</v>
      </c>
      <c r="Y8" t="n">
        <v>0.5</v>
      </c>
      <c r="Z8" t="n">
        <v>10</v>
      </c>
      <c r="AA8" t="n">
        <v>80.27909684879315</v>
      </c>
      <c r="AB8" t="n">
        <v>109.8414019722698</v>
      </c>
      <c r="AC8" t="n">
        <v>99.35829273144034</v>
      </c>
      <c r="AD8" t="n">
        <v>80279.09684879314</v>
      </c>
      <c r="AE8" t="n">
        <v>109841.4019722698</v>
      </c>
      <c r="AF8" t="n">
        <v>2.248230336324274e-06</v>
      </c>
      <c r="AG8" t="n">
        <v>0.2258333333333333</v>
      </c>
      <c r="AH8" t="n">
        <v>99358.29273144035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9.2659</v>
      </c>
      <c r="E9" t="n">
        <v>10.79</v>
      </c>
      <c r="F9" t="n">
        <v>8.210000000000001</v>
      </c>
      <c r="G9" t="n">
        <v>49.26</v>
      </c>
      <c r="H9" t="n">
        <v>0.88</v>
      </c>
      <c r="I9" t="n">
        <v>10</v>
      </c>
      <c r="J9" t="n">
        <v>160.28</v>
      </c>
      <c r="K9" t="n">
        <v>49.1</v>
      </c>
      <c r="L9" t="n">
        <v>8</v>
      </c>
      <c r="M9" t="n">
        <v>8</v>
      </c>
      <c r="N9" t="n">
        <v>28.19</v>
      </c>
      <c r="O9" t="n">
        <v>20001.93</v>
      </c>
      <c r="P9" t="n">
        <v>89.84</v>
      </c>
      <c r="Q9" t="n">
        <v>203.56</v>
      </c>
      <c r="R9" t="n">
        <v>19.84</v>
      </c>
      <c r="S9" t="n">
        <v>13.05</v>
      </c>
      <c r="T9" t="n">
        <v>3074.99</v>
      </c>
      <c r="U9" t="n">
        <v>0.66</v>
      </c>
      <c r="V9" t="n">
        <v>0.91</v>
      </c>
      <c r="W9" t="n">
        <v>0.07000000000000001</v>
      </c>
      <c r="X9" t="n">
        <v>0.19</v>
      </c>
      <c r="Y9" t="n">
        <v>0.5</v>
      </c>
      <c r="Z9" t="n">
        <v>10</v>
      </c>
      <c r="AA9" t="n">
        <v>78.88429811588618</v>
      </c>
      <c r="AB9" t="n">
        <v>107.9329768117302</v>
      </c>
      <c r="AC9" t="n">
        <v>97.63200498973053</v>
      </c>
      <c r="AD9" t="n">
        <v>78884.29811588618</v>
      </c>
      <c r="AE9" t="n">
        <v>107932.9768117302</v>
      </c>
      <c r="AF9" t="n">
        <v>2.258638810103553e-06</v>
      </c>
      <c r="AG9" t="n">
        <v>0.2247916666666666</v>
      </c>
      <c r="AH9" t="n">
        <v>97632.00498973053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9.31</v>
      </c>
      <c r="E10" t="n">
        <v>10.74</v>
      </c>
      <c r="F10" t="n">
        <v>8.19</v>
      </c>
      <c r="G10" t="n">
        <v>54.6</v>
      </c>
      <c r="H10" t="n">
        <v>0.99</v>
      </c>
      <c r="I10" t="n">
        <v>9</v>
      </c>
      <c r="J10" t="n">
        <v>161.71</v>
      </c>
      <c r="K10" t="n">
        <v>49.1</v>
      </c>
      <c r="L10" t="n">
        <v>9</v>
      </c>
      <c r="M10" t="n">
        <v>7</v>
      </c>
      <c r="N10" t="n">
        <v>28.61</v>
      </c>
      <c r="O10" t="n">
        <v>20177.64</v>
      </c>
      <c r="P10" t="n">
        <v>89.22</v>
      </c>
      <c r="Q10" t="n">
        <v>203.56</v>
      </c>
      <c r="R10" t="n">
        <v>19.24</v>
      </c>
      <c r="S10" t="n">
        <v>13.05</v>
      </c>
      <c r="T10" t="n">
        <v>2778.7</v>
      </c>
      <c r="U10" t="n">
        <v>0.68</v>
      </c>
      <c r="V10" t="n">
        <v>0.91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78.09889379947221</v>
      </c>
      <c r="AB10" t="n">
        <v>106.8583519764202</v>
      </c>
      <c r="AC10" t="n">
        <v>96.65994084045667</v>
      </c>
      <c r="AD10" t="n">
        <v>78098.89379947221</v>
      </c>
      <c r="AE10" t="n">
        <v>106858.3519764202</v>
      </c>
      <c r="AF10" t="n">
        <v>2.269388545318219e-06</v>
      </c>
      <c r="AG10" t="n">
        <v>0.22375</v>
      </c>
      <c r="AH10" t="n">
        <v>96659.94084045666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9.356</v>
      </c>
      <c r="E11" t="n">
        <v>10.69</v>
      </c>
      <c r="F11" t="n">
        <v>8.17</v>
      </c>
      <c r="G11" t="n">
        <v>61.26</v>
      </c>
      <c r="H11" t="n">
        <v>1.09</v>
      </c>
      <c r="I11" t="n">
        <v>8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87.95</v>
      </c>
      <c r="Q11" t="n">
        <v>203.56</v>
      </c>
      <c r="R11" t="n">
        <v>18.53</v>
      </c>
      <c r="S11" t="n">
        <v>13.05</v>
      </c>
      <c r="T11" t="n">
        <v>2429.78</v>
      </c>
      <c r="U11" t="n">
        <v>0.7</v>
      </c>
      <c r="V11" t="n">
        <v>0.91</v>
      </c>
      <c r="W11" t="n">
        <v>0.07000000000000001</v>
      </c>
      <c r="X11" t="n">
        <v>0.14</v>
      </c>
      <c r="Y11" t="n">
        <v>0.5</v>
      </c>
      <c r="Z11" t="n">
        <v>10</v>
      </c>
      <c r="AA11" t="n">
        <v>76.92759255717391</v>
      </c>
      <c r="AB11" t="n">
        <v>105.2557259425446</v>
      </c>
      <c r="AC11" t="n">
        <v>95.21026718595394</v>
      </c>
      <c r="AD11" t="n">
        <v>76927.59255717391</v>
      </c>
      <c r="AE11" t="n">
        <v>105255.7259425446</v>
      </c>
      <c r="AF11" t="n">
        <v>2.280601421052336e-06</v>
      </c>
      <c r="AG11" t="n">
        <v>0.2227083333333333</v>
      </c>
      <c r="AH11" t="n">
        <v>95210.26718595394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9.4194</v>
      </c>
      <c r="E12" t="n">
        <v>10.62</v>
      </c>
      <c r="F12" t="n">
        <v>8.130000000000001</v>
      </c>
      <c r="G12" t="n">
        <v>69.65000000000001</v>
      </c>
      <c r="H12" t="n">
        <v>1.18</v>
      </c>
      <c r="I12" t="n">
        <v>7</v>
      </c>
      <c r="J12" t="n">
        <v>164.57</v>
      </c>
      <c r="K12" t="n">
        <v>49.1</v>
      </c>
      <c r="L12" t="n">
        <v>11</v>
      </c>
      <c r="M12" t="n">
        <v>5</v>
      </c>
      <c r="N12" t="n">
        <v>29.47</v>
      </c>
      <c r="O12" t="n">
        <v>20530.82</v>
      </c>
      <c r="P12" t="n">
        <v>86.65000000000001</v>
      </c>
      <c r="Q12" t="n">
        <v>203.56</v>
      </c>
      <c r="R12" t="n">
        <v>17.2</v>
      </c>
      <c r="S12" t="n">
        <v>13.05</v>
      </c>
      <c r="T12" t="n">
        <v>1771.59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75.5569057669006</v>
      </c>
      <c r="AB12" t="n">
        <v>103.3802918056602</v>
      </c>
      <c r="AC12" t="n">
        <v>93.51382185090485</v>
      </c>
      <c r="AD12" t="n">
        <v>75556.9057669006</v>
      </c>
      <c r="AE12" t="n">
        <v>103380.2918056602</v>
      </c>
      <c r="AF12" t="n">
        <v>2.296055688911968e-06</v>
      </c>
      <c r="AG12" t="n">
        <v>0.22125</v>
      </c>
      <c r="AH12" t="n">
        <v>93513.82185090485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9.397500000000001</v>
      </c>
      <c r="E13" t="n">
        <v>10.64</v>
      </c>
      <c r="F13" t="n">
        <v>8.15</v>
      </c>
      <c r="G13" t="n">
        <v>69.86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85.44</v>
      </c>
      <c r="Q13" t="n">
        <v>203.56</v>
      </c>
      <c r="R13" t="n">
        <v>18.04</v>
      </c>
      <c r="S13" t="n">
        <v>13.05</v>
      </c>
      <c r="T13" t="n">
        <v>2190.91</v>
      </c>
      <c r="U13" t="n">
        <v>0.72</v>
      </c>
      <c r="V13" t="n">
        <v>0.91</v>
      </c>
      <c r="W13" t="n">
        <v>0.06</v>
      </c>
      <c r="X13" t="n">
        <v>0.13</v>
      </c>
      <c r="Y13" t="n">
        <v>0.5</v>
      </c>
      <c r="Z13" t="n">
        <v>10</v>
      </c>
      <c r="AA13" t="n">
        <v>75.08471455453711</v>
      </c>
      <c r="AB13" t="n">
        <v>102.7342189572987</v>
      </c>
      <c r="AC13" t="n">
        <v>92.92940928842182</v>
      </c>
      <c r="AD13" t="n">
        <v>75084.71455453712</v>
      </c>
      <c r="AE13" t="n">
        <v>102734.2189572987</v>
      </c>
      <c r="AF13" t="n">
        <v>2.290717385029856e-06</v>
      </c>
      <c r="AG13" t="n">
        <v>0.2216666666666667</v>
      </c>
      <c r="AH13" t="n">
        <v>92929.40928842183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9.4491</v>
      </c>
      <c r="E14" t="n">
        <v>10.58</v>
      </c>
      <c r="F14" t="n">
        <v>8.119999999999999</v>
      </c>
      <c r="G14" t="n">
        <v>81.23</v>
      </c>
      <c r="H14" t="n">
        <v>1.38</v>
      </c>
      <c r="I14" t="n">
        <v>6</v>
      </c>
      <c r="J14" t="n">
        <v>167.45</v>
      </c>
      <c r="K14" t="n">
        <v>49.1</v>
      </c>
      <c r="L14" t="n">
        <v>13</v>
      </c>
      <c r="M14" t="n">
        <v>4</v>
      </c>
      <c r="N14" t="n">
        <v>30.36</v>
      </c>
      <c r="O14" t="n">
        <v>20886.38</v>
      </c>
      <c r="P14" t="n">
        <v>84.8</v>
      </c>
      <c r="Q14" t="n">
        <v>203.56</v>
      </c>
      <c r="R14" t="n">
        <v>17.11</v>
      </c>
      <c r="S14" t="n">
        <v>13.05</v>
      </c>
      <c r="T14" t="n">
        <v>1730.08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74.23037316655169</v>
      </c>
      <c r="AB14" t="n">
        <v>101.5652713793757</v>
      </c>
      <c r="AC14" t="n">
        <v>91.87202442670718</v>
      </c>
      <c r="AD14" t="n">
        <v>74230.37316655168</v>
      </c>
      <c r="AE14" t="n">
        <v>101565.2713793757</v>
      </c>
      <c r="AF14" t="n">
        <v>2.303295306505518e-06</v>
      </c>
      <c r="AG14" t="n">
        <v>0.2204166666666667</v>
      </c>
      <c r="AH14" t="n">
        <v>91872.02442670718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9.464</v>
      </c>
      <c r="E15" t="n">
        <v>10.57</v>
      </c>
      <c r="F15" t="n">
        <v>8.109999999999999</v>
      </c>
      <c r="G15" t="n">
        <v>81.06999999999999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83.37</v>
      </c>
      <c r="Q15" t="n">
        <v>203.56</v>
      </c>
      <c r="R15" t="n">
        <v>16.61</v>
      </c>
      <c r="S15" t="n">
        <v>13.05</v>
      </c>
      <c r="T15" t="n">
        <v>1478.55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73.2662482764007</v>
      </c>
      <c r="AB15" t="n">
        <v>100.2461131704835</v>
      </c>
      <c r="AC15" t="n">
        <v>90.67876482582109</v>
      </c>
      <c r="AD15" t="n">
        <v>73266.2482764007</v>
      </c>
      <c r="AE15" t="n">
        <v>100246.1131704835</v>
      </c>
      <c r="AF15" t="n">
        <v>2.3069273032107e-06</v>
      </c>
      <c r="AG15" t="n">
        <v>0.2202083333333333</v>
      </c>
      <c r="AH15" t="n">
        <v>90678.7648258211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9.4964</v>
      </c>
      <c r="E16" t="n">
        <v>10.53</v>
      </c>
      <c r="F16" t="n">
        <v>8.1</v>
      </c>
      <c r="G16" t="n">
        <v>97.20999999999999</v>
      </c>
      <c r="H16" t="n">
        <v>1.56</v>
      </c>
      <c r="I16" t="n">
        <v>5</v>
      </c>
      <c r="J16" t="n">
        <v>170.35</v>
      </c>
      <c r="K16" t="n">
        <v>49.1</v>
      </c>
      <c r="L16" t="n">
        <v>15</v>
      </c>
      <c r="M16" t="n">
        <v>3</v>
      </c>
      <c r="N16" t="n">
        <v>31.26</v>
      </c>
      <c r="O16" t="n">
        <v>21244.37</v>
      </c>
      <c r="P16" t="n">
        <v>82.05</v>
      </c>
      <c r="Q16" t="n">
        <v>203.57</v>
      </c>
      <c r="R16" t="n">
        <v>16.41</v>
      </c>
      <c r="S16" t="n">
        <v>13.05</v>
      </c>
      <c r="T16" t="n">
        <v>1384.96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72.23706298389226</v>
      </c>
      <c r="AB16" t="n">
        <v>98.8379364488236</v>
      </c>
      <c r="AC16" t="n">
        <v>89.40498251408749</v>
      </c>
      <c r="AD16" t="n">
        <v>72237.06298389226</v>
      </c>
      <c r="AE16" t="n">
        <v>98837.9364488236</v>
      </c>
      <c r="AF16" t="n">
        <v>2.314825067858209e-06</v>
      </c>
      <c r="AG16" t="n">
        <v>0.219375</v>
      </c>
      <c r="AH16" t="n">
        <v>89404.98251408749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9.4947</v>
      </c>
      <c r="E17" t="n">
        <v>10.53</v>
      </c>
      <c r="F17" t="n">
        <v>8.1</v>
      </c>
      <c r="G17" t="n">
        <v>97.23999999999999</v>
      </c>
      <c r="H17" t="n">
        <v>1.65</v>
      </c>
      <c r="I17" t="n">
        <v>5</v>
      </c>
      <c r="J17" t="n">
        <v>171.81</v>
      </c>
      <c r="K17" t="n">
        <v>49.1</v>
      </c>
      <c r="L17" t="n">
        <v>16</v>
      </c>
      <c r="M17" t="n">
        <v>3</v>
      </c>
      <c r="N17" t="n">
        <v>31.72</v>
      </c>
      <c r="O17" t="n">
        <v>21424.29</v>
      </c>
      <c r="P17" t="n">
        <v>82.26000000000001</v>
      </c>
      <c r="Q17" t="n">
        <v>203.56</v>
      </c>
      <c r="R17" t="n">
        <v>16.5</v>
      </c>
      <c r="S17" t="n">
        <v>13.05</v>
      </c>
      <c r="T17" t="n">
        <v>1430.45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72.36990843107293</v>
      </c>
      <c r="AB17" t="n">
        <v>99.01970145038359</v>
      </c>
      <c r="AC17" t="n">
        <v>89.56940011900743</v>
      </c>
      <c r="AD17" t="n">
        <v>72369.90843107292</v>
      </c>
      <c r="AE17" t="n">
        <v>99019.7014503836</v>
      </c>
      <c r="AF17" t="n">
        <v>2.314410678972383e-06</v>
      </c>
      <c r="AG17" t="n">
        <v>0.219375</v>
      </c>
      <c r="AH17" t="n">
        <v>89569.40011900742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9.4994</v>
      </c>
      <c r="E18" t="n">
        <v>10.53</v>
      </c>
      <c r="F18" t="n">
        <v>8.1</v>
      </c>
      <c r="G18" t="n">
        <v>97.17</v>
      </c>
      <c r="H18" t="n">
        <v>1.74</v>
      </c>
      <c r="I18" t="n">
        <v>5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81.34</v>
      </c>
      <c r="Q18" t="n">
        <v>203.56</v>
      </c>
      <c r="R18" t="n">
        <v>16.34</v>
      </c>
      <c r="S18" t="n">
        <v>13.05</v>
      </c>
      <c r="T18" t="n">
        <v>1349.19</v>
      </c>
      <c r="U18" t="n">
        <v>0.8</v>
      </c>
      <c r="V18" t="n">
        <v>0.92</v>
      </c>
      <c r="W18" t="n">
        <v>0.06</v>
      </c>
      <c r="X18" t="n">
        <v>0.07000000000000001</v>
      </c>
      <c r="Y18" t="n">
        <v>0.5</v>
      </c>
      <c r="Z18" t="n">
        <v>10</v>
      </c>
      <c r="AA18" t="n">
        <v>71.80830568187237</v>
      </c>
      <c r="AB18" t="n">
        <v>98.25129179276308</v>
      </c>
      <c r="AC18" t="n">
        <v>88.87432640064026</v>
      </c>
      <c r="AD18" t="n">
        <v>71808.30568187237</v>
      </c>
      <c r="AE18" t="n">
        <v>98251.29179276308</v>
      </c>
      <c r="AF18" t="n">
        <v>2.315556342362608e-06</v>
      </c>
      <c r="AG18" t="n">
        <v>0.219375</v>
      </c>
      <c r="AH18" t="n">
        <v>88874.32640064026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9.4869</v>
      </c>
      <c r="E19" t="n">
        <v>10.54</v>
      </c>
      <c r="F19" t="n">
        <v>8.109999999999999</v>
      </c>
      <c r="G19" t="n">
        <v>97.34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79.29000000000001</v>
      </c>
      <c r="Q19" t="n">
        <v>203.56</v>
      </c>
      <c r="R19" t="n">
        <v>16.83</v>
      </c>
      <c r="S19" t="n">
        <v>13.05</v>
      </c>
      <c r="T19" t="n">
        <v>1593.91</v>
      </c>
      <c r="U19" t="n">
        <v>0.78</v>
      </c>
      <c r="V19" t="n">
        <v>0.92</v>
      </c>
      <c r="W19" t="n">
        <v>0.06</v>
      </c>
      <c r="X19" t="n">
        <v>0.09</v>
      </c>
      <c r="Y19" t="n">
        <v>0.5</v>
      </c>
      <c r="Z19" t="n">
        <v>10</v>
      </c>
      <c r="AA19" t="n">
        <v>70.75255167793115</v>
      </c>
      <c r="AB19" t="n">
        <v>96.80676258799198</v>
      </c>
      <c r="AC19" t="n">
        <v>87.5676610357626</v>
      </c>
      <c r="AD19" t="n">
        <v>70752.55167793116</v>
      </c>
      <c r="AE19" t="n">
        <v>96806.76258799198</v>
      </c>
      <c r="AF19" t="n">
        <v>2.312509365260946e-06</v>
      </c>
      <c r="AG19" t="n">
        <v>0.2195833333333333</v>
      </c>
      <c r="AH19" t="n">
        <v>87567.66103576259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9.5541</v>
      </c>
      <c r="E20" t="n">
        <v>10.47</v>
      </c>
      <c r="F20" t="n">
        <v>8.07</v>
      </c>
      <c r="G20" t="n">
        <v>121.02</v>
      </c>
      <c r="H20" t="n">
        <v>1.91</v>
      </c>
      <c r="I20" t="n">
        <v>4</v>
      </c>
      <c r="J20" t="n">
        <v>176.22</v>
      </c>
      <c r="K20" t="n">
        <v>49.1</v>
      </c>
      <c r="L20" t="n">
        <v>19</v>
      </c>
      <c r="M20" t="n">
        <v>2</v>
      </c>
      <c r="N20" t="n">
        <v>33.13</v>
      </c>
      <c r="O20" t="n">
        <v>21967.84</v>
      </c>
      <c r="P20" t="n">
        <v>77.43000000000001</v>
      </c>
      <c r="Q20" t="n">
        <v>203.56</v>
      </c>
      <c r="R20" t="n">
        <v>15.28</v>
      </c>
      <c r="S20" t="n">
        <v>13.05</v>
      </c>
      <c r="T20" t="n">
        <v>823.6</v>
      </c>
      <c r="U20" t="n">
        <v>0.85</v>
      </c>
      <c r="V20" t="n">
        <v>0.92</v>
      </c>
      <c r="W20" t="n">
        <v>0.06</v>
      </c>
      <c r="X20" t="n">
        <v>0.04</v>
      </c>
      <c r="Y20" t="n">
        <v>0.5</v>
      </c>
      <c r="Z20" t="n">
        <v>10</v>
      </c>
      <c r="AA20" t="n">
        <v>69.09588915432204</v>
      </c>
      <c r="AB20" t="n">
        <v>94.54004383639878</v>
      </c>
      <c r="AC20" t="n">
        <v>85.51727474046096</v>
      </c>
      <c r="AD20" t="n">
        <v>69095.88915432204</v>
      </c>
      <c r="AE20" t="n">
        <v>94540.04383639878</v>
      </c>
      <c r="AF20" t="n">
        <v>2.328889914159483e-06</v>
      </c>
      <c r="AG20" t="n">
        <v>0.218125</v>
      </c>
      <c r="AH20" t="n">
        <v>85517.27474046097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9.5397</v>
      </c>
      <c r="E21" t="n">
        <v>10.48</v>
      </c>
      <c r="F21" t="n">
        <v>8.08</v>
      </c>
      <c r="G21" t="n">
        <v>121.26</v>
      </c>
      <c r="H21" t="n">
        <v>2</v>
      </c>
      <c r="I21" t="n">
        <v>4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77.56999999999999</v>
      </c>
      <c r="Q21" t="n">
        <v>203.56</v>
      </c>
      <c r="R21" t="n">
        <v>15.82</v>
      </c>
      <c r="S21" t="n">
        <v>13.05</v>
      </c>
      <c r="T21" t="n">
        <v>1094.68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69.30499008215271</v>
      </c>
      <c r="AB21" t="n">
        <v>94.82614495073847</v>
      </c>
      <c r="AC21" t="n">
        <v>85.77607076599362</v>
      </c>
      <c r="AD21" t="n">
        <v>69304.99008215271</v>
      </c>
      <c r="AE21" t="n">
        <v>94826.14495073847</v>
      </c>
      <c r="AF21" t="n">
        <v>2.325379796538368e-06</v>
      </c>
      <c r="AG21" t="n">
        <v>0.2183333333333334</v>
      </c>
      <c r="AH21" t="n">
        <v>85776.07076599362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6.1943</v>
      </c>
      <c r="E2" t="n">
        <v>16.14</v>
      </c>
      <c r="F2" t="n">
        <v>10.03</v>
      </c>
      <c r="G2" t="n">
        <v>6.14</v>
      </c>
      <c r="H2" t="n">
        <v>0.1</v>
      </c>
      <c r="I2" t="n">
        <v>98</v>
      </c>
      <c r="J2" t="n">
        <v>185.69</v>
      </c>
      <c r="K2" t="n">
        <v>53.44</v>
      </c>
      <c r="L2" t="n">
        <v>1</v>
      </c>
      <c r="M2" t="n">
        <v>96</v>
      </c>
      <c r="N2" t="n">
        <v>36.26</v>
      </c>
      <c r="O2" t="n">
        <v>23136.14</v>
      </c>
      <c r="P2" t="n">
        <v>134.98</v>
      </c>
      <c r="Q2" t="n">
        <v>203.59</v>
      </c>
      <c r="R2" t="n">
        <v>76.91</v>
      </c>
      <c r="S2" t="n">
        <v>13.05</v>
      </c>
      <c r="T2" t="n">
        <v>31171.8</v>
      </c>
      <c r="U2" t="n">
        <v>0.17</v>
      </c>
      <c r="V2" t="n">
        <v>0.74</v>
      </c>
      <c r="W2" t="n">
        <v>0.21</v>
      </c>
      <c r="X2" t="n">
        <v>2</v>
      </c>
      <c r="Y2" t="n">
        <v>0.5</v>
      </c>
      <c r="Z2" t="n">
        <v>10</v>
      </c>
      <c r="AA2" t="n">
        <v>169.0151963682342</v>
      </c>
      <c r="AB2" t="n">
        <v>231.2540480951291</v>
      </c>
      <c r="AC2" t="n">
        <v>209.1834863120916</v>
      </c>
      <c r="AD2" t="n">
        <v>169015.1963682342</v>
      </c>
      <c r="AE2" t="n">
        <v>231254.0480951291</v>
      </c>
      <c r="AF2" t="n">
        <v>1.457401176118875e-06</v>
      </c>
      <c r="AG2" t="n">
        <v>0.33625</v>
      </c>
      <c r="AH2" t="n">
        <v>209183.4863120916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7.6875</v>
      </c>
      <c r="E3" t="n">
        <v>13.01</v>
      </c>
      <c r="F3" t="n">
        <v>8.9</v>
      </c>
      <c r="G3" t="n">
        <v>12.14</v>
      </c>
      <c r="H3" t="n">
        <v>0.19</v>
      </c>
      <c r="I3" t="n">
        <v>44</v>
      </c>
      <c r="J3" t="n">
        <v>187.21</v>
      </c>
      <c r="K3" t="n">
        <v>53.44</v>
      </c>
      <c r="L3" t="n">
        <v>2</v>
      </c>
      <c r="M3" t="n">
        <v>42</v>
      </c>
      <c r="N3" t="n">
        <v>36.77</v>
      </c>
      <c r="O3" t="n">
        <v>23322.88</v>
      </c>
      <c r="P3" t="n">
        <v>119.04</v>
      </c>
      <c r="Q3" t="n">
        <v>203.56</v>
      </c>
      <c r="R3" t="n">
        <v>41.33</v>
      </c>
      <c r="S3" t="n">
        <v>13.05</v>
      </c>
      <c r="T3" t="n">
        <v>13649.83</v>
      </c>
      <c r="U3" t="n">
        <v>0.32</v>
      </c>
      <c r="V3" t="n">
        <v>0.84</v>
      </c>
      <c r="W3" t="n">
        <v>0.13</v>
      </c>
      <c r="X3" t="n">
        <v>0.88</v>
      </c>
      <c r="Y3" t="n">
        <v>0.5</v>
      </c>
      <c r="Z3" t="n">
        <v>10</v>
      </c>
      <c r="AA3" t="n">
        <v>120.9171999225138</v>
      </c>
      <c r="AB3" t="n">
        <v>165.4442474242827</v>
      </c>
      <c r="AC3" t="n">
        <v>149.6544806526146</v>
      </c>
      <c r="AD3" t="n">
        <v>120917.1999225138</v>
      </c>
      <c r="AE3" t="n">
        <v>165444.2474242827</v>
      </c>
      <c r="AF3" t="n">
        <v>1.808722784077918e-06</v>
      </c>
      <c r="AG3" t="n">
        <v>0.2710416666666667</v>
      </c>
      <c r="AH3" t="n">
        <v>149654.4806526146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8.238</v>
      </c>
      <c r="E4" t="n">
        <v>12.14</v>
      </c>
      <c r="F4" t="n">
        <v>8.59</v>
      </c>
      <c r="G4" t="n">
        <v>17.77</v>
      </c>
      <c r="H4" t="n">
        <v>0.28</v>
      </c>
      <c r="I4" t="n">
        <v>29</v>
      </c>
      <c r="J4" t="n">
        <v>188.73</v>
      </c>
      <c r="K4" t="n">
        <v>53.44</v>
      </c>
      <c r="L4" t="n">
        <v>3</v>
      </c>
      <c r="M4" t="n">
        <v>27</v>
      </c>
      <c r="N4" t="n">
        <v>37.29</v>
      </c>
      <c r="O4" t="n">
        <v>23510.33</v>
      </c>
      <c r="P4" t="n">
        <v>114.2</v>
      </c>
      <c r="Q4" t="n">
        <v>203.57</v>
      </c>
      <c r="R4" t="n">
        <v>31.69</v>
      </c>
      <c r="S4" t="n">
        <v>13.05</v>
      </c>
      <c r="T4" t="n">
        <v>8906.27</v>
      </c>
      <c r="U4" t="n">
        <v>0.41</v>
      </c>
      <c r="V4" t="n">
        <v>0.87</v>
      </c>
      <c r="W4" t="n">
        <v>0.1</v>
      </c>
      <c r="X4" t="n">
        <v>0.57</v>
      </c>
      <c r="Y4" t="n">
        <v>0.5</v>
      </c>
      <c r="Z4" t="n">
        <v>10</v>
      </c>
      <c r="AA4" t="n">
        <v>108.6472737148435</v>
      </c>
      <c r="AB4" t="n">
        <v>148.6559930760162</v>
      </c>
      <c r="AC4" t="n">
        <v>134.4684737368783</v>
      </c>
      <c r="AD4" t="n">
        <v>108647.2737148435</v>
      </c>
      <c r="AE4" t="n">
        <v>148655.9930760162</v>
      </c>
      <c r="AF4" t="n">
        <v>1.938244981493839e-06</v>
      </c>
      <c r="AG4" t="n">
        <v>0.2529166666666667</v>
      </c>
      <c r="AH4" t="n">
        <v>134468.4737368783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8.5657</v>
      </c>
      <c r="E5" t="n">
        <v>11.67</v>
      </c>
      <c r="F5" t="n">
        <v>8.42</v>
      </c>
      <c r="G5" t="n">
        <v>24.07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111.33</v>
      </c>
      <c r="Q5" t="n">
        <v>203.57</v>
      </c>
      <c r="R5" t="n">
        <v>26.45</v>
      </c>
      <c r="S5" t="n">
        <v>13.05</v>
      </c>
      <c r="T5" t="n">
        <v>6327.17</v>
      </c>
      <c r="U5" t="n">
        <v>0.49</v>
      </c>
      <c r="V5" t="n">
        <v>0.88</v>
      </c>
      <c r="W5" t="n">
        <v>0.09</v>
      </c>
      <c r="X5" t="n">
        <v>0.4</v>
      </c>
      <c r="Y5" t="n">
        <v>0.5</v>
      </c>
      <c r="Z5" t="n">
        <v>10</v>
      </c>
      <c r="AA5" t="n">
        <v>102.1484124129142</v>
      </c>
      <c r="AB5" t="n">
        <v>139.7639643331953</v>
      </c>
      <c r="AC5" t="n">
        <v>126.4250877372287</v>
      </c>
      <c r="AD5" t="n">
        <v>102148.4124129142</v>
      </c>
      <c r="AE5" t="n">
        <v>139763.9643331953</v>
      </c>
      <c r="AF5" t="n">
        <v>2.015346569310728e-06</v>
      </c>
      <c r="AG5" t="n">
        <v>0.243125</v>
      </c>
      <c r="AH5" t="n">
        <v>126425.0877372286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8.738099999999999</v>
      </c>
      <c r="E6" t="n">
        <v>11.44</v>
      </c>
      <c r="F6" t="n">
        <v>8.34</v>
      </c>
      <c r="G6" t="n">
        <v>29.45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15</v>
      </c>
      <c r="N6" t="n">
        <v>38.35</v>
      </c>
      <c r="O6" t="n">
        <v>23887.36</v>
      </c>
      <c r="P6" t="n">
        <v>109.58</v>
      </c>
      <c r="Q6" t="n">
        <v>203.56</v>
      </c>
      <c r="R6" t="n">
        <v>24.09</v>
      </c>
      <c r="S6" t="n">
        <v>13.05</v>
      </c>
      <c r="T6" t="n">
        <v>5162.79</v>
      </c>
      <c r="U6" t="n">
        <v>0.54</v>
      </c>
      <c r="V6" t="n">
        <v>0.89</v>
      </c>
      <c r="W6" t="n">
        <v>0.08</v>
      </c>
      <c r="X6" t="n">
        <v>0.32</v>
      </c>
      <c r="Y6" t="n">
        <v>0.5</v>
      </c>
      <c r="Z6" t="n">
        <v>10</v>
      </c>
      <c r="AA6" t="n">
        <v>98.80743111041812</v>
      </c>
      <c r="AB6" t="n">
        <v>135.1926863214299</v>
      </c>
      <c r="AC6" t="n">
        <v>122.2900860830758</v>
      </c>
      <c r="AD6" t="n">
        <v>98807.43111041813</v>
      </c>
      <c r="AE6" t="n">
        <v>135192.6863214299</v>
      </c>
      <c r="AF6" t="n">
        <v>2.055909015876586e-06</v>
      </c>
      <c r="AG6" t="n">
        <v>0.2383333333333333</v>
      </c>
      <c r="AH6" t="n">
        <v>122290.0860830758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8.870699999999999</v>
      </c>
      <c r="E7" t="n">
        <v>11.27</v>
      </c>
      <c r="F7" t="n">
        <v>8.279999999999999</v>
      </c>
      <c r="G7" t="n">
        <v>35.5</v>
      </c>
      <c r="H7" t="n">
        <v>0.55</v>
      </c>
      <c r="I7" t="n">
        <v>14</v>
      </c>
      <c r="J7" t="n">
        <v>193.32</v>
      </c>
      <c r="K7" t="n">
        <v>53.44</v>
      </c>
      <c r="L7" t="n">
        <v>6</v>
      </c>
      <c r="M7" t="n">
        <v>12</v>
      </c>
      <c r="N7" t="n">
        <v>38.89</v>
      </c>
      <c r="O7" t="n">
        <v>24076.95</v>
      </c>
      <c r="P7" t="n">
        <v>108.18</v>
      </c>
      <c r="Q7" t="n">
        <v>203.56</v>
      </c>
      <c r="R7" t="n">
        <v>22.04</v>
      </c>
      <c r="S7" t="n">
        <v>13.05</v>
      </c>
      <c r="T7" t="n">
        <v>4155.6</v>
      </c>
      <c r="U7" t="n">
        <v>0.59</v>
      </c>
      <c r="V7" t="n">
        <v>0.9</v>
      </c>
      <c r="W7" t="n">
        <v>0.08</v>
      </c>
      <c r="X7" t="n">
        <v>0.26</v>
      </c>
      <c r="Y7" t="n">
        <v>0.5</v>
      </c>
      <c r="Z7" t="n">
        <v>10</v>
      </c>
      <c r="AA7" t="n">
        <v>96.2980918533496</v>
      </c>
      <c r="AB7" t="n">
        <v>131.7592976456756</v>
      </c>
      <c r="AC7" t="n">
        <v>119.184375203743</v>
      </c>
      <c r="AD7" t="n">
        <v>96298.0918533496</v>
      </c>
      <c r="AE7" t="n">
        <v>131759.2976456756</v>
      </c>
      <c r="AF7" t="n">
        <v>2.087107278142437e-06</v>
      </c>
      <c r="AG7" t="n">
        <v>0.2347916666666666</v>
      </c>
      <c r="AH7" t="n">
        <v>119184.375203743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8.9588</v>
      </c>
      <c r="E8" t="n">
        <v>11.16</v>
      </c>
      <c r="F8" t="n">
        <v>8.25</v>
      </c>
      <c r="G8" t="n">
        <v>41.23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10</v>
      </c>
      <c r="N8" t="n">
        <v>39.43</v>
      </c>
      <c r="O8" t="n">
        <v>24267.28</v>
      </c>
      <c r="P8" t="n">
        <v>107.13</v>
      </c>
      <c r="Q8" t="n">
        <v>203.56</v>
      </c>
      <c r="R8" t="n">
        <v>21</v>
      </c>
      <c r="S8" t="n">
        <v>13.05</v>
      </c>
      <c r="T8" t="n">
        <v>3642.55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94.631399786686</v>
      </c>
      <c r="AB8" t="n">
        <v>129.478856030803</v>
      </c>
      <c r="AC8" t="n">
        <v>117.1215757359733</v>
      </c>
      <c r="AD8" t="n">
        <v>94631.399786686</v>
      </c>
      <c r="AE8" t="n">
        <v>129478.856030803</v>
      </c>
      <c r="AF8" t="n">
        <v>2.107835535349236e-06</v>
      </c>
      <c r="AG8" t="n">
        <v>0.2325</v>
      </c>
      <c r="AH8" t="n">
        <v>117121.5757359733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9.008100000000001</v>
      </c>
      <c r="E9" t="n">
        <v>11.1</v>
      </c>
      <c r="F9" t="n">
        <v>8.220000000000001</v>
      </c>
      <c r="G9" t="n">
        <v>44.85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106.38</v>
      </c>
      <c r="Q9" t="n">
        <v>203.56</v>
      </c>
      <c r="R9" t="n">
        <v>20.25</v>
      </c>
      <c r="S9" t="n">
        <v>13.05</v>
      </c>
      <c r="T9" t="n">
        <v>3276.15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93.5719538989692</v>
      </c>
      <c r="AB9" t="n">
        <v>128.0292754277758</v>
      </c>
      <c r="AC9" t="n">
        <v>115.8103410711993</v>
      </c>
      <c r="AD9" t="n">
        <v>93571.95389896919</v>
      </c>
      <c r="AE9" t="n">
        <v>128029.2754277758</v>
      </c>
      <c r="AF9" t="n">
        <v>2.119434889268591e-06</v>
      </c>
      <c r="AG9" t="n">
        <v>0.23125</v>
      </c>
      <c r="AH9" t="n">
        <v>115810.3410711993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9.0678</v>
      </c>
      <c r="E10" t="n">
        <v>11.03</v>
      </c>
      <c r="F10" t="n">
        <v>8.19</v>
      </c>
      <c r="G10" t="n">
        <v>49.12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105.27</v>
      </c>
      <c r="Q10" t="n">
        <v>203.56</v>
      </c>
      <c r="R10" t="n">
        <v>19.15</v>
      </c>
      <c r="S10" t="n">
        <v>13.05</v>
      </c>
      <c r="T10" t="n">
        <v>2730.46</v>
      </c>
      <c r="U10" t="n">
        <v>0.68</v>
      </c>
      <c r="V10" t="n">
        <v>0.91</v>
      </c>
      <c r="W10" t="n">
        <v>0.07000000000000001</v>
      </c>
      <c r="X10" t="n">
        <v>0.16</v>
      </c>
      <c r="Y10" t="n">
        <v>0.5</v>
      </c>
      <c r="Z10" t="n">
        <v>10</v>
      </c>
      <c r="AA10" t="n">
        <v>92.20392023977999</v>
      </c>
      <c r="AB10" t="n">
        <v>126.1574714218885</v>
      </c>
      <c r="AC10" t="n">
        <v>114.11717941254</v>
      </c>
      <c r="AD10" t="n">
        <v>92203.92023978</v>
      </c>
      <c r="AE10" t="n">
        <v>126157.4714218885</v>
      </c>
      <c r="AF10" t="n">
        <v>2.133481165718601e-06</v>
      </c>
      <c r="AG10" t="n">
        <v>0.2297916666666666</v>
      </c>
      <c r="AH10" t="n">
        <v>114117.17941254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9.0985</v>
      </c>
      <c r="E11" t="n">
        <v>10.99</v>
      </c>
      <c r="F11" t="n">
        <v>8.19</v>
      </c>
      <c r="G11" t="n">
        <v>54.58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104.92</v>
      </c>
      <c r="Q11" t="n">
        <v>203.56</v>
      </c>
      <c r="R11" t="n">
        <v>19.12</v>
      </c>
      <c r="S11" t="n">
        <v>13.05</v>
      </c>
      <c r="T11" t="n">
        <v>2718.66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  <c r="AA11" t="n">
        <v>91.68873483133632</v>
      </c>
      <c r="AB11" t="n">
        <v>125.4525720176801</v>
      </c>
      <c r="AC11" t="n">
        <v>113.4795546181364</v>
      </c>
      <c r="AD11" t="n">
        <v>91688.73483133632</v>
      </c>
      <c r="AE11" t="n">
        <v>125452.5720176801</v>
      </c>
      <c r="AF11" t="n">
        <v>2.140704292804284e-06</v>
      </c>
      <c r="AG11" t="n">
        <v>0.2289583333333333</v>
      </c>
      <c r="AH11" t="n">
        <v>113479.5546181364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9.1494</v>
      </c>
      <c r="E12" t="n">
        <v>10.93</v>
      </c>
      <c r="F12" t="n">
        <v>8.16</v>
      </c>
      <c r="G12" t="n">
        <v>61.23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103.97</v>
      </c>
      <c r="Q12" t="n">
        <v>203.57</v>
      </c>
      <c r="R12" t="n">
        <v>18.35</v>
      </c>
      <c r="S12" t="n">
        <v>13.05</v>
      </c>
      <c r="T12" t="n">
        <v>2340.03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90.52680733534478</v>
      </c>
      <c r="AB12" t="n">
        <v>123.862771557042</v>
      </c>
      <c r="AC12" t="n">
        <v>112.0414824821621</v>
      </c>
      <c r="AD12" t="n">
        <v>90526.80733534478</v>
      </c>
      <c r="AE12" t="n">
        <v>123862.771557042</v>
      </c>
      <c r="AF12" t="n">
        <v>2.15268009634374e-06</v>
      </c>
      <c r="AG12" t="n">
        <v>0.2277083333333333</v>
      </c>
      <c r="AH12" t="n">
        <v>112041.4824821621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9.146800000000001</v>
      </c>
      <c r="E13" t="n">
        <v>10.93</v>
      </c>
      <c r="F13" t="n">
        <v>8.17</v>
      </c>
      <c r="G13" t="n">
        <v>61.25</v>
      </c>
      <c r="H13" t="n">
        <v>1.05</v>
      </c>
      <c r="I13" t="n">
        <v>8</v>
      </c>
      <c r="J13" t="n">
        <v>202.67</v>
      </c>
      <c r="K13" t="n">
        <v>53.44</v>
      </c>
      <c r="L13" t="n">
        <v>12</v>
      </c>
      <c r="M13" t="n">
        <v>6</v>
      </c>
      <c r="N13" t="n">
        <v>42.24</v>
      </c>
      <c r="O13" t="n">
        <v>25230.25</v>
      </c>
      <c r="P13" t="n">
        <v>102.9</v>
      </c>
      <c r="Q13" t="n">
        <v>203.57</v>
      </c>
      <c r="R13" t="n">
        <v>18.41</v>
      </c>
      <c r="S13" t="n">
        <v>13.05</v>
      </c>
      <c r="T13" t="n">
        <v>2369.48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  <c r="AA13" t="n">
        <v>89.94720313068134</v>
      </c>
      <c r="AB13" t="n">
        <v>123.069731513889</v>
      </c>
      <c r="AC13" t="n">
        <v>111.3241290676887</v>
      </c>
      <c r="AD13" t="n">
        <v>89947.20313068134</v>
      </c>
      <c r="AE13" t="n">
        <v>123069.731513889</v>
      </c>
      <c r="AF13" t="n">
        <v>2.152068365711077e-06</v>
      </c>
      <c r="AG13" t="n">
        <v>0.2277083333333333</v>
      </c>
      <c r="AH13" t="n">
        <v>111324.1290676887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9.211600000000001</v>
      </c>
      <c r="E14" t="n">
        <v>10.86</v>
      </c>
      <c r="F14" t="n">
        <v>8.130000000000001</v>
      </c>
      <c r="G14" t="n">
        <v>69.66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102.14</v>
      </c>
      <c r="Q14" t="n">
        <v>203.56</v>
      </c>
      <c r="R14" t="n">
        <v>17.22</v>
      </c>
      <c r="S14" t="n">
        <v>13.05</v>
      </c>
      <c r="T14" t="n">
        <v>1781.68</v>
      </c>
      <c r="U14" t="n">
        <v>0.76</v>
      </c>
      <c r="V14" t="n">
        <v>0.92</v>
      </c>
      <c r="W14" t="n">
        <v>0.06</v>
      </c>
      <c r="X14" t="n">
        <v>0.1</v>
      </c>
      <c r="Y14" t="n">
        <v>0.5</v>
      </c>
      <c r="Z14" t="n">
        <v>10</v>
      </c>
      <c r="AA14" t="n">
        <v>88.75045047209737</v>
      </c>
      <c r="AB14" t="n">
        <v>121.4322817294141</v>
      </c>
      <c r="AC14" t="n">
        <v>109.8429551924684</v>
      </c>
      <c r="AD14" t="n">
        <v>88750.45047209736</v>
      </c>
      <c r="AE14" t="n">
        <v>121432.2817294141</v>
      </c>
      <c r="AF14" t="n">
        <v>2.167314575325158e-06</v>
      </c>
      <c r="AG14" t="n">
        <v>0.22625</v>
      </c>
      <c r="AH14" t="n">
        <v>109842.9551924684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9.1905</v>
      </c>
      <c r="E15" t="n">
        <v>10.88</v>
      </c>
      <c r="F15" t="n">
        <v>8.15</v>
      </c>
      <c r="G15" t="n">
        <v>69.87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101.48</v>
      </c>
      <c r="Q15" t="n">
        <v>203.6</v>
      </c>
      <c r="R15" t="n">
        <v>18</v>
      </c>
      <c r="S15" t="n">
        <v>13.05</v>
      </c>
      <c r="T15" t="n">
        <v>2169.04</v>
      </c>
      <c r="U15" t="n">
        <v>0.73</v>
      </c>
      <c r="V15" t="n">
        <v>0.91</v>
      </c>
      <c r="W15" t="n">
        <v>0.07000000000000001</v>
      </c>
      <c r="X15" t="n">
        <v>0.13</v>
      </c>
      <c r="Y15" t="n">
        <v>0.5</v>
      </c>
      <c r="Z15" t="n">
        <v>10</v>
      </c>
      <c r="AA15" t="n">
        <v>88.62292552717882</v>
      </c>
      <c r="AB15" t="n">
        <v>121.2577964737732</v>
      </c>
      <c r="AC15" t="n">
        <v>109.6851225647342</v>
      </c>
      <c r="AD15" t="n">
        <v>88622.92552717883</v>
      </c>
      <c r="AE15" t="n">
        <v>121257.7964737732</v>
      </c>
      <c r="AF15" t="n">
        <v>2.162350145960079e-06</v>
      </c>
      <c r="AG15" t="n">
        <v>0.2266666666666667</v>
      </c>
      <c r="AH15" t="n">
        <v>109685.1225647342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9.2469</v>
      </c>
      <c r="E16" t="n">
        <v>10.81</v>
      </c>
      <c r="F16" t="n">
        <v>8.119999999999999</v>
      </c>
      <c r="G16" t="n">
        <v>81.22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4</v>
      </c>
      <c r="N16" t="n">
        <v>44</v>
      </c>
      <c r="O16" t="n">
        <v>25817.56</v>
      </c>
      <c r="P16" t="n">
        <v>100.5</v>
      </c>
      <c r="Q16" t="n">
        <v>203.56</v>
      </c>
      <c r="R16" t="n">
        <v>17.06</v>
      </c>
      <c r="S16" t="n">
        <v>13.05</v>
      </c>
      <c r="T16" t="n">
        <v>1707.01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87.42031525125343</v>
      </c>
      <c r="AB16" t="n">
        <v>119.612332038832</v>
      </c>
      <c r="AC16" t="n">
        <v>108.1966989460394</v>
      </c>
      <c r="AD16" t="n">
        <v>87420.31525125343</v>
      </c>
      <c r="AE16" t="n">
        <v>119612.332038832</v>
      </c>
      <c r="AF16" t="n">
        <v>2.175619995068631e-06</v>
      </c>
      <c r="AG16" t="n">
        <v>0.2252083333333333</v>
      </c>
      <c r="AH16" t="n">
        <v>108196.6989460394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9.246700000000001</v>
      </c>
      <c r="E17" t="n">
        <v>10.81</v>
      </c>
      <c r="F17" t="n">
        <v>8.119999999999999</v>
      </c>
      <c r="G17" t="n">
        <v>81.23</v>
      </c>
      <c r="H17" t="n">
        <v>1.36</v>
      </c>
      <c r="I17" t="n">
        <v>6</v>
      </c>
      <c r="J17" t="n">
        <v>209.03</v>
      </c>
      <c r="K17" t="n">
        <v>53.44</v>
      </c>
      <c r="L17" t="n">
        <v>16</v>
      </c>
      <c r="M17" t="n">
        <v>4</v>
      </c>
      <c r="N17" t="n">
        <v>44.6</v>
      </c>
      <c r="O17" t="n">
        <v>26014.91</v>
      </c>
      <c r="P17" t="n">
        <v>100.59</v>
      </c>
      <c r="Q17" t="n">
        <v>203.56</v>
      </c>
      <c r="R17" t="n">
        <v>17.07</v>
      </c>
      <c r="S17" t="n">
        <v>13.05</v>
      </c>
      <c r="T17" t="n">
        <v>1711.7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  <c r="AA17" t="n">
        <v>87.47511818246366</v>
      </c>
      <c r="AB17" t="n">
        <v>119.6873158270485</v>
      </c>
      <c r="AC17" t="n">
        <v>108.264526386749</v>
      </c>
      <c r="AD17" t="n">
        <v>87475.11818246366</v>
      </c>
      <c r="AE17" t="n">
        <v>119687.3158270485</v>
      </c>
      <c r="AF17" t="n">
        <v>2.175572938866119e-06</v>
      </c>
      <c r="AG17" t="n">
        <v>0.2252083333333333</v>
      </c>
      <c r="AH17" t="n">
        <v>108264.526386749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9.245699999999999</v>
      </c>
      <c r="E18" t="n">
        <v>10.82</v>
      </c>
      <c r="F18" t="n">
        <v>8.119999999999999</v>
      </c>
      <c r="G18" t="n">
        <v>81.23999999999999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99.31</v>
      </c>
      <c r="Q18" t="n">
        <v>203.56</v>
      </c>
      <c r="R18" t="n">
        <v>17.2</v>
      </c>
      <c r="S18" t="n">
        <v>13.05</v>
      </c>
      <c r="T18" t="n">
        <v>1772.55</v>
      </c>
      <c r="U18" t="n">
        <v>0.76</v>
      </c>
      <c r="V18" t="n">
        <v>0.92</v>
      </c>
      <c r="W18" t="n">
        <v>0.06</v>
      </c>
      <c r="X18" t="n">
        <v>0.1</v>
      </c>
      <c r="Y18" t="n">
        <v>0.5</v>
      </c>
      <c r="Z18" t="n">
        <v>10</v>
      </c>
      <c r="AA18" t="n">
        <v>86.73176900332288</v>
      </c>
      <c r="AB18" t="n">
        <v>118.6702326858973</v>
      </c>
      <c r="AC18" t="n">
        <v>107.3445122331038</v>
      </c>
      <c r="AD18" t="n">
        <v>86731.76900332289</v>
      </c>
      <c r="AE18" t="n">
        <v>118670.2326858973</v>
      </c>
      <c r="AF18" t="n">
        <v>2.175337657853555e-06</v>
      </c>
      <c r="AG18" t="n">
        <v>0.2254166666666667</v>
      </c>
      <c r="AH18" t="n">
        <v>107344.5122331038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9.298500000000001</v>
      </c>
      <c r="E19" t="n">
        <v>10.75</v>
      </c>
      <c r="F19" t="n">
        <v>8.1</v>
      </c>
      <c r="G19" t="n">
        <v>97.2</v>
      </c>
      <c r="H19" t="n">
        <v>1.51</v>
      </c>
      <c r="I19" t="n">
        <v>5</v>
      </c>
      <c r="J19" t="n">
        <v>212.25</v>
      </c>
      <c r="K19" t="n">
        <v>53.44</v>
      </c>
      <c r="L19" t="n">
        <v>18</v>
      </c>
      <c r="M19" t="n">
        <v>3</v>
      </c>
      <c r="N19" t="n">
        <v>45.82</v>
      </c>
      <c r="O19" t="n">
        <v>26412.11</v>
      </c>
      <c r="P19" t="n">
        <v>98.29000000000001</v>
      </c>
      <c r="Q19" t="n">
        <v>203.56</v>
      </c>
      <c r="R19" t="n">
        <v>16.39</v>
      </c>
      <c r="S19" t="n">
        <v>13.05</v>
      </c>
      <c r="T19" t="n">
        <v>1376.27</v>
      </c>
      <c r="U19" t="n">
        <v>0.8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85.58789088891984</v>
      </c>
      <c r="AB19" t="n">
        <v>117.105128185431</v>
      </c>
      <c r="AC19" t="n">
        <v>105.9287791095235</v>
      </c>
      <c r="AD19" t="n">
        <v>85587.89088891985</v>
      </c>
      <c r="AE19" t="n">
        <v>117105.128185431</v>
      </c>
      <c r="AF19" t="n">
        <v>2.187760495316881e-06</v>
      </c>
      <c r="AG19" t="n">
        <v>0.2239583333333333</v>
      </c>
      <c r="AH19" t="n">
        <v>105928.7791095235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9.297800000000001</v>
      </c>
      <c r="E20" t="n">
        <v>10.76</v>
      </c>
      <c r="F20" t="n">
        <v>8.1</v>
      </c>
      <c r="G20" t="n">
        <v>97.20999999999999</v>
      </c>
      <c r="H20" t="n">
        <v>1.58</v>
      </c>
      <c r="I20" t="n">
        <v>5</v>
      </c>
      <c r="J20" t="n">
        <v>213.87</v>
      </c>
      <c r="K20" t="n">
        <v>53.44</v>
      </c>
      <c r="L20" t="n">
        <v>19</v>
      </c>
      <c r="M20" t="n">
        <v>3</v>
      </c>
      <c r="N20" t="n">
        <v>46.44</v>
      </c>
      <c r="O20" t="n">
        <v>26611.98</v>
      </c>
      <c r="P20" t="n">
        <v>98.66</v>
      </c>
      <c r="Q20" t="n">
        <v>203.56</v>
      </c>
      <c r="R20" t="n">
        <v>16.36</v>
      </c>
      <c r="S20" t="n">
        <v>13.05</v>
      </c>
      <c r="T20" t="n">
        <v>1361.27</v>
      </c>
      <c r="U20" t="n">
        <v>0.8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  <c r="AA20" t="n">
        <v>85.81156793819839</v>
      </c>
      <c r="AB20" t="n">
        <v>117.4111729921887</v>
      </c>
      <c r="AC20" t="n">
        <v>106.205615429461</v>
      </c>
      <c r="AD20" t="n">
        <v>85811.56793819839</v>
      </c>
      <c r="AE20" t="n">
        <v>117411.1729921887</v>
      </c>
      <c r="AF20" t="n">
        <v>2.187595798608087e-06</v>
      </c>
      <c r="AG20" t="n">
        <v>0.2241666666666667</v>
      </c>
      <c r="AH20" t="n">
        <v>106205.615429461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9.307600000000001</v>
      </c>
      <c r="E21" t="n">
        <v>10.74</v>
      </c>
      <c r="F21" t="n">
        <v>8.09</v>
      </c>
      <c r="G21" t="n">
        <v>97.06999999999999</v>
      </c>
      <c r="H21" t="n">
        <v>1.65</v>
      </c>
      <c r="I21" t="n">
        <v>5</v>
      </c>
      <c r="J21" t="n">
        <v>215.5</v>
      </c>
      <c r="K21" t="n">
        <v>53.44</v>
      </c>
      <c r="L21" t="n">
        <v>20</v>
      </c>
      <c r="M21" t="n">
        <v>3</v>
      </c>
      <c r="N21" t="n">
        <v>47.07</v>
      </c>
      <c r="O21" t="n">
        <v>26812.71</v>
      </c>
      <c r="P21" t="n">
        <v>98.15000000000001</v>
      </c>
      <c r="Q21" t="n">
        <v>203.56</v>
      </c>
      <c r="R21" t="n">
        <v>15.91</v>
      </c>
      <c r="S21" t="n">
        <v>13.05</v>
      </c>
      <c r="T21" t="n">
        <v>1133.8</v>
      </c>
      <c r="U21" t="n">
        <v>0.82</v>
      </c>
      <c r="V21" t="n">
        <v>0.92</v>
      </c>
      <c r="W21" t="n">
        <v>0.06</v>
      </c>
      <c r="X21" t="n">
        <v>0.06</v>
      </c>
      <c r="Y21" t="n">
        <v>0.5</v>
      </c>
      <c r="Z21" t="n">
        <v>10</v>
      </c>
      <c r="AA21" t="n">
        <v>85.39254882986978</v>
      </c>
      <c r="AB21" t="n">
        <v>116.8378525623554</v>
      </c>
      <c r="AC21" t="n">
        <v>105.6870118967905</v>
      </c>
      <c r="AD21" t="n">
        <v>85392.54882986977</v>
      </c>
      <c r="AE21" t="n">
        <v>116837.8525623554</v>
      </c>
      <c r="AF21" t="n">
        <v>2.189901552531204e-06</v>
      </c>
      <c r="AG21" t="n">
        <v>0.22375</v>
      </c>
      <c r="AH21" t="n">
        <v>105687.0118967905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9.2874</v>
      </c>
      <c r="E22" t="n">
        <v>10.77</v>
      </c>
      <c r="F22" t="n">
        <v>8.109999999999999</v>
      </c>
      <c r="G22" t="n">
        <v>97.34999999999999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97.41</v>
      </c>
      <c r="Q22" t="n">
        <v>203.56</v>
      </c>
      <c r="R22" t="n">
        <v>16.8</v>
      </c>
      <c r="S22" t="n">
        <v>13.05</v>
      </c>
      <c r="T22" t="n">
        <v>1581.08</v>
      </c>
      <c r="U22" t="n">
        <v>0.78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85.20473207570394</v>
      </c>
      <c r="AB22" t="n">
        <v>116.5808733934154</v>
      </c>
      <c r="AC22" t="n">
        <v>105.4545584590615</v>
      </c>
      <c r="AD22" t="n">
        <v>85204.73207570394</v>
      </c>
      <c r="AE22" t="n">
        <v>116580.8733934154</v>
      </c>
      <c r="AF22" t="n">
        <v>2.185148876077432e-06</v>
      </c>
      <c r="AG22" t="n">
        <v>0.224375</v>
      </c>
      <c r="AH22" t="n">
        <v>105454.5584590615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9.284599999999999</v>
      </c>
      <c r="E23" t="n">
        <v>10.77</v>
      </c>
      <c r="F23" t="n">
        <v>8.119999999999999</v>
      </c>
      <c r="G23" t="n">
        <v>97.39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96.06999999999999</v>
      </c>
      <c r="Q23" t="n">
        <v>203.56</v>
      </c>
      <c r="R23" t="n">
        <v>16.91</v>
      </c>
      <c r="S23" t="n">
        <v>13.05</v>
      </c>
      <c r="T23" t="n">
        <v>1636.96</v>
      </c>
      <c r="U23" t="n">
        <v>0.77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  <c r="AA23" t="n">
        <v>84.47576946034485</v>
      </c>
      <c r="AB23" t="n">
        <v>115.5834745835207</v>
      </c>
      <c r="AC23" t="n">
        <v>104.5523499917249</v>
      </c>
      <c r="AD23" t="n">
        <v>84475.76946034485</v>
      </c>
      <c r="AE23" t="n">
        <v>115583.4745835207</v>
      </c>
      <c r="AF23" t="n">
        <v>2.184490089242255e-06</v>
      </c>
      <c r="AG23" t="n">
        <v>0.224375</v>
      </c>
      <c r="AH23" t="n">
        <v>104552.3499917249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9.3543</v>
      </c>
      <c r="E24" t="n">
        <v>10.69</v>
      </c>
      <c r="F24" t="n">
        <v>8.07</v>
      </c>
      <c r="G24" t="n">
        <v>121.09</v>
      </c>
      <c r="H24" t="n">
        <v>1.85</v>
      </c>
      <c r="I24" t="n">
        <v>4</v>
      </c>
      <c r="J24" t="n">
        <v>220.43</v>
      </c>
      <c r="K24" t="n">
        <v>53.44</v>
      </c>
      <c r="L24" t="n">
        <v>23</v>
      </c>
      <c r="M24" t="n">
        <v>2</v>
      </c>
      <c r="N24" t="n">
        <v>48.99</v>
      </c>
      <c r="O24" t="n">
        <v>27420.16</v>
      </c>
      <c r="P24" t="n">
        <v>94.54000000000001</v>
      </c>
      <c r="Q24" t="n">
        <v>203.56</v>
      </c>
      <c r="R24" t="n">
        <v>15.44</v>
      </c>
      <c r="S24" t="n">
        <v>13.05</v>
      </c>
      <c r="T24" t="n">
        <v>905.09</v>
      </c>
      <c r="U24" t="n">
        <v>0.85</v>
      </c>
      <c r="V24" t="n">
        <v>0.92</v>
      </c>
      <c r="W24" t="n">
        <v>0.06</v>
      </c>
      <c r="X24" t="n">
        <v>0.05</v>
      </c>
      <c r="Y24" t="n">
        <v>0.5</v>
      </c>
      <c r="Z24" t="n">
        <v>10</v>
      </c>
      <c r="AA24" t="n">
        <v>82.81196670059637</v>
      </c>
      <c r="AB24" t="n">
        <v>113.3069862458367</v>
      </c>
      <c r="AC24" t="n">
        <v>102.4931265059172</v>
      </c>
      <c r="AD24" t="n">
        <v>82811.96670059637</v>
      </c>
      <c r="AE24" t="n">
        <v>113306.9862458367</v>
      </c>
      <c r="AF24" t="n">
        <v>2.200889175817895e-06</v>
      </c>
      <c r="AG24" t="n">
        <v>0.2227083333333333</v>
      </c>
      <c r="AH24" t="n">
        <v>102493.1265059172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9.349399999999999</v>
      </c>
      <c r="E25" t="n">
        <v>10.7</v>
      </c>
      <c r="F25" t="n">
        <v>8.08</v>
      </c>
      <c r="G25" t="n">
        <v>121.17</v>
      </c>
      <c r="H25" t="n">
        <v>1.92</v>
      </c>
      <c r="I25" t="n">
        <v>4</v>
      </c>
      <c r="J25" t="n">
        <v>222.08</v>
      </c>
      <c r="K25" t="n">
        <v>53.44</v>
      </c>
      <c r="L25" t="n">
        <v>24</v>
      </c>
      <c r="M25" t="n">
        <v>2</v>
      </c>
      <c r="N25" t="n">
        <v>49.65</v>
      </c>
      <c r="O25" t="n">
        <v>27624.44</v>
      </c>
      <c r="P25" t="n">
        <v>94.59</v>
      </c>
      <c r="Q25" t="n">
        <v>203.56</v>
      </c>
      <c r="R25" t="n">
        <v>15.72</v>
      </c>
      <c r="S25" t="n">
        <v>13.05</v>
      </c>
      <c r="T25" t="n">
        <v>1043.57</v>
      </c>
      <c r="U25" t="n">
        <v>0.83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  <c r="AA25" t="n">
        <v>82.91530527568881</v>
      </c>
      <c r="AB25" t="n">
        <v>113.4483786432543</v>
      </c>
      <c r="AC25" t="n">
        <v>102.6210246113708</v>
      </c>
      <c r="AD25" t="n">
        <v>82915.30527568881</v>
      </c>
      <c r="AE25" t="n">
        <v>113448.3786432543</v>
      </c>
      <c r="AF25" t="n">
        <v>2.199736298856336e-06</v>
      </c>
      <c r="AG25" t="n">
        <v>0.2229166666666667</v>
      </c>
      <c r="AH25" t="n">
        <v>102621.0246113708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9.3453</v>
      </c>
      <c r="E26" t="n">
        <v>10.7</v>
      </c>
      <c r="F26" t="n">
        <v>8.08</v>
      </c>
      <c r="G26" t="n">
        <v>121.25</v>
      </c>
      <c r="H26" t="n">
        <v>1.99</v>
      </c>
      <c r="I26" t="n">
        <v>4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94.34</v>
      </c>
      <c r="Q26" t="n">
        <v>203.57</v>
      </c>
      <c r="R26" t="n">
        <v>15.91</v>
      </c>
      <c r="S26" t="n">
        <v>13.05</v>
      </c>
      <c r="T26" t="n">
        <v>1138.84</v>
      </c>
      <c r="U26" t="n">
        <v>0.82</v>
      </c>
      <c r="V26" t="n">
        <v>0.92</v>
      </c>
      <c r="W26" t="n">
        <v>0.06</v>
      </c>
      <c r="X26" t="n">
        <v>0.06</v>
      </c>
      <c r="Y26" t="n">
        <v>0.5</v>
      </c>
      <c r="Z26" t="n">
        <v>10</v>
      </c>
      <c r="AA26" t="n">
        <v>82.80497856477446</v>
      </c>
      <c r="AB26" t="n">
        <v>113.2974247701104</v>
      </c>
      <c r="AC26" t="n">
        <v>102.4844775640146</v>
      </c>
      <c r="AD26" t="n">
        <v>82804.97856477446</v>
      </c>
      <c r="AE26" t="n">
        <v>113297.4247701104</v>
      </c>
      <c r="AF26" t="n">
        <v>2.198771646704829e-06</v>
      </c>
      <c r="AG26" t="n">
        <v>0.2229166666666667</v>
      </c>
      <c r="AH26" t="n">
        <v>102484.4775640146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9.347300000000001</v>
      </c>
      <c r="E27" t="n">
        <v>10.7</v>
      </c>
      <c r="F27" t="n">
        <v>8.08</v>
      </c>
      <c r="G27" t="n">
        <v>121.21</v>
      </c>
      <c r="H27" t="n">
        <v>2.05</v>
      </c>
      <c r="I27" t="n">
        <v>4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94.02</v>
      </c>
      <c r="Q27" t="n">
        <v>203.56</v>
      </c>
      <c r="R27" t="n">
        <v>15.73</v>
      </c>
      <c r="S27" t="n">
        <v>13.05</v>
      </c>
      <c r="T27" t="n">
        <v>1049.27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82.60150643075052</v>
      </c>
      <c r="AB27" t="n">
        <v>113.019025219782</v>
      </c>
      <c r="AC27" t="n">
        <v>102.2326480760332</v>
      </c>
      <c r="AD27" t="n">
        <v>82601.50643075052</v>
      </c>
      <c r="AE27" t="n">
        <v>113019.0252197819</v>
      </c>
      <c r="AF27" t="n">
        <v>2.199242208729955e-06</v>
      </c>
      <c r="AG27" t="n">
        <v>0.2229166666666667</v>
      </c>
      <c r="AH27" t="n">
        <v>102232.6480760332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9.3497</v>
      </c>
      <c r="E28" t="n">
        <v>10.7</v>
      </c>
      <c r="F28" t="n">
        <v>8.08</v>
      </c>
      <c r="G28" t="n">
        <v>121.17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93.20999999999999</v>
      </c>
      <c r="Q28" t="n">
        <v>203.58</v>
      </c>
      <c r="R28" t="n">
        <v>15.71</v>
      </c>
      <c r="S28" t="n">
        <v>13.05</v>
      </c>
      <c r="T28" t="n">
        <v>1039.03</v>
      </c>
      <c r="U28" t="n">
        <v>0.83</v>
      </c>
      <c r="V28" t="n">
        <v>0.92</v>
      </c>
      <c r="W28" t="n">
        <v>0.06</v>
      </c>
      <c r="X28" t="n">
        <v>0.05</v>
      </c>
      <c r="Y28" t="n">
        <v>0.5</v>
      </c>
      <c r="Z28" t="n">
        <v>10</v>
      </c>
      <c r="AA28" t="n">
        <v>82.10950303915111</v>
      </c>
      <c r="AB28" t="n">
        <v>112.3458444737383</v>
      </c>
      <c r="AC28" t="n">
        <v>101.6237147555766</v>
      </c>
      <c r="AD28" t="n">
        <v>82109.50303915111</v>
      </c>
      <c r="AE28" t="n">
        <v>112345.8444737383</v>
      </c>
      <c r="AF28" t="n">
        <v>2.199806883160106e-06</v>
      </c>
      <c r="AG28" t="n">
        <v>0.2229166666666667</v>
      </c>
      <c r="AH28" t="n">
        <v>101623.7147555766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9.3424</v>
      </c>
      <c r="E29" t="n">
        <v>10.7</v>
      </c>
      <c r="F29" t="n">
        <v>8.09</v>
      </c>
      <c r="G29" t="n">
        <v>121.3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92.51000000000001</v>
      </c>
      <c r="Q29" t="n">
        <v>203.56</v>
      </c>
      <c r="R29" t="n">
        <v>15.98</v>
      </c>
      <c r="S29" t="n">
        <v>13.05</v>
      </c>
      <c r="T29" t="n">
        <v>1172.89</v>
      </c>
      <c r="U29" t="n">
        <v>0.82</v>
      </c>
      <c r="V29" t="n">
        <v>0.92</v>
      </c>
      <c r="W29" t="n">
        <v>0.06</v>
      </c>
      <c r="X29" t="n">
        <v>0.06</v>
      </c>
      <c r="Y29" t="n">
        <v>0.5</v>
      </c>
      <c r="Z29" t="n">
        <v>10</v>
      </c>
      <c r="AA29" t="n">
        <v>81.79524189213194</v>
      </c>
      <c r="AB29" t="n">
        <v>111.9158585081635</v>
      </c>
      <c r="AC29" t="n">
        <v>101.234766047067</v>
      </c>
      <c r="AD29" t="n">
        <v>81795.24189213195</v>
      </c>
      <c r="AE29" t="n">
        <v>111915.8585081635</v>
      </c>
      <c r="AF29" t="n">
        <v>2.198089331768395e-06</v>
      </c>
      <c r="AG29" t="n">
        <v>0.2229166666666667</v>
      </c>
      <c r="AH29" t="n">
        <v>101234.766047067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9.3429</v>
      </c>
      <c r="E30" t="n">
        <v>10.7</v>
      </c>
      <c r="F30" t="n">
        <v>8.09</v>
      </c>
      <c r="G30" t="n">
        <v>121.29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91.3</v>
      </c>
      <c r="Q30" t="n">
        <v>203.56</v>
      </c>
      <c r="R30" t="n">
        <v>15.91</v>
      </c>
      <c r="S30" t="n">
        <v>13.05</v>
      </c>
      <c r="T30" t="n">
        <v>1141.17</v>
      </c>
      <c r="U30" t="n">
        <v>0.82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  <c r="AA30" t="n">
        <v>81.08621288808422</v>
      </c>
      <c r="AB30" t="n">
        <v>110.9457337446739</v>
      </c>
      <c r="AC30" t="n">
        <v>100.3572286294259</v>
      </c>
      <c r="AD30" t="n">
        <v>81086.21288808422</v>
      </c>
      <c r="AE30" t="n">
        <v>110945.7337446739</v>
      </c>
      <c r="AF30" t="n">
        <v>2.198206972274677e-06</v>
      </c>
      <c r="AG30" t="n">
        <v>0.2229166666666667</v>
      </c>
      <c r="AH30" t="n">
        <v>100357.2286294259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9.3468</v>
      </c>
      <c r="E31" t="n">
        <v>10.7</v>
      </c>
      <c r="F31" t="n">
        <v>8.08</v>
      </c>
      <c r="G31" t="n">
        <v>121.22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0</v>
      </c>
      <c r="N31" t="n">
        <v>53.75</v>
      </c>
      <c r="O31" t="n">
        <v>28870.05</v>
      </c>
      <c r="P31" t="n">
        <v>90.84999999999999</v>
      </c>
      <c r="Q31" t="n">
        <v>203.56</v>
      </c>
      <c r="R31" t="n">
        <v>15.65</v>
      </c>
      <c r="S31" t="n">
        <v>13.05</v>
      </c>
      <c r="T31" t="n">
        <v>1011.42</v>
      </c>
      <c r="U31" t="n">
        <v>0.83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  <c r="AA31" t="n">
        <v>80.76012881390929</v>
      </c>
      <c r="AB31" t="n">
        <v>110.4995711285739</v>
      </c>
      <c r="AC31" t="n">
        <v>99.95364714721325</v>
      </c>
      <c r="AD31" t="n">
        <v>80760.12881390929</v>
      </c>
      <c r="AE31" t="n">
        <v>110499.5711285739</v>
      </c>
      <c r="AF31" t="n">
        <v>2.199124568223673e-06</v>
      </c>
      <c r="AG31" t="n">
        <v>0.2229166666666667</v>
      </c>
      <c r="AH31" t="n">
        <v>99953.64714721324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7.6258</v>
      </c>
      <c r="E2" t="n">
        <v>13.11</v>
      </c>
      <c r="F2" t="n">
        <v>9.4</v>
      </c>
      <c r="G2" t="n">
        <v>8.300000000000001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92.67</v>
      </c>
      <c r="Q2" t="n">
        <v>203.57</v>
      </c>
      <c r="R2" t="n">
        <v>57.2</v>
      </c>
      <c r="S2" t="n">
        <v>13.05</v>
      </c>
      <c r="T2" t="n">
        <v>21466.33</v>
      </c>
      <c r="U2" t="n">
        <v>0.23</v>
      </c>
      <c r="V2" t="n">
        <v>0.79</v>
      </c>
      <c r="W2" t="n">
        <v>0.16</v>
      </c>
      <c r="X2" t="n">
        <v>1.38</v>
      </c>
      <c r="Y2" t="n">
        <v>0.5</v>
      </c>
      <c r="Z2" t="n">
        <v>10</v>
      </c>
      <c r="AA2" t="n">
        <v>97.77775277841123</v>
      </c>
      <c r="AB2" t="n">
        <v>133.7838350013768</v>
      </c>
      <c r="AC2" t="n">
        <v>121.0156935556728</v>
      </c>
      <c r="AD2" t="n">
        <v>97777.75277841123</v>
      </c>
      <c r="AE2" t="n">
        <v>133783.8350013768</v>
      </c>
      <c r="AF2" t="n">
        <v>1.941056378670839e-06</v>
      </c>
      <c r="AG2" t="n">
        <v>0.273125</v>
      </c>
      <c r="AH2" t="n">
        <v>121015.6935556728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8.729200000000001</v>
      </c>
      <c r="E3" t="n">
        <v>11.46</v>
      </c>
      <c r="F3" t="n">
        <v>8.630000000000001</v>
      </c>
      <c r="G3" t="n">
        <v>16.71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83.69</v>
      </c>
      <c r="Q3" t="n">
        <v>203.56</v>
      </c>
      <c r="R3" t="n">
        <v>32.99</v>
      </c>
      <c r="S3" t="n">
        <v>13.05</v>
      </c>
      <c r="T3" t="n">
        <v>9542.82</v>
      </c>
      <c r="U3" t="n">
        <v>0.4</v>
      </c>
      <c r="V3" t="n">
        <v>0.86</v>
      </c>
      <c r="W3" t="n">
        <v>0.1</v>
      </c>
      <c r="X3" t="n">
        <v>0.61</v>
      </c>
      <c r="Y3" t="n">
        <v>0.5</v>
      </c>
      <c r="Z3" t="n">
        <v>10</v>
      </c>
      <c r="AA3" t="n">
        <v>77.95582446327712</v>
      </c>
      <c r="AB3" t="n">
        <v>106.6625981988645</v>
      </c>
      <c r="AC3" t="n">
        <v>96.48286952868872</v>
      </c>
      <c r="AD3" t="n">
        <v>77955.82446327712</v>
      </c>
      <c r="AE3" t="n">
        <v>106662.5981988645</v>
      </c>
      <c r="AF3" t="n">
        <v>2.221913679967149e-06</v>
      </c>
      <c r="AG3" t="n">
        <v>0.23875</v>
      </c>
      <c r="AH3" t="n">
        <v>96482.86952868872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9.0847</v>
      </c>
      <c r="E4" t="n">
        <v>11.01</v>
      </c>
      <c r="F4" t="n">
        <v>8.42</v>
      </c>
      <c r="G4" t="n">
        <v>24.06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80.43000000000001</v>
      </c>
      <c r="Q4" t="n">
        <v>203.56</v>
      </c>
      <c r="R4" t="n">
        <v>26.27</v>
      </c>
      <c r="S4" t="n">
        <v>13.05</v>
      </c>
      <c r="T4" t="n">
        <v>6236.66</v>
      </c>
      <c r="U4" t="n">
        <v>0.5</v>
      </c>
      <c r="V4" t="n">
        <v>0.88</v>
      </c>
      <c r="W4" t="n">
        <v>0.09</v>
      </c>
      <c r="X4" t="n">
        <v>0.4</v>
      </c>
      <c r="Y4" t="n">
        <v>0.5</v>
      </c>
      <c r="Z4" t="n">
        <v>10</v>
      </c>
      <c r="AA4" t="n">
        <v>72.47346904459648</v>
      </c>
      <c r="AB4" t="n">
        <v>99.16139765057827</v>
      </c>
      <c r="AC4" t="n">
        <v>89.69757303272745</v>
      </c>
      <c r="AD4" t="n">
        <v>72473.46904459648</v>
      </c>
      <c r="AE4" t="n">
        <v>99161.39765057826</v>
      </c>
      <c r="AF4" t="n">
        <v>2.312401962195569e-06</v>
      </c>
      <c r="AG4" t="n">
        <v>0.229375</v>
      </c>
      <c r="AH4" t="n">
        <v>89697.57303272745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9.301600000000001</v>
      </c>
      <c r="E5" t="n">
        <v>10.75</v>
      </c>
      <c r="F5" t="n">
        <v>8.31</v>
      </c>
      <c r="G5" t="n">
        <v>33.23</v>
      </c>
      <c r="H5" t="n">
        <v>0.59</v>
      </c>
      <c r="I5" t="n">
        <v>15</v>
      </c>
      <c r="J5" t="n">
        <v>119.93</v>
      </c>
      <c r="K5" t="n">
        <v>43.4</v>
      </c>
      <c r="L5" t="n">
        <v>4</v>
      </c>
      <c r="M5" t="n">
        <v>13</v>
      </c>
      <c r="N5" t="n">
        <v>17.53</v>
      </c>
      <c r="O5" t="n">
        <v>15025.44</v>
      </c>
      <c r="P5" t="n">
        <v>78</v>
      </c>
      <c r="Q5" t="n">
        <v>203.56</v>
      </c>
      <c r="R5" t="n">
        <v>22.91</v>
      </c>
      <c r="S5" t="n">
        <v>13.05</v>
      </c>
      <c r="T5" t="n">
        <v>4584.56</v>
      </c>
      <c r="U5" t="n">
        <v>0.57</v>
      </c>
      <c r="V5" t="n">
        <v>0.9</v>
      </c>
      <c r="W5" t="n">
        <v>0.08</v>
      </c>
      <c r="X5" t="n">
        <v>0.28</v>
      </c>
      <c r="Y5" t="n">
        <v>0.5</v>
      </c>
      <c r="Z5" t="n">
        <v>10</v>
      </c>
      <c r="AA5" t="n">
        <v>69.12194135760065</v>
      </c>
      <c r="AB5" t="n">
        <v>94.57568961026669</v>
      </c>
      <c r="AC5" t="n">
        <v>85.5495185317001</v>
      </c>
      <c r="AD5" t="n">
        <v>69121.94135760065</v>
      </c>
      <c r="AE5" t="n">
        <v>94575.68961026669</v>
      </c>
      <c r="AF5" t="n">
        <v>2.367611268567845e-06</v>
      </c>
      <c r="AG5" t="n">
        <v>0.2239583333333333</v>
      </c>
      <c r="AH5" t="n">
        <v>85549.5185317001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9.4184</v>
      </c>
      <c r="E6" t="n">
        <v>10.62</v>
      </c>
      <c r="F6" t="n">
        <v>8.25</v>
      </c>
      <c r="G6" t="n">
        <v>41.23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76.29000000000001</v>
      </c>
      <c r="Q6" t="n">
        <v>203.56</v>
      </c>
      <c r="R6" t="n">
        <v>20.98</v>
      </c>
      <c r="S6" t="n">
        <v>13.05</v>
      </c>
      <c r="T6" t="n">
        <v>3635.26</v>
      </c>
      <c r="U6" t="n">
        <v>0.62</v>
      </c>
      <c r="V6" t="n">
        <v>0.9</v>
      </c>
      <c r="W6" t="n">
        <v>0.07000000000000001</v>
      </c>
      <c r="X6" t="n">
        <v>0.22</v>
      </c>
      <c r="Y6" t="n">
        <v>0.5</v>
      </c>
      <c r="Z6" t="n">
        <v>10</v>
      </c>
      <c r="AA6" t="n">
        <v>67.14764343984538</v>
      </c>
      <c r="AB6" t="n">
        <v>91.87436809931835</v>
      </c>
      <c r="AC6" t="n">
        <v>83.10600735442726</v>
      </c>
      <c r="AD6" t="n">
        <v>67147.64343984539</v>
      </c>
      <c r="AE6" t="n">
        <v>91874.36809931835</v>
      </c>
      <c r="AF6" t="n">
        <v>2.397341314599573e-06</v>
      </c>
      <c r="AG6" t="n">
        <v>0.22125</v>
      </c>
      <c r="AH6" t="n">
        <v>83106.00735442726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9.5075</v>
      </c>
      <c r="E7" t="n">
        <v>10.52</v>
      </c>
      <c r="F7" t="n">
        <v>8.199999999999999</v>
      </c>
      <c r="G7" t="n">
        <v>49.17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74.73</v>
      </c>
      <c r="Q7" t="n">
        <v>203.56</v>
      </c>
      <c r="R7" t="n">
        <v>19.2</v>
      </c>
      <c r="S7" t="n">
        <v>13.05</v>
      </c>
      <c r="T7" t="n">
        <v>2752.82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65.51722617174853</v>
      </c>
      <c r="AB7" t="n">
        <v>89.64355926417596</v>
      </c>
      <c r="AC7" t="n">
        <v>81.08810378355028</v>
      </c>
      <c r="AD7" t="n">
        <v>65517.22617174853</v>
      </c>
      <c r="AE7" t="n">
        <v>89643.55926417596</v>
      </c>
      <c r="AF7" t="n">
        <v>2.42002065622138e-06</v>
      </c>
      <c r="AG7" t="n">
        <v>0.2191666666666666</v>
      </c>
      <c r="AH7" t="n">
        <v>81088.10378355028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9.533899999999999</v>
      </c>
      <c r="E8" t="n">
        <v>10.49</v>
      </c>
      <c r="F8" t="n">
        <v>8.19</v>
      </c>
      <c r="G8" t="n">
        <v>54.6</v>
      </c>
      <c r="H8" t="n">
        <v>1</v>
      </c>
      <c r="I8" t="n">
        <v>9</v>
      </c>
      <c r="J8" t="n">
        <v>123.85</v>
      </c>
      <c r="K8" t="n">
        <v>43.4</v>
      </c>
      <c r="L8" t="n">
        <v>7</v>
      </c>
      <c r="M8" t="n">
        <v>7</v>
      </c>
      <c r="N8" t="n">
        <v>18.45</v>
      </c>
      <c r="O8" t="n">
        <v>15508.69</v>
      </c>
      <c r="P8" t="n">
        <v>73.45999999999999</v>
      </c>
      <c r="Q8" t="n">
        <v>203.56</v>
      </c>
      <c r="R8" t="n">
        <v>19.18</v>
      </c>
      <c r="S8" t="n">
        <v>13.05</v>
      </c>
      <c r="T8" t="n">
        <v>2747.89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64.59071002659633</v>
      </c>
      <c r="AB8" t="n">
        <v>88.37585899937184</v>
      </c>
      <c r="AC8" t="n">
        <v>79.94139105279018</v>
      </c>
      <c r="AD8" t="n">
        <v>64590.71002659632</v>
      </c>
      <c r="AE8" t="n">
        <v>88375.85899937185</v>
      </c>
      <c r="AF8" t="n">
        <v>2.426740461146359e-06</v>
      </c>
      <c r="AG8" t="n">
        <v>0.2185416666666667</v>
      </c>
      <c r="AH8" t="n">
        <v>79941.39105279018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9.579599999999999</v>
      </c>
      <c r="E9" t="n">
        <v>10.44</v>
      </c>
      <c r="F9" t="n">
        <v>8.16</v>
      </c>
      <c r="G9" t="n">
        <v>61.23</v>
      </c>
      <c r="H9" t="n">
        <v>1.13</v>
      </c>
      <c r="I9" t="n">
        <v>8</v>
      </c>
      <c r="J9" t="n">
        <v>125.16</v>
      </c>
      <c r="K9" t="n">
        <v>43.4</v>
      </c>
      <c r="L9" t="n">
        <v>8</v>
      </c>
      <c r="M9" t="n">
        <v>6</v>
      </c>
      <c r="N9" t="n">
        <v>18.76</v>
      </c>
      <c r="O9" t="n">
        <v>15670.68</v>
      </c>
      <c r="P9" t="n">
        <v>71.53</v>
      </c>
      <c r="Q9" t="n">
        <v>203.56</v>
      </c>
      <c r="R9" t="n">
        <v>18.4</v>
      </c>
      <c r="S9" t="n">
        <v>13.05</v>
      </c>
      <c r="T9" t="n">
        <v>2363.48</v>
      </c>
      <c r="U9" t="n">
        <v>0.71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63.12044816265849</v>
      </c>
      <c r="AB9" t="n">
        <v>86.3641818537575</v>
      </c>
      <c r="AC9" t="n">
        <v>78.12170555054601</v>
      </c>
      <c r="AD9" t="n">
        <v>63120.44816265849</v>
      </c>
      <c r="AE9" t="n">
        <v>86364.1818537575</v>
      </c>
      <c r="AF9" t="n">
        <v>2.438372850732404e-06</v>
      </c>
      <c r="AG9" t="n">
        <v>0.2175</v>
      </c>
      <c r="AH9" t="n">
        <v>78121.70555054602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9.613300000000001</v>
      </c>
      <c r="E10" t="n">
        <v>10.4</v>
      </c>
      <c r="F10" t="n">
        <v>8.15</v>
      </c>
      <c r="G10" t="n">
        <v>69.86</v>
      </c>
      <c r="H10" t="n">
        <v>1.26</v>
      </c>
      <c r="I10" t="n">
        <v>7</v>
      </c>
      <c r="J10" t="n">
        <v>126.48</v>
      </c>
      <c r="K10" t="n">
        <v>43.4</v>
      </c>
      <c r="L10" t="n">
        <v>9</v>
      </c>
      <c r="M10" t="n">
        <v>5</v>
      </c>
      <c r="N10" t="n">
        <v>19.08</v>
      </c>
      <c r="O10" t="n">
        <v>15833.12</v>
      </c>
      <c r="P10" t="n">
        <v>70.13</v>
      </c>
      <c r="Q10" t="n">
        <v>203.59</v>
      </c>
      <c r="R10" t="n">
        <v>18.13</v>
      </c>
      <c r="S10" t="n">
        <v>13.05</v>
      </c>
      <c r="T10" t="n">
        <v>2237.16</v>
      </c>
      <c r="U10" t="n">
        <v>0.72</v>
      </c>
      <c r="V10" t="n">
        <v>0.91</v>
      </c>
      <c r="W10" t="n">
        <v>0.06</v>
      </c>
      <c r="X10" t="n">
        <v>0.13</v>
      </c>
      <c r="Y10" t="n">
        <v>0.5</v>
      </c>
      <c r="Z10" t="n">
        <v>10</v>
      </c>
      <c r="AA10" t="n">
        <v>62.08767632169107</v>
      </c>
      <c r="AB10" t="n">
        <v>84.95109785826861</v>
      </c>
      <c r="AC10" t="n">
        <v>76.84348430831028</v>
      </c>
      <c r="AD10" t="n">
        <v>62087.67632169107</v>
      </c>
      <c r="AE10" t="n">
        <v>84951.09785826861</v>
      </c>
      <c r="AF10" t="n">
        <v>2.446950783534367e-06</v>
      </c>
      <c r="AG10" t="n">
        <v>0.2166666666666667</v>
      </c>
      <c r="AH10" t="n">
        <v>76843.48430831028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9.6639</v>
      </c>
      <c r="E11" t="n">
        <v>10.35</v>
      </c>
      <c r="F11" t="n">
        <v>8.119999999999999</v>
      </c>
      <c r="G11" t="n">
        <v>81.2</v>
      </c>
      <c r="H11" t="n">
        <v>1.38</v>
      </c>
      <c r="I11" t="n">
        <v>6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67.61</v>
      </c>
      <c r="Q11" t="n">
        <v>203.56</v>
      </c>
      <c r="R11" t="n">
        <v>17.03</v>
      </c>
      <c r="S11" t="n">
        <v>13.05</v>
      </c>
      <c r="T11" t="n">
        <v>1689.82</v>
      </c>
      <c r="U11" t="n">
        <v>0.77</v>
      </c>
      <c r="V11" t="n">
        <v>0.92</v>
      </c>
      <c r="W11" t="n">
        <v>0.06</v>
      </c>
      <c r="X11" t="n">
        <v>0.1</v>
      </c>
      <c r="Y11" t="n">
        <v>0.5</v>
      </c>
      <c r="Z11" t="n">
        <v>10</v>
      </c>
      <c r="AA11" t="n">
        <v>60.27954142924165</v>
      </c>
      <c r="AB11" t="n">
        <v>82.47712792913892</v>
      </c>
      <c r="AC11" t="n">
        <v>74.60562659697737</v>
      </c>
      <c r="AD11" t="n">
        <v>60279.54142924165</v>
      </c>
      <c r="AE11" t="n">
        <v>82477.12792913892</v>
      </c>
      <c r="AF11" t="n">
        <v>2.459830409640578e-06</v>
      </c>
      <c r="AG11" t="n">
        <v>0.215625</v>
      </c>
      <c r="AH11" t="n">
        <v>74605.62659697737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9.6798</v>
      </c>
      <c r="E12" t="n">
        <v>10.33</v>
      </c>
      <c r="F12" t="n">
        <v>8.1</v>
      </c>
      <c r="G12" t="n">
        <v>81.03</v>
      </c>
      <c r="H12" t="n">
        <v>1.5</v>
      </c>
      <c r="I12" t="n">
        <v>6</v>
      </c>
      <c r="J12" t="n">
        <v>129.13</v>
      </c>
      <c r="K12" t="n">
        <v>43.4</v>
      </c>
      <c r="L12" t="n">
        <v>11</v>
      </c>
      <c r="M12" t="n">
        <v>4</v>
      </c>
      <c r="N12" t="n">
        <v>19.73</v>
      </c>
      <c r="O12" t="n">
        <v>16159.39</v>
      </c>
      <c r="P12" t="n">
        <v>66.61</v>
      </c>
      <c r="Q12" t="n">
        <v>203.56</v>
      </c>
      <c r="R12" t="n">
        <v>16.42</v>
      </c>
      <c r="S12" t="n">
        <v>13.05</v>
      </c>
      <c r="T12" t="n">
        <v>1386.15</v>
      </c>
      <c r="U12" t="n">
        <v>0.79</v>
      </c>
      <c r="V12" t="n">
        <v>0.92</v>
      </c>
      <c r="W12" t="n">
        <v>0.06</v>
      </c>
      <c r="X12" t="n">
        <v>0.08</v>
      </c>
      <c r="Y12" t="n">
        <v>0.5</v>
      </c>
      <c r="Z12" t="n">
        <v>10</v>
      </c>
      <c r="AA12" t="n">
        <v>59.57225292929137</v>
      </c>
      <c r="AB12" t="n">
        <v>81.50938460014105</v>
      </c>
      <c r="AC12" t="n">
        <v>73.73024333306242</v>
      </c>
      <c r="AD12" t="n">
        <v>59572.25292929137</v>
      </c>
      <c r="AE12" t="n">
        <v>81509.38460014104</v>
      </c>
      <c r="AF12" t="n">
        <v>2.463877564879486e-06</v>
      </c>
      <c r="AG12" t="n">
        <v>0.2152083333333333</v>
      </c>
      <c r="AH12" t="n">
        <v>73730.24333306242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9.6957</v>
      </c>
      <c r="E13" t="n">
        <v>10.31</v>
      </c>
      <c r="F13" t="n">
        <v>8.109999999999999</v>
      </c>
      <c r="G13" t="n">
        <v>97.31999999999999</v>
      </c>
      <c r="H13" t="n">
        <v>1.63</v>
      </c>
      <c r="I13" t="n">
        <v>5</v>
      </c>
      <c r="J13" t="n">
        <v>130.45</v>
      </c>
      <c r="K13" t="n">
        <v>43.4</v>
      </c>
      <c r="L13" t="n">
        <v>12</v>
      </c>
      <c r="M13" t="n">
        <v>2</v>
      </c>
      <c r="N13" t="n">
        <v>20.05</v>
      </c>
      <c r="O13" t="n">
        <v>16323.22</v>
      </c>
      <c r="P13" t="n">
        <v>64.84</v>
      </c>
      <c r="Q13" t="n">
        <v>203.56</v>
      </c>
      <c r="R13" t="n">
        <v>16.65</v>
      </c>
      <c r="S13" t="n">
        <v>13.05</v>
      </c>
      <c r="T13" t="n">
        <v>1505.84</v>
      </c>
      <c r="U13" t="n">
        <v>0.78</v>
      </c>
      <c r="V13" t="n">
        <v>0.92</v>
      </c>
      <c r="W13" t="n">
        <v>0.06</v>
      </c>
      <c r="X13" t="n">
        <v>0.09</v>
      </c>
      <c r="Y13" t="n">
        <v>0.5</v>
      </c>
      <c r="Z13" t="n">
        <v>10</v>
      </c>
      <c r="AA13" t="n">
        <v>58.50774731262683</v>
      </c>
      <c r="AB13" t="n">
        <v>80.05288105274801</v>
      </c>
      <c r="AC13" t="n">
        <v>72.41274644001655</v>
      </c>
      <c r="AD13" t="n">
        <v>58507.74731262683</v>
      </c>
      <c r="AE13" t="n">
        <v>80052.88105274801</v>
      </c>
      <c r="AF13" t="n">
        <v>2.467924720118394e-06</v>
      </c>
      <c r="AG13" t="n">
        <v>0.2147916666666667</v>
      </c>
      <c r="AH13" t="n">
        <v>72412.74644001655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9.696999999999999</v>
      </c>
      <c r="E14" t="n">
        <v>10.31</v>
      </c>
      <c r="F14" t="n">
        <v>8.109999999999999</v>
      </c>
      <c r="G14" t="n">
        <v>97.31</v>
      </c>
      <c r="H14" t="n">
        <v>1.74</v>
      </c>
      <c r="I14" t="n">
        <v>5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65.22</v>
      </c>
      <c r="Q14" t="n">
        <v>203.56</v>
      </c>
      <c r="R14" t="n">
        <v>16.51</v>
      </c>
      <c r="S14" t="n">
        <v>13.05</v>
      </c>
      <c r="T14" t="n">
        <v>1434.81</v>
      </c>
      <c r="U14" t="n">
        <v>0.79</v>
      </c>
      <c r="V14" t="n">
        <v>0.92</v>
      </c>
      <c r="W14" t="n">
        <v>0.07000000000000001</v>
      </c>
      <c r="X14" t="n">
        <v>0.08</v>
      </c>
      <c r="Y14" t="n">
        <v>0.5</v>
      </c>
      <c r="Z14" t="n">
        <v>10</v>
      </c>
      <c r="AA14" t="n">
        <v>58.71349150019707</v>
      </c>
      <c r="AB14" t="n">
        <v>80.33438932697442</v>
      </c>
      <c r="AC14" t="n">
        <v>72.66738795965021</v>
      </c>
      <c r="AD14" t="n">
        <v>58713.49150019707</v>
      </c>
      <c r="AE14" t="n">
        <v>80334.38932697441</v>
      </c>
      <c r="AF14" t="n">
        <v>2.468255619603336e-06</v>
      </c>
      <c r="AG14" t="n">
        <v>0.2147916666666667</v>
      </c>
      <c r="AH14" t="n">
        <v>72667.38795965021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8.264099999999999</v>
      </c>
      <c r="E2" t="n">
        <v>12.1</v>
      </c>
      <c r="F2" t="n">
        <v>9.119999999999999</v>
      </c>
      <c r="G2" t="n">
        <v>9.949999999999999</v>
      </c>
      <c r="H2" t="n">
        <v>0.2</v>
      </c>
      <c r="I2" t="n">
        <v>55</v>
      </c>
      <c r="J2" t="n">
        <v>89.87</v>
      </c>
      <c r="K2" t="n">
        <v>37.55</v>
      </c>
      <c r="L2" t="n">
        <v>1</v>
      </c>
      <c r="M2" t="n">
        <v>53</v>
      </c>
      <c r="N2" t="n">
        <v>11.32</v>
      </c>
      <c r="O2" t="n">
        <v>11317.98</v>
      </c>
      <c r="P2" t="n">
        <v>75.27</v>
      </c>
      <c r="Q2" t="n">
        <v>203.58</v>
      </c>
      <c r="R2" t="n">
        <v>48.16</v>
      </c>
      <c r="S2" t="n">
        <v>13.05</v>
      </c>
      <c r="T2" t="n">
        <v>17008.6</v>
      </c>
      <c r="U2" t="n">
        <v>0.27</v>
      </c>
      <c r="V2" t="n">
        <v>0.82</v>
      </c>
      <c r="W2" t="n">
        <v>0.14</v>
      </c>
      <c r="X2" t="n">
        <v>1.1</v>
      </c>
      <c r="Y2" t="n">
        <v>0.5</v>
      </c>
      <c r="Z2" t="n">
        <v>10</v>
      </c>
      <c r="AA2" t="n">
        <v>74.94490783693134</v>
      </c>
      <c r="AB2" t="n">
        <v>102.5429292384335</v>
      </c>
      <c r="AC2" t="n">
        <v>92.75637599184827</v>
      </c>
      <c r="AD2" t="n">
        <v>74944.90783693134</v>
      </c>
      <c r="AE2" t="n">
        <v>102542.9292384335</v>
      </c>
      <c r="AF2" t="n">
        <v>2.191178910027658e-06</v>
      </c>
      <c r="AG2" t="n">
        <v>0.2520833333333333</v>
      </c>
      <c r="AH2" t="n">
        <v>92756.37599184827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9.120900000000001</v>
      </c>
      <c r="E3" t="n">
        <v>10.96</v>
      </c>
      <c r="F3" t="n">
        <v>8.529999999999999</v>
      </c>
      <c r="G3" t="n">
        <v>19.69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24</v>
      </c>
      <c r="N3" t="n">
        <v>11.54</v>
      </c>
      <c r="O3" t="n">
        <v>11468.97</v>
      </c>
      <c r="P3" t="n">
        <v>68.70999999999999</v>
      </c>
      <c r="Q3" t="n">
        <v>203.57</v>
      </c>
      <c r="R3" t="n">
        <v>29.75</v>
      </c>
      <c r="S3" t="n">
        <v>13.05</v>
      </c>
      <c r="T3" t="n">
        <v>7949.68</v>
      </c>
      <c r="U3" t="n">
        <v>0.44</v>
      </c>
      <c r="V3" t="n">
        <v>0.87</v>
      </c>
      <c r="W3" t="n">
        <v>0.1</v>
      </c>
      <c r="X3" t="n">
        <v>0.51</v>
      </c>
      <c r="Y3" t="n">
        <v>0.5</v>
      </c>
      <c r="Z3" t="n">
        <v>10</v>
      </c>
      <c r="AA3" t="n">
        <v>62.80809092509813</v>
      </c>
      <c r="AB3" t="n">
        <v>85.93680090109889</v>
      </c>
      <c r="AC3" t="n">
        <v>77.73511323617605</v>
      </c>
      <c r="AD3" t="n">
        <v>62808.09092509813</v>
      </c>
      <c r="AE3" t="n">
        <v>85936.80090109889</v>
      </c>
      <c r="AF3" t="n">
        <v>2.418354535941151e-06</v>
      </c>
      <c r="AG3" t="n">
        <v>0.2283333333333334</v>
      </c>
      <c r="AH3" t="n">
        <v>77735.11323617605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9.426299999999999</v>
      </c>
      <c r="E4" t="n">
        <v>10.61</v>
      </c>
      <c r="F4" t="n">
        <v>8.35</v>
      </c>
      <c r="G4" t="n">
        <v>29.46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65.41</v>
      </c>
      <c r="Q4" t="n">
        <v>203.56</v>
      </c>
      <c r="R4" t="n">
        <v>24.22</v>
      </c>
      <c r="S4" t="n">
        <v>13.05</v>
      </c>
      <c r="T4" t="n">
        <v>5231.44</v>
      </c>
      <c r="U4" t="n">
        <v>0.54</v>
      </c>
      <c r="V4" t="n">
        <v>0.89</v>
      </c>
      <c r="W4" t="n">
        <v>0.08</v>
      </c>
      <c r="X4" t="n">
        <v>0.32</v>
      </c>
      <c r="Y4" t="n">
        <v>0.5</v>
      </c>
      <c r="Z4" t="n">
        <v>10</v>
      </c>
      <c r="AA4" t="n">
        <v>58.52703585296494</v>
      </c>
      <c r="AB4" t="n">
        <v>80.07927248458894</v>
      </c>
      <c r="AC4" t="n">
        <v>72.43661911064319</v>
      </c>
      <c r="AD4" t="n">
        <v>58527.03585296494</v>
      </c>
      <c r="AE4" t="n">
        <v>80079.27248458895</v>
      </c>
      <c r="AF4" t="n">
        <v>2.499329601480344e-06</v>
      </c>
      <c r="AG4" t="n">
        <v>0.2210416666666667</v>
      </c>
      <c r="AH4" t="n">
        <v>72436.61911064319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9.563800000000001</v>
      </c>
      <c r="E5" t="n">
        <v>10.46</v>
      </c>
      <c r="F5" t="n">
        <v>8.27</v>
      </c>
      <c r="G5" t="n">
        <v>38.17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11</v>
      </c>
      <c r="N5" t="n">
        <v>12</v>
      </c>
      <c r="O5" t="n">
        <v>11772.07</v>
      </c>
      <c r="P5" t="n">
        <v>63.14</v>
      </c>
      <c r="Q5" t="n">
        <v>203.56</v>
      </c>
      <c r="R5" t="n">
        <v>21.69</v>
      </c>
      <c r="S5" t="n">
        <v>13.05</v>
      </c>
      <c r="T5" t="n">
        <v>3983.55</v>
      </c>
      <c r="U5" t="n">
        <v>0.6</v>
      </c>
      <c r="V5" t="n">
        <v>0.9</v>
      </c>
      <c r="W5" t="n">
        <v>0.08</v>
      </c>
      <c r="X5" t="n">
        <v>0.25</v>
      </c>
      <c r="Y5" t="n">
        <v>0.5</v>
      </c>
      <c r="Z5" t="n">
        <v>10</v>
      </c>
      <c r="AA5" t="n">
        <v>56.24486355424867</v>
      </c>
      <c r="AB5" t="n">
        <v>76.95670366315088</v>
      </c>
      <c r="AC5" t="n">
        <v>69.61206387496934</v>
      </c>
      <c r="AD5" t="n">
        <v>56244.86355424867</v>
      </c>
      <c r="AE5" t="n">
        <v>76956.70366315088</v>
      </c>
      <c r="AF5" t="n">
        <v>2.535786941073138e-06</v>
      </c>
      <c r="AG5" t="n">
        <v>0.2179166666666667</v>
      </c>
      <c r="AH5" t="n">
        <v>69612.06387496933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9.716100000000001</v>
      </c>
      <c r="E6" t="n">
        <v>10.29</v>
      </c>
      <c r="F6" t="n">
        <v>8.16</v>
      </c>
      <c r="G6" t="n">
        <v>48.98</v>
      </c>
      <c r="H6" t="n">
        <v>0.93</v>
      </c>
      <c r="I6" t="n">
        <v>10</v>
      </c>
      <c r="J6" t="n">
        <v>94.79000000000001</v>
      </c>
      <c r="K6" t="n">
        <v>37.55</v>
      </c>
      <c r="L6" t="n">
        <v>5</v>
      </c>
      <c r="M6" t="n">
        <v>8</v>
      </c>
      <c r="N6" t="n">
        <v>12.23</v>
      </c>
      <c r="O6" t="n">
        <v>11924.18</v>
      </c>
      <c r="P6" t="n">
        <v>60.79</v>
      </c>
      <c r="Q6" t="n">
        <v>203.56</v>
      </c>
      <c r="R6" t="n">
        <v>18.04</v>
      </c>
      <c r="S6" t="n">
        <v>13.05</v>
      </c>
      <c r="T6" t="n">
        <v>2173.2</v>
      </c>
      <c r="U6" t="n">
        <v>0.72</v>
      </c>
      <c r="V6" t="n">
        <v>0.91</v>
      </c>
      <c r="W6" t="n">
        <v>0.07000000000000001</v>
      </c>
      <c r="X6" t="n">
        <v>0.14</v>
      </c>
      <c r="Y6" t="n">
        <v>0.5</v>
      </c>
      <c r="Z6" t="n">
        <v>10</v>
      </c>
      <c r="AA6" t="n">
        <v>53.83833077928855</v>
      </c>
      <c r="AB6" t="n">
        <v>73.66397935171909</v>
      </c>
      <c r="AC6" t="n">
        <v>66.63359255045195</v>
      </c>
      <c r="AD6" t="n">
        <v>53838.33077928855</v>
      </c>
      <c r="AE6" t="n">
        <v>73663.9793517191</v>
      </c>
      <c r="AF6" t="n">
        <v>2.576168416127556e-06</v>
      </c>
      <c r="AG6" t="n">
        <v>0.214375</v>
      </c>
      <c r="AH6" t="n">
        <v>66633.59255045195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9.750500000000001</v>
      </c>
      <c r="E7" t="n">
        <v>10.26</v>
      </c>
      <c r="F7" t="n">
        <v>8.16</v>
      </c>
      <c r="G7" t="n">
        <v>61.24</v>
      </c>
      <c r="H7" t="n">
        <v>1.1</v>
      </c>
      <c r="I7" t="n">
        <v>8</v>
      </c>
      <c r="J7" t="n">
        <v>96.02</v>
      </c>
      <c r="K7" t="n">
        <v>37.55</v>
      </c>
      <c r="L7" t="n">
        <v>6</v>
      </c>
      <c r="M7" t="n">
        <v>6</v>
      </c>
      <c r="N7" t="n">
        <v>12.47</v>
      </c>
      <c r="O7" t="n">
        <v>12076.67</v>
      </c>
      <c r="P7" t="n">
        <v>58.41</v>
      </c>
      <c r="Q7" t="n">
        <v>203.56</v>
      </c>
      <c r="R7" t="n">
        <v>18.39</v>
      </c>
      <c r="S7" t="n">
        <v>13.05</v>
      </c>
      <c r="T7" t="n">
        <v>2357.63</v>
      </c>
      <c r="U7" t="n">
        <v>0.71</v>
      </c>
      <c r="V7" t="n">
        <v>0.91</v>
      </c>
      <c r="W7" t="n">
        <v>0.07000000000000001</v>
      </c>
      <c r="X7" t="n">
        <v>0.14</v>
      </c>
      <c r="Y7" t="n">
        <v>0.5</v>
      </c>
      <c r="Z7" t="n">
        <v>10</v>
      </c>
      <c r="AA7" t="n">
        <v>52.32631968076035</v>
      </c>
      <c r="AB7" t="n">
        <v>71.59517906149199</v>
      </c>
      <c r="AC7" t="n">
        <v>64.76223565634402</v>
      </c>
      <c r="AD7" t="n">
        <v>52326.31968076035</v>
      </c>
      <c r="AE7" t="n">
        <v>71595.17906149199</v>
      </c>
      <c r="AF7" t="n">
        <v>2.585289379632953e-06</v>
      </c>
      <c r="AG7" t="n">
        <v>0.21375</v>
      </c>
      <c r="AH7" t="n">
        <v>64762.23565634402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9.811400000000001</v>
      </c>
      <c r="E8" t="n">
        <v>10.19</v>
      </c>
      <c r="F8" t="n">
        <v>8.119999999999999</v>
      </c>
      <c r="G8" t="n">
        <v>69.59999999999999</v>
      </c>
      <c r="H8" t="n">
        <v>1.27</v>
      </c>
      <c r="I8" t="n">
        <v>7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56.04</v>
      </c>
      <c r="Q8" t="n">
        <v>203.56</v>
      </c>
      <c r="R8" t="n">
        <v>16.93</v>
      </c>
      <c r="S8" t="n">
        <v>13.05</v>
      </c>
      <c r="T8" t="n">
        <v>1633.59</v>
      </c>
      <c r="U8" t="n">
        <v>0.77</v>
      </c>
      <c r="V8" t="n">
        <v>0.92</v>
      </c>
      <c r="W8" t="n">
        <v>0.06</v>
      </c>
      <c r="X8" t="n">
        <v>0.1</v>
      </c>
      <c r="Y8" t="n">
        <v>0.5</v>
      </c>
      <c r="Z8" t="n">
        <v>10</v>
      </c>
      <c r="AA8" t="n">
        <v>50.61243944989773</v>
      </c>
      <c r="AB8" t="n">
        <v>69.2501725185675</v>
      </c>
      <c r="AC8" t="n">
        <v>62.64103324663814</v>
      </c>
      <c r="AD8" t="n">
        <v>50612.43944989773</v>
      </c>
      <c r="AE8" t="n">
        <v>69250.1725185675</v>
      </c>
      <c r="AF8" t="n">
        <v>2.601436666768961e-06</v>
      </c>
      <c r="AG8" t="n">
        <v>0.2122916666666667</v>
      </c>
      <c r="AH8" t="n">
        <v>62641.03324663814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9.771699999999999</v>
      </c>
      <c r="E9" t="n">
        <v>10.23</v>
      </c>
      <c r="F9" t="n">
        <v>8.16</v>
      </c>
      <c r="G9" t="n">
        <v>69.95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54.97</v>
      </c>
      <c r="Q9" t="n">
        <v>203.56</v>
      </c>
      <c r="R9" t="n">
        <v>18.18</v>
      </c>
      <c r="S9" t="n">
        <v>13.05</v>
      </c>
      <c r="T9" t="n">
        <v>2258.89</v>
      </c>
      <c r="U9" t="n">
        <v>0.72</v>
      </c>
      <c r="V9" t="n">
        <v>0.91</v>
      </c>
      <c r="W9" t="n">
        <v>0.07000000000000001</v>
      </c>
      <c r="X9" t="n">
        <v>0.14</v>
      </c>
      <c r="Y9" t="n">
        <v>0.5</v>
      </c>
      <c r="Z9" t="n">
        <v>10</v>
      </c>
      <c r="AA9" t="n">
        <v>50.29995480567783</v>
      </c>
      <c r="AB9" t="n">
        <v>68.82261724249651</v>
      </c>
      <c r="AC9" t="n">
        <v>62.25428324603762</v>
      </c>
      <c r="AD9" t="n">
        <v>50299.95480567783</v>
      </c>
      <c r="AE9" t="n">
        <v>68822.6172424965</v>
      </c>
      <c r="AF9" t="n">
        <v>2.590910438537441e-06</v>
      </c>
      <c r="AG9" t="n">
        <v>0.213125</v>
      </c>
      <c r="AH9" t="n">
        <v>62254.28324603762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9.7669</v>
      </c>
      <c r="E10" t="n">
        <v>10.24</v>
      </c>
      <c r="F10" t="n">
        <v>8.17</v>
      </c>
      <c r="G10" t="n">
        <v>70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55.48</v>
      </c>
      <c r="Q10" t="n">
        <v>203.56</v>
      </c>
      <c r="R10" t="n">
        <v>18.29</v>
      </c>
      <c r="S10" t="n">
        <v>13.05</v>
      </c>
      <c r="T10" t="n">
        <v>2316.98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50.62957241919915</v>
      </c>
      <c r="AB10" t="n">
        <v>69.27361460301896</v>
      </c>
      <c r="AC10" t="n">
        <v>62.66223805145072</v>
      </c>
      <c r="AD10" t="n">
        <v>50629.57241919915</v>
      </c>
      <c r="AE10" t="n">
        <v>69273.61460301896</v>
      </c>
      <c r="AF10" t="n">
        <v>2.589637745955293e-06</v>
      </c>
      <c r="AG10" t="n">
        <v>0.2133333333333333</v>
      </c>
      <c r="AH10" t="n">
        <v>62662.23805145072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6.0232</v>
      </c>
      <c r="E2" t="n">
        <v>16.6</v>
      </c>
      <c r="F2" t="n">
        <v>10.12</v>
      </c>
      <c r="G2" t="n">
        <v>5.95</v>
      </c>
      <c r="H2" t="n">
        <v>0.09</v>
      </c>
      <c r="I2" t="n">
        <v>102</v>
      </c>
      <c r="J2" t="n">
        <v>194.77</v>
      </c>
      <c r="K2" t="n">
        <v>54.38</v>
      </c>
      <c r="L2" t="n">
        <v>1</v>
      </c>
      <c r="M2" t="n">
        <v>100</v>
      </c>
      <c r="N2" t="n">
        <v>39.4</v>
      </c>
      <c r="O2" t="n">
        <v>24256.19</v>
      </c>
      <c r="P2" t="n">
        <v>140.47</v>
      </c>
      <c r="Q2" t="n">
        <v>203.66</v>
      </c>
      <c r="R2" t="n">
        <v>79.52</v>
      </c>
      <c r="S2" t="n">
        <v>13.05</v>
      </c>
      <c r="T2" t="n">
        <v>32456.38</v>
      </c>
      <c r="U2" t="n">
        <v>0.16</v>
      </c>
      <c r="V2" t="n">
        <v>0.74</v>
      </c>
      <c r="W2" t="n">
        <v>0.22</v>
      </c>
      <c r="X2" t="n">
        <v>2.09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7.5481</v>
      </c>
      <c r="E3" t="n">
        <v>13.25</v>
      </c>
      <c r="F3" t="n">
        <v>8.94</v>
      </c>
      <c r="G3" t="n">
        <v>11.66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123.45</v>
      </c>
      <c r="Q3" t="n">
        <v>203.56</v>
      </c>
      <c r="R3" t="n">
        <v>42.75</v>
      </c>
      <c r="S3" t="n">
        <v>13.05</v>
      </c>
      <c r="T3" t="n">
        <v>14349.27</v>
      </c>
      <c r="U3" t="n">
        <v>0.31</v>
      </c>
      <c r="V3" t="n">
        <v>0.83</v>
      </c>
      <c r="W3" t="n">
        <v>0.13</v>
      </c>
      <c r="X3" t="n">
        <v>0.92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8.132999999999999</v>
      </c>
      <c r="E4" t="n">
        <v>12.3</v>
      </c>
      <c r="F4" t="n">
        <v>8.609999999999999</v>
      </c>
      <c r="G4" t="n">
        <v>17.22</v>
      </c>
      <c r="H4" t="n">
        <v>0.27</v>
      </c>
      <c r="I4" t="n">
        <v>30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118.25</v>
      </c>
      <c r="Q4" t="n">
        <v>203.56</v>
      </c>
      <c r="R4" t="n">
        <v>32.32</v>
      </c>
      <c r="S4" t="n">
        <v>13.05</v>
      </c>
      <c r="T4" t="n">
        <v>9213.209999999999</v>
      </c>
      <c r="U4" t="n">
        <v>0.4</v>
      </c>
      <c r="V4" t="n">
        <v>0.86</v>
      </c>
      <c r="W4" t="n">
        <v>0.1</v>
      </c>
      <c r="X4" t="n">
        <v>0.59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8.459199999999999</v>
      </c>
      <c r="E5" t="n">
        <v>11.82</v>
      </c>
      <c r="F5" t="n">
        <v>8.449999999999999</v>
      </c>
      <c r="G5" t="n">
        <v>23.04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115.43</v>
      </c>
      <c r="Q5" t="n">
        <v>203.58</v>
      </c>
      <c r="R5" t="n">
        <v>27.25</v>
      </c>
      <c r="S5" t="n">
        <v>13.05</v>
      </c>
      <c r="T5" t="n">
        <v>6720.17</v>
      </c>
      <c r="U5" t="n">
        <v>0.48</v>
      </c>
      <c r="V5" t="n">
        <v>0.88</v>
      </c>
      <c r="W5" t="n">
        <v>0.09</v>
      </c>
      <c r="X5" t="n">
        <v>0.42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8.6005</v>
      </c>
      <c r="E6" t="n">
        <v>11.63</v>
      </c>
      <c r="F6" t="n">
        <v>8.41</v>
      </c>
      <c r="G6" t="n">
        <v>28.04</v>
      </c>
      <c r="H6" t="n">
        <v>0.44</v>
      </c>
      <c r="I6" t="n">
        <v>18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114.3</v>
      </c>
      <c r="Q6" t="n">
        <v>203.56</v>
      </c>
      <c r="R6" t="n">
        <v>26.27</v>
      </c>
      <c r="S6" t="n">
        <v>13.05</v>
      </c>
      <c r="T6" t="n">
        <v>6252.38</v>
      </c>
      <c r="U6" t="n">
        <v>0.5</v>
      </c>
      <c r="V6" t="n">
        <v>0.89</v>
      </c>
      <c r="W6" t="n">
        <v>0.08</v>
      </c>
      <c r="X6" t="n">
        <v>0.39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8.758699999999999</v>
      </c>
      <c r="E7" t="n">
        <v>11.42</v>
      </c>
      <c r="F7" t="n">
        <v>8.32</v>
      </c>
      <c r="G7" t="n">
        <v>33.27</v>
      </c>
      <c r="H7" t="n">
        <v>0.53</v>
      </c>
      <c r="I7" t="n">
        <v>15</v>
      </c>
      <c r="J7" t="n">
        <v>202.58</v>
      </c>
      <c r="K7" t="n">
        <v>54.38</v>
      </c>
      <c r="L7" t="n">
        <v>6</v>
      </c>
      <c r="M7" t="n">
        <v>13</v>
      </c>
      <c r="N7" t="n">
        <v>42.2</v>
      </c>
      <c r="O7" t="n">
        <v>25218.93</v>
      </c>
      <c r="P7" t="n">
        <v>112.53</v>
      </c>
      <c r="Q7" t="n">
        <v>203.56</v>
      </c>
      <c r="R7" t="n">
        <v>23.13</v>
      </c>
      <c r="S7" t="n">
        <v>13.05</v>
      </c>
      <c r="T7" t="n">
        <v>4694.3</v>
      </c>
      <c r="U7" t="n">
        <v>0.5600000000000001</v>
      </c>
      <c r="V7" t="n">
        <v>0.9</v>
      </c>
      <c r="W7" t="n">
        <v>0.08</v>
      </c>
      <c r="X7" t="n">
        <v>0.29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8.8474</v>
      </c>
      <c r="E8" t="n">
        <v>11.3</v>
      </c>
      <c r="F8" t="n">
        <v>8.279999999999999</v>
      </c>
      <c r="G8" t="n">
        <v>38.22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111.33</v>
      </c>
      <c r="Q8" t="n">
        <v>203.56</v>
      </c>
      <c r="R8" t="n">
        <v>22.15</v>
      </c>
      <c r="S8" t="n">
        <v>13.05</v>
      </c>
      <c r="T8" t="n">
        <v>4213.47</v>
      </c>
      <c r="U8" t="n">
        <v>0.59</v>
      </c>
      <c r="V8" t="n">
        <v>0.9</v>
      </c>
      <c r="W8" t="n">
        <v>0.07000000000000001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8.9519</v>
      </c>
      <c r="E9" t="n">
        <v>11.17</v>
      </c>
      <c r="F9" t="n">
        <v>8.23</v>
      </c>
      <c r="G9" t="n">
        <v>44.87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110.08</v>
      </c>
      <c r="Q9" t="n">
        <v>203.56</v>
      </c>
      <c r="R9" t="n">
        <v>20.29</v>
      </c>
      <c r="S9" t="n">
        <v>13.05</v>
      </c>
      <c r="T9" t="n">
        <v>3293.28</v>
      </c>
      <c r="U9" t="n">
        <v>0.64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9.0343</v>
      </c>
      <c r="E10" t="n">
        <v>11.07</v>
      </c>
      <c r="F10" t="n">
        <v>8.16</v>
      </c>
      <c r="G10" t="n">
        <v>48.98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109.06</v>
      </c>
      <c r="Q10" t="n">
        <v>203.57</v>
      </c>
      <c r="R10" t="n">
        <v>18.04</v>
      </c>
      <c r="S10" t="n">
        <v>13.05</v>
      </c>
      <c r="T10" t="n">
        <v>2177.11</v>
      </c>
      <c r="U10" t="n">
        <v>0.72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9.0486</v>
      </c>
      <c r="E11" t="n">
        <v>11.05</v>
      </c>
      <c r="F11" t="n">
        <v>8.18</v>
      </c>
      <c r="G11" t="n">
        <v>54.56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108.48</v>
      </c>
      <c r="Q11" t="n">
        <v>203.56</v>
      </c>
      <c r="R11" t="n">
        <v>19.07</v>
      </c>
      <c r="S11" t="n">
        <v>13.05</v>
      </c>
      <c r="T11" t="n">
        <v>2696.08</v>
      </c>
      <c r="U11" t="n">
        <v>0.68</v>
      </c>
      <c r="V11" t="n">
        <v>0.91</v>
      </c>
      <c r="W11" t="n">
        <v>0.07000000000000001</v>
      </c>
      <c r="X11" t="n">
        <v>0.16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9.0976</v>
      </c>
      <c r="E12" t="n">
        <v>10.99</v>
      </c>
      <c r="F12" t="n">
        <v>8.16</v>
      </c>
      <c r="G12" t="n">
        <v>61.23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107.61</v>
      </c>
      <c r="Q12" t="n">
        <v>203.56</v>
      </c>
      <c r="R12" t="n">
        <v>18.37</v>
      </c>
      <c r="S12" t="n">
        <v>13.05</v>
      </c>
      <c r="T12" t="n">
        <v>2349.98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9.097300000000001</v>
      </c>
      <c r="E13" t="n">
        <v>10.99</v>
      </c>
      <c r="F13" t="n">
        <v>8.16</v>
      </c>
      <c r="G13" t="n">
        <v>61.23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107.09</v>
      </c>
      <c r="Q13" t="n">
        <v>203.56</v>
      </c>
      <c r="R13" t="n">
        <v>18.4</v>
      </c>
      <c r="S13" t="n">
        <v>13.05</v>
      </c>
      <c r="T13" t="n">
        <v>2365.59</v>
      </c>
      <c r="U13" t="n">
        <v>0.71</v>
      </c>
      <c r="V13" t="n">
        <v>0.91</v>
      </c>
      <c r="W13" t="n">
        <v>0.07000000000000001</v>
      </c>
      <c r="X13" t="n">
        <v>0.14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9.165900000000001</v>
      </c>
      <c r="E14" t="n">
        <v>10.91</v>
      </c>
      <c r="F14" t="n">
        <v>8.119999999999999</v>
      </c>
      <c r="G14" t="n">
        <v>69.61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105.83</v>
      </c>
      <c r="Q14" t="n">
        <v>203.56</v>
      </c>
      <c r="R14" t="n">
        <v>16.88</v>
      </c>
      <c r="S14" t="n">
        <v>13.05</v>
      </c>
      <c r="T14" t="n">
        <v>1608.65</v>
      </c>
      <c r="U14" t="n">
        <v>0.77</v>
      </c>
      <c r="V14" t="n">
        <v>0.92</v>
      </c>
      <c r="W14" t="n">
        <v>0.07000000000000001</v>
      </c>
      <c r="X14" t="n">
        <v>0.1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9.1424</v>
      </c>
      <c r="E15" t="n">
        <v>10.94</v>
      </c>
      <c r="F15" t="n">
        <v>8.15</v>
      </c>
      <c r="G15" t="n">
        <v>69.84999999999999</v>
      </c>
      <c r="H15" t="n">
        <v>1.15</v>
      </c>
      <c r="I15" t="n">
        <v>7</v>
      </c>
      <c r="J15" t="n">
        <v>215.41</v>
      </c>
      <c r="K15" t="n">
        <v>54.38</v>
      </c>
      <c r="L15" t="n">
        <v>14</v>
      </c>
      <c r="M15" t="n">
        <v>5</v>
      </c>
      <c r="N15" t="n">
        <v>47.03</v>
      </c>
      <c r="O15" t="n">
        <v>26801</v>
      </c>
      <c r="P15" t="n">
        <v>106</v>
      </c>
      <c r="Q15" t="n">
        <v>203.56</v>
      </c>
      <c r="R15" t="n">
        <v>17.92</v>
      </c>
      <c r="S15" t="n">
        <v>13.05</v>
      </c>
      <c r="T15" t="n">
        <v>2128.82</v>
      </c>
      <c r="U15" t="n">
        <v>0.73</v>
      </c>
      <c r="V15" t="n">
        <v>0.91</v>
      </c>
      <c r="W15" t="n">
        <v>0.07000000000000001</v>
      </c>
      <c r="X15" t="n">
        <v>0.12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9.1968</v>
      </c>
      <c r="E16" t="n">
        <v>10.87</v>
      </c>
      <c r="F16" t="n">
        <v>8.119999999999999</v>
      </c>
      <c r="G16" t="n">
        <v>81.23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4</v>
      </c>
      <c r="N16" t="n">
        <v>47.66</v>
      </c>
      <c r="O16" t="n">
        <v>27002.55</v>
      </c>
      <c r="P16" t="n">
        <v>104.34</v>
      </c>
      <c r="Q16" t="n">
        <v>203.56</v>
      </c>
      <c r="R16" t="n">
        <v>17.11</v>
      </c>
      <c r="S16" t="n">
        <v>13.05</v>
      </c>
      <c r="T16" t="n">
        <v>1728.38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9.1975</v>
      </c>
      <c r="E17" t="n">
        <v>10.87</v>
      </c>
      <c r="F17" t="n">
        <v>8.119999999999999</v>
      </c>
      <c r="G17" t="n">
        <v>81.22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104.56</v>
      </c>
      <c r="Q17" t="n">
        <v>203.56</v>
      </c>
      <c r="R17" t="n">
        <v>17.11</v>
      </c>
      <c r="S17" t="n">
        <v>13.05</v>
      </c>
      <c r="T17" t="n">
        <v>1730.62</v>
      </c>
      <c r="U17" t="n">
        <v>0.76</v>
      </c>
      <c r="V17" t="n">
        <v>0.92</v>
      </c>
      <c r="W17" t="n">
        <v>0.06</v>
      </c>
      <c r="X17" t="n">
        <v>0.1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9.209</v>
      </c>
      <c r="E18" t="n">
        <v>10.86</v>
      </c>
      <c r="F18" t="n">
        <v>8.109999999999999</v>
      </c>
      <c r="G18" t="n">
        <v>81.09</v>
      </c>
      <c r="H18" t="n">
        <v>1.37</v>
      </c>
      <c r="I18" t="n">
        <v>6</v>
      </c>
      <c r="J18" t="n">
        <v>220.33</v>
      </c>
      <c r="K18" t="n">
        <v>54.38</v>
      </c>
      <c r="L18" t="n">
        <v>17</v>
      </c>
      <c r="M18" t="n">
        <v>4</v>
      </c>
      <c r="N18" t="n">
        <v>48.95</v>
      </c>
      <c r="O18" t="n">
        <v>27408.3</v>
      </c>
      <c r="P18" t="n">
        <v>104.04</v>
      </c>
      <c r="Q18" t="n">
        <v>203.56</v>
      </c>
      <c r="R18" t="n">
        <v>16.5</v>
      </c>
      <c r="S18" t="n">
        <v>13.05</v>
      </c>
      <c r="T18" t="n">
        <v>1425.16</v>
      </c>
      <c r="U18" t="n">
        <v>0.79</v>
      </c>
      <c r="V18" t="n">
        <v>0.92</v>
      </c>
      <c r="W18" t="n">
        <v>0.07000000000000001</v>
      </c>
      <c r="X18" t="n">
        <v>0.08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9.19</v>
      </c>
      <c r="E19" t="n">
        <v>10.88</v>
      </c>
      <c r="F19" t="n">
        <v>8.130000000000001</v>
      </c>
      <c r="G19" t="n">
        <v>81.31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103.08</v>
      </c>
      <c r="Q19" t="n">
        <v>203.57</v>
      </c>
      <c r="R19" t="n">
        <v>17.39</v>
      </c>
      <c r="S19" t="n">
        <v>13.05</v>
      </c>
      <c r="T19" t="n">
        <v>1869.14</v>
      </c>
      <c r="U19" t="n">
        <v>0.75</v>
      </c>
      <c r="V19" t="n">
        <v>0.92</v>
      </c>
      <c r="W19" t="n">
        <v>0.06</v>
      </c>
      <c r="X19" t="n">
        <v>0.11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9.245200000000001</v>
      </c>
      <c r="E20" t="n">
        <v>10.82</v>
      </c>
      <c r="F20" t="n">
        <v>8.109999999999999</v>
      </c>
      <c r="G20" t="n">
        <v>97.26000000000001</v>
      </c>
      <c r="H20" t="n">
        <v>1.51</v>
      </c>
      <c r="I20" t="n">
        <v>5</v>
      </c>
      <c r="J20" t="n">
        <v>223.65</v>
      </c>
      <c r="K20" t="n">
        <v>54.38</v>
      </c>
      <c r="L20" t="n">
        <v>19</v>
      </c>
      <c r="M20" t="n">
        <v>3</v>
      </c>
      <c r="N20" t="n">
        <v>50.27</v>
      </c>
      <c r="O20" t="n">
        <v>27817.81</v>
      </c>
      <c r="P20" t="n">
        <v>102.31</v>
      </c>
      <c r="Q20" t="n">
        <v>203.56</v>
      </c>
      <c r="R20" t="n">
        <v>16.57</v>
      </c>
      <c r="S20" t="n">
        <v>13.05</v>
      </c>
      <c r="T20" t="n">
        <v>1463.58</v>
      </c>
      <c r="U20" t="n">
        <v>0.79</v>
      </c>
      <c r="V20" t="n">
        <v>0.92</v>
      </c>
      <c r="W20" t="n">
        <v>0.06</v>
      </c>
      <c r="X20" t="n">
        <v>0.08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9.248100000000001</v>
      </c>
      <c r="E21" t="n">
        <v>10.81</v>
      </c>
      <c r="F21" t="n">
        <v>8.1</v>
      </c>
      <c r="G21" t="n">
        <v>97.22</v>
      </c>
      <c r="H21" t="n">
        <v>1.58</v>
      </c>
      <c r="I21" t="n">
        <v>5</v>
      </c>
      <c r="J21" t="n">
        <v>225.32</v>
      </c>
      <c r="K21" t="n">
        <v>54.38</v>
      </c>
      <c r="L21" t="n">
        <v>20</v>
      </c>
      <c r="M21" t="n">
        <v>3</v>
      </c>
      <c r="N21" t="n">
        <v>50.95</v>
      </c>
      <c r="O21" t="n">
        <v>28023.89</v>
      </c>
      <c r="P21" t="n">
        <v>102.75</v>
      </c>
      <c r="Q21" t="n">
        <v>203.56</v>
      </c>
      <c r="R21" t="n">
        <v>16.47</v>
      </c>
      <c r="S21" t="n">
        <v>13.05</v>
      </c>
      <c r="T21" t="n">
        <v>1413.54</v>
      </c>
      <c r="U21" t="n">
        <v>0.79</v>
      </c>
      <c r="V21" t="n">
        <v>0.92</v>
      </c>
      <c r="W21" t="n">
        <v>0.06</v>
      </c>
      <c r="X21" t="n">
        <v>0.08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9.2614</v>
      </c>
      <c r="E22" t="n">
        <v>10.8</v>
      </c>
      <c r="F22" t="n">
        <v>8.09</v>
      </c>
      <c r="G22" t="n">
        <v>97.04000000000001</v>
      </c>
      <c r="H22" t="n">
        <v>1.64</v>
      </c>
      <c r="I22" t="n">
        <v>5</v>
      </c>
      <c r="J22" t="n">
        <v>227</v>
      </c>
      <c r="K22" t="n">
        <v>54.38</v>
      </c>
      <c r="L22" t="n">
        <v>21</v>
      </c>
      <c r="M22" t="n">
        <v>3</v>
      </c>
      <c r="N22" t="n">
        <v>51.62</v>
      </c>
      <c r="O22" t="n">
        <v>28230.92</v>
      </c>
      <c r="P22" t="n">
        <v>102.12</v>
      </c>
      <c r="Q22" t="n">
        <v>203.56</v>
      </c>
      <c r="R22" t="n">
        <v>15.91</v>
      </c>
      <c r="S22" t="n">
        <v>13.05</v>
      </c>
      <c r="T22" t="n">
        <v>1133.87</v>
      </c>
      <c r="U22" t="n">
        <v>0.82</v>
      </c>
      <c r="V22" t="n">
        <v>0.92</v>
      </c>
      <c r="W22" t="n">
        <v>0.06</v>
      </c>
      <c r="X22" t="n">
        <v>0.06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9.241400000000001</v>
      </c>
      <c r="E23" t="n">
        <v>10.82</v>
      </c>
      <c r="F23" t="n">
        <v>8.109999999999999</v>
      </c>
      <c r="G23" t="n">
        <v>97.31999999999999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101.39</v>
      </c>
      <c r="Q23" t="n">
        <v>203.56</v>
      </c>
      <c r="R23" t="n">
        <v>16.7</v>
      </c>
      <c r="S23" t="n">
        <v>13.05</v>
      </c>
      <c r="T23" t="n">
        <v>1531.91</v>
      </c>
      <c r="U23" t="n">
        <v>0.78</v>
      </c>
      <c r="V23" t="n">
        <v>0.92</v>
      </c>
      <c r="W23" t="n">
        <v>0.06</v>
      </c>
      <c r="X23" t="n">
        <v>0.09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9.2372</v>
      </c>
      <c r="E24" t="n">
        <v>10.83</v>
      </c>
      <c r="F24" t="n">
        <v>8.109999999999999</v>
      </c>
      <c r="G24" t="n">
        <v>97.38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100.23</v>
      </c>
      <c r="Q24" t="n">
        <v>203.57</v>
      </c>
      <c r="R24" t="n">
        <v>16.88</v>
      </c>
      <c r="S24" t="n">
        <v>13.05</v>
      </c>
      <c r="T24" t="n">
        <v>1621.3</v>
      </c>
      <c r="U24" t="n">
        <v>0.77</v>
      </c>
      <c r="V24" t="n">
        <v>0.92</v>
      </c>
      <c r="W24" t="n">
        <v>0.06</v>
      </c>
      <c r="X24" t="n">
        <v>0.09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9.305199999999999</v>
      </c>
      <c r="E25" t="n">
        <v>10.75</v>
      </c>
      <c r="F25" t="n">
        <v>8.07</v>
      </c>
      <c r="G25" t="n">
        <v>121.12</v>
      </c>
      <c r="H25" t="n">
        <v>1.84</v>
      </c>
      <c r="I25" t="n">
        <v>4</v>
      </c>
      <c r="J25" t="n">
        <v>232.08</v>
      </c>
      <c r="K25" t="n">
        <v>54.38</v>
      </c>
      <c r="L25" t="n">
        <v>24</v>
      </c>
      <c r="M25" t="n">
        <v>2</v>
      </c>
      <c r="N25" t="n">
        <v>53.71</v>
      </c>
      <c r="O25" t="n">
        <v>28857.81</v>
      </c>
      <c r="P25" t="n">
        <v>98.84</v>
      </c>
      <c r="Q25" t="n">
        <v>203.56</v>
      </c>
      <c r="R25" t="n">
        <v>15.49</v>
      </c>
      <c r="S25" t="n">
        <v>13.05</v>
      </c>
      <c r="T25" t="n">
        <v>929.38</v>
      </c>
      <c r="U25" t="n">
        <v>0.84</v>
      </c>
      <c r="V25" t="n">
        <v>0.92</v>
      </c>
      <c r="W25" t="n">
        <v>0.06</v>
      </c>
      <c r="X25" t="n">
        <v>0.05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9.304500000000001</v>
      </c>
      <c r="E26" t="n">
        <v>10.75</v>
      </c>
      <c r="F26" t="n">
        <v>8.08</v>
      </c>
      <c r="G26" t="n">
        <v>121.13</v>
      </c>
      <c r="H26" t="n">
        <v>1.9</v>
      </c>
      <c r="I26" t="n">
        <v>4</v>
      </c>
      <c r="J26" t="n">
        <v>233.79</v>
      </c>
      <c r="K26" t="n">
        <v>54.38</v>
      </c>
      <c r="L26" t="n">
        <v>25</v>
      </c>
      <c r="M26" t="n">
        <v>2</v>
      </c>
      <c r="N26" t="n">
        <v>54.42</v>
      </c>
      <c r="O26" t="n">
        <v>29068.74</v>
      </c>
      <c r="P26" t="n">
        <v>98.81</v>
      </c>
      <c r="Q26" t="n">
        <v>203.56</v>
      </c>
      <c r="R26" t="n">
        <v>15.61</v>
      </c>
      <c r="S26" t="n">
        <v>13.05</v>
      </c>
      <c r="T26" t="n">
        <v>989.3099999999999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9.298999999999999</v>
      </c>
      <c r="E27" t="n">
        <v>10.75</v>
      </c>
      <c r="F27" t="n">
        <v>8.08</v>
      </c>
      <c r="G27" t="n">
        <v>121.22</v>
      </c>
      <c r="H27" t="n">
        <v>1.96</v>
      </c>
      <c r="I27" t="n">
        <v>4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98.69</v>
      </c>
      <c r="Q27" t="n">
        <v>203.56</v>
      </c>
      <c r="R27" t="n">
        <v>15.81</v>
      </c>
      <c r="S27" t="n">
        <v>13.05</v>
      </c>
      <c r="T27" t="n">
        <v>1091.48</v>
      </c>
      <c r="U27" t="n">
        <v>0.83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9.2951</v>
      </c>
      <c r="E28" t="n">
        <v>10.76</v>
      </c>
      <c r="F28" t="n">
        <v>8.09</v>
      </c>
      <c r="G28" t="n">
        <v>121.29</v>
      </c>
      <c r="H28" t="n">
        <v>2.02</v>
      </c>
      <c r="I28" t="n">
        <v>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98.68000000000001</v>
      </c>
      <c r="Q28" t="n">
        <v>203.56</v>
      </c>
      <c r="R28" t="n">
        <v>15.98</v>
      </c>
      <c r="S28" t="n">
        <v>13.05</v>
      </c>
      <c r="T28" t="n">
        <v>1174.34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9.307600000000001</v>
      </c>
      <c r="E29" t="n">
        <v>10.74</v>
      </c>
      <c r="F29" t="n">
        <v>8.07</v>
      </c>
      <c r="G29" t="n">
        <v>121.08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97.79000000000001</v>
      </c>
      <c r="Q29" t="n">
        <v>203.56</v>
      </c>
      <c r="R29" t="n">
        <v>15.5</v>
      </c>
      <c r="S29" t="n">
        <v>13.05</v>
      </c>
      <c r="T29" t="n">
        <v>933.5</v>
      </c>
      <c r="U29" t="n">
        <v>0.84</v>
      </c>
      <c r="V29" t="n">
        <v>0.92</v>
      </c>
      <c r="W29" t="n">
        <v>0.06</v>
      </c>
      <c r="X29" t="n">
        <v>0.05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9.2942</v>
      </c>
      <c r="E30" t="n">
        <v>10.76</v>
      </c>
      <c r="F30" t="n">
        <v>8.09</v>
      </c>
      <c r="G30" t="n">
        <v>121.31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97.75</v>
      </c>
      <c r="Q30" t="n">
        <v>203.56</v>
      </c>
      <c r="R30" t="n">
        <v>16.02</v>
      </c>
      <c r="S30" t="n">
        <v>13.05</v>
      </c>
      <c r="T30" t="n">
        <v>1193.01</v>
      </c>
      <c r="U30" t="n">
        <v>0.8100000000000001</v>
      </c>
      <c r="V30" t="n">
        <v>0.92</v>
      </c>
      <c r="W30" t="n">
        <v>0.06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9.2956</v>
      </c>
      <c r="E31" t="n">
        <v>10.76</v>
      </c>
      <c r="F31" t="n">
        <v>8.09</v>
      </c>
      <c r="G31" t="n">
        <v>121.28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96.59</v>
      </c>
      <c r="Q31" t="n">
        <v>203.56</v>
      </c>
      <c r="R31" t="n">
        <v>15.95</v>
      </c>
      <c r="S31" t="n">
        <v>13.05</v>
      </c>
      <c r="T31" t="n">
        <v>1161.74</v>
      </c>
      <c r="U31" t="n">
        <v>0.82</v>
      </c>
      <c r="V31" t="n">
        <v>0.92</v>
      </c>
      <c r="W31" t="n">
        <v>0.06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9.303000000000001</v>
      </c>
      <c r="E32" t="n">
        <v>10.75</v>
      </c>
      <c r="F32" t="n">
        <v>8.08</v>
      </c>
      <c r="G32" t="n">
        <v>121.15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94.98999999999999</v>
      </c>
      <c r="Q32" t="n">
        <v>203.57</v>
      </c>
      <c r="R32" t="n">
        <v>15.57</v>
      </c>
      <c r="S32" t="n">
        <v>13.05</v>
      </c>
      <c r="T32" t="n">
        <v>971.85</v>
      </c>
      <c r="U32" t="n">
        <v>0.84</v>
      </c>
      <c r="V32" t="n">
        <v>0.92</v>
      </c>
      <c r="W32" t="n">
        <v>0.06</v>
      </c>
      <c r="X32" t="n">
        <v>0.05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9.2925</v>
      </c>
      <c r="E33" t="n">
        <v>10.76</v>
      </c>
      <c r="F33" t="n">
        <v>8.09</v>
      </c>
      <c r="G33" t="n">
        <v>121.34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92.91</v>
      </c>
      <c r="Q33" t="n">
        <v>203.56</v>
      </c>
      <c r="R33" t="n">
        <v>16.08</v>
      </c>
      <c r="S33" t="n">
        <v>13.05</v>
      </c>
      <c r="T33" t="n">
        <v>1226.83</v>
      </c>
      <c r="U33" t="n">
        <v>0.8100000000000001</v>
      </c>
      <c r="V33" t="n">
        <v>0.92</v>
      </c>
      <c r="W33" t="n">
        <v>0.06</v>
      </c>
      <c r="X33" t="n">
        <v>0.07000000000000001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9.290800000000001</v>
      </c>
      <c r="E34" t="n">
        <v>10.76</v>
      </c>
      <c r="F34" t="n">
        <v>8.09</v>
      </c>
      <c r="G34" t="n">
        <v>121.37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0</v>
      </c>
      <c r="N34" t="n">
        <v>60.41</v>
      </c>
      <c r="O34" t="n">
        <v>30794.11</v>
      </c>
      <c r="P34" t="n">
        <v>93.39</v>
      </c>
      <c r="Q34" t="n">
        <v>203.56</v>
      </c>
      <c r="R34" t="n">
        <v>16.06</v>
      </c>
      <c r="S34" t="n">
        <v>13.05</v>
      </c>
      <c r="T34" t="n">
        <v>1212.95</v>
      </c>
      <c r="U34" t="n">
        <v>0.8100000000000001</v>
      </c>
      <c r="V34" t="n">
        <v>0.92</v>
      </c>
      <c r="W34" t="n">
        <v>0.06</v>
      </c>
      <c r="X34" t="n">
        <v>0.07000000000000001</v>
      </c>
      <c r="Y34" t="n">
        <v>0.5</v>
      </c>
      <c r="Z34" t="n">
        <v>10</v>
      </c>
    </row>
    <row r="35">
      <c r="A35" t="n">
        <v>0</v>
      </c>
      <c r="B35" t="n">
        <v>40</v>
      </c>
      <c r="C35" t="inlineStr">
        <is>
          <t xml:space="preserve">CONCLUIDO	</t>
        </is>
      </c>
      <c r="D35" t="n">
        <v>8.264099999999999</v>
      </c>
      <c r="E35" t="n">
        <v>12.1</v>
      </c>
      <c r="F35" t="n">
        <v>9.119999999999999</v>
      </c>
      <c r="G35" t="n">
        <v>9.949999999999999</v>
      </c>
      <c r="H35" t="n">
        <v>0.2</v>
      </c>
      <c r="I35" t="n">
        <v>55</v>
      </c>
      <c r="J35" t="n">
        <v>89.87</v>
      </c>
      <c r="K35" t="n">
        <v>37.55</v>
      </c>
      <c r="L35" t="n">
        <v>1</v>
      </c>
      <c r="M35" t="n">
        <v>53</v>
      </c>
      <c r="N35" t="n">
        <v>11.32</v>
      </c>
      <c r="O35" t="n">
        <v>11317.98</v>
      </c>
      <c r="P35" t="n">
        <v>75.27</v>
      </c>
      <c r="Q35" t="n">
        <v>203.58</v>
      </c>
      <c r="R35" t="n">
        <v>48.16</v>
      </c>
      <c r="S35" t="n">
        <v>13.05</v>
      </c>
      <c r="T35" t="n">
        <v>17008.6</v>
      </c>
      <c r="U35" t="n">
        <v>0.27</v>
      </c>
      <c r="V35" t="n">
        <v>0.82</v>
      </c>
      <c r="W35" t="n">
        <v>0.14</v>
      </c>
      <c r="X35" t="n">
        <v>1.1</v>
      </c>
      <c r="Y35" t="n">
        <v>0.5</v>
      </c>
      <c r="Z35" t="n">
        <v>10</v>
      </c>
    </row>
    <row r="36">
      <c r="A36" t="n">
        <v>1</v>
      </c>
      <c r="B36" t="n">
        <v>40</v>
      </c>
      <c r="C36" t="inlineStr">
        <is>
          <t xml:space="preserve">CONCLUIDO	</t>
        </is>
      </c>
      <c r="D36" t="n">
        <v>9.120900000000001</v>
      </c>
      <c r="E36" t="n">
        <v>10.96</v>
      </c>
      <c r="F36" t="n">
        <v>8.529999999999999</v>
      </c>
      <c r="G36" t="n">
        <v>19.69</v>
      </c>
      <c r="H36" t="n">
        <v>0.39</v>
      </c>
      <c r="I36" t="n">
        <v>26</v>
      </c>
      <c r="J36" t="n">
        <v>91.09999999999999</v>
      </c>
      <c r="K36" t="n">
        <v>37.55</v>
      </c>
      <c r="L36" t="n">
        <v>2</v>
      </c>
      <c r="M36" t="n">
        <v>24</v>
      </c>
      <c r="N36" t="n">
        <v>11.54</v>
      </c>
      <c r="O36" t="n">
        <v>11468.97</v>
      </c>
      <c r="P36" t="n">
        <v>68.70999999999999</v>
      </c>
      <c r="Q36" t="n">
        <v>203.57</v>
      </c>
      <c r="R36" t="n">
        <v>29.75</v>
      </c>
      <c r="S36" t="n">
        <v>13.05</v>
      </c>
      <c r="T36" t="n">
        <v>7949.68</v>
      </c>
      <c r="U36" t="n">
        <v>0.44</v>
      </c>
      <c r="V36" t="n">
        <v>0.87</v>
      </c>
      <c r="W36" t="n">
        <v>0.1</v>
      </c>
      <c r="X36" t="n">
        <v>0.51</v>
      </c>
      <c r="Y36" t="n">
        <v>0.5</v>
      </c>
      <c r="Z36" t="n">
        <v>10</v>
      </c>
    </row>
    <row r="37">
      <c r="A37" t="n">
        <v>2</v>
      </c>
      <c r="B37" t="n">
        <v>40</v>
      </c>
      <c r="C37" t="inlineStr">
        <is>
          <t xml:space="preserve">CONCLUIDO	</t>
        </is>
      </c>
      <c r="D37" t="n">
        <v>9.426299999999999</v>
      </c>
      <c r="E37" t="n">
        <v>10.61</v>
      </c>
      <c r="F37" t="n">
        <v>8.35</v>
      </c>
      <c r="G37" t="n">
        <v>29.46</v>
      </c>
      <c r="H37" t="n">
        <v>0.57</v>
      </c>
      <c r="I37" t="n">
        <v>17</v>
      </c>
      <c r="J37" t="n">
        <v>92.31999999999999</v>
      </c>
      <c r="K37" t="n">
        <v>37.55</v>
      </c>
      <c r="L37" t="n">
        <v>3</v>
      </c>
      <c r="M37" t="n">
        <v>15</v>
      </c>
      <c r="N37" t="n">
        <v>11.77</v>
      </c>
      <c r="O37" t="n">
        <v>11620.34</v>
      </c>
      <c r="P37" t="n">
        <v>65.41</v>
      </c>
      <c r="Q37" t="n">
        <v>203.56</v>
      </c>
      <c r="R37" t="n">
        <v>24.22</v>
      </c>
      <c r="S37" t="n">
        <v>13.05</v>
      </c>
      <c r="T37" t="n">
        <v>5231.44</v>
      </c>
      <c r="U37" t="n">
        <v>0.54</v>
      </c>
      <c r="V37" t="n">
        <v>0.89</v>
      </c>
      <c r="W37" t="n">
        <v>0.08</v>
      </c>
      <c r="X37" t="n">
        <v>0.32</v>
      </c>
      <c r="Y37" t="n">
        <v>0.5</v>
      </c>
      <c r="Z37" t="n">
        <v>10</v>
      </c>
    </row>
    <row r="38">
      <c r="A38" t="n">
        <v>3</v>
      </c>
      <c r="B38" t="n">
        <v>40</v>
      </c>
      <c r="C38" t="inlineStr">
        <is>
          <t xml:space="preserve">CONCLUIDO	</t>
        </is>
      </c>
      <c r="D38" t="n">
        <v>9.563800000000001</v>
      </c>
      <c r="E38" t="n">
        <v>10.46</v>
      </c>
      <c r="F38" t="n">
        <v>8.27</v>
      </c>
      <c r="G38" t="n">
        <v>38.17</v>
      </c>
      <c r="H38" t="n">
        <v>0.75</v>
      </c>
      <c r="I38" t="n">
        <v>13</v>
      </c>
      <c r="J38" t="n">
        <v>93.55</v>
      </c>
      <c r="K38" t="n">
        <v>37.55</v>
      </c>
      <c r="L38" t="n">
        <v>4</v>
      </c>
      <c r="M38" t="n">
        <v>11</v>
      </c>
      <c r="N38" t="n">
        <v>12</v>
      </c>
      <c r="O38" t="n">
        <v>11772.07</v>
      </c>
      <c r="P38" t="n">
        <v>63.14</v>
      </c>
      <c r="Q38" t="n">
        <v>203.56</v>
      </c>
      <c r="R38" t="n">
        <v>21.69</v>
      </c>
      <c r="S38" t="n">
        <v>13.05</v>
      </c>
      <c r="T38" t="n">
        <v>3983.55</v>
      </c>
      <c r="U38" t="n">
        <v>0.6</v>
      </c>
      <c r="V38" t="n">
        <v>0.9</v>
      </c>
      <c r="W38" t="n">
        <v>0.08</v>
      </c>
      <c r="X38" t="n">
        <v>0.25</v>
      </c>
      <c r="Y38" t="n">
        <v>0.5</v>
      </c>
      <c r="Z38" t="n">
        <v>10</v>
      </c>
    </row>
    <row r="39">
      <c r="A39" t="n">
        <v>4</v>
      </c>
      <c r="B39" t="n">
        <v>40</v>
      </c>
      <c r="C39" t="inlineStr">
        <is>
          <t xml:space="preserve">CONCLUIDO	</t>
        </is>
      </c>
      <c r="D39" t="n">
        <v>9.716100000000001</v>
      </c>
      <c r="E39" t="n">
        <v>10.29</v>
      </c>
      <c r="F39" t="n">
        <v>8.16</v>
      </c>
      <c r="G39" t="n">
        <v>48.98</v>
      </c>
      <c r="H39" t="n">
        <v>0.93</v>
      </c>
      <c r="I39" t="n">
        <v>10</v>
      </c>
      <c r="J39" t="n">
        <v>94.79000000000001</v>
      </c>
      <c r="K39" t="n">
        <v>37.55</v>
      </c>
      <c r="L39" t="n">
        <v>5</v>
      </c>
      <c r="M39" t="n">
        <v>8</v>
      </c>
      <c r="N39" t="n">
        <v>12.23</v>
      </c>
      <c r="O39" t="n">
        <v>11924.18</v>
      </c>
      <c r="P39" t="n">
        <v>60.79</v>
      </c>
      <c r="Q39" t="n">
        <v>203.56</v>
      </c>
      <c r="R39" t="n">
        <v>18.04</v>
      </c>
      <c r="S39" t="n">
        <v>13.05</v>
      </c>
      <c r="T39" t="n">
        <v>2173.2</v>
      </c>
      <c r="U39" t="n">
        <v>0.72</v>
      </c>
      <c r="V39" t="n">
        <v>0.91</v>
      </c>
      <c r="W39" t="n">
        <v>0.07000000000000001</v>
      </c>
      <c r="X39" t="n">
        <v>0.14</v>
      </c>
      <c r="Y39" t="n">
        <v>0.5</v>
      </c>
      <c r="Z39" t="n">
        <v>10</v>
      </c>
    </row>
    <row r="40">
      <c r="A40" t="n">
        <v>5</v>
      </c>
      <c r="B40" t="n">
        <v>40</v>
      </c>
      <c r="C40" t="inlineStr">
        <is>
          <t xml:space="preserve">CONCLUIDO	</t>
        </is>
      </c>
      <c r="D40" t="n">
        <v>9.750500000000001</v>
      </c>
      <c r="E40" t="n">
        <v>10.26</v>
      </c>
      <c r="F40" t="n">
        <v>8.16</v>
      </c>
      <c r="G40" t="n">
        <v>61.24</v>
      </c>
      <c r="H40" t="n">
        <v>1.1</v>
      </c>
      <c r="I40" t="n">
        <v>8</v>
      </c>
      <c r="J40" t="n">
        <v>96.02</v>
      </c>
      <c r="K40" t="n">
        <v>37.55</v>
      </c>
      <c r="L40" t="n">
        <v>6</v>
      </c>
      <c r="M40" t="n">
        <v>6</v>
      </c>
      <c r="N40" t="n">
        <v>12.47</v>
      </c>
      <c r="O40" t="n">
        <v>12076.67</v>
      </c>
      <c r="P40" t="n">
        <v>58.41</v>
      </c>
      <c r="Q40" t="n">
        <v>203.56</v>
      </c>
      <c r="R40" t="n">
        <v>18.39</v>
      </c>
      <c r="S40" t="n">
        <v>13.05</v>
      </c>
      <c r="T40" t="n">
        <v>2357.63</v>
      </c>
      <c r="U40" t="n">
        <v>0.71</v>
      </c>
      <c r="V40" t="n">
        <v>0.91</v>
      </c>
      <c r="W40" t="n">
        <v>0.07000000000000001</v>
      </c>
      <c r="X40" t="n">
        <v>0.14</v>
      </c>
      <c r="Y40" t="n">
        <v>0.5</v>
      </c>
      <c r="Z40" t="n">
        <v>10</v>
      </c>
    </row>
    <row r="41">
      <c r="A41" t="n">
        <v>6</v>
      </c>
      <c r="B41" t="n">
        <v>40</v>
      </c>
      <c r="C41" t="inlineStr">
        <is>
          <t xml:space="preserve">CONCLUIDO	</t>
        </is>
      </c>
      <c r="D41" t="n">
        <v>9.811400000000001</v>
      </c>
      <c r="E41" t="n">
        <v>10.19</v>
      </c>
      <c r="F41" t="n">
        <v>8.119999999999999</v>
      </c>
      <c r="G41" t="n">
        <v>69.59999999999999</v>
      </c>
      <c r="H41" t="n">
        <v>1.27</v>
      </c>
      <c r="I41" t="n">
        <v>7</v>
      </c>
      <c r="J41" t="n">
        <v>97.26000000000001</v>
      </c>
      <c r="K41" t="n">
        <v>37.55</v>
      </c>
      <c r="L41" t="n">
        <v>7</v>
      </c>
      <c r="M41" t="n">
        <v>4</v>
      </c>
      <c r="N41" t="n">
        <v>12.71</v>
      </c>
      <c r="O41" t="n">
        <v>12229.54</v>
      </c>
      <c r="P41" t="n">
        <v>56.04</v>
      </c>
      <c r="Q41" t="n">
        <v>203.56</v>
      </c>
      <c r="R41" t="n">
        <v>16.93</v>
      </c>
      <c r="S41" t="n">
        <v>13.05</v>
      </c>
      <c r="T41" t="n">
        <v>1633.59</v>
      </c>
      <c r="U41" t="n">
        <v>0.77</v>
      </c>
      <c r="V41" t="n">
        <v>0.92</v>
      </c>
      <c r="W41" t="n">
        <v>0.06</v>
      </c>
      <c r="X41" t="n">
        <v>0.1</v>
      </c>
      <c r="Y41" t="n">
        <v>0.5</v>
      </c>
      <c r="Z41" t="n">
        <v>10</v>
      </c>
    </row>
    <row r="42">
      <c r="A42" t="n">
        <v>7</v>
      </c>
      <c r="B42" t="n">
        <v>40</v>
      </c>
      <c r="C42" t="inlineStr">
        <is>
          <t xml:space="preserve">CONCLUIDO	</t>
        </is>
      </c>
      <c r="D42" t="n">
        <v>9.771699999999999</v>
      </c>
      <c r="E42" t="n">
        <v>10.23</v>
      </c>
      <c r="F42" t="n">
        <v>8.16</v>
      </c>
      <c r="G42" t="n">
        <v>69.95</v>
      </c>
      <c r="H42" t="n">
        <v>1.43</v>
      </c>
      <c r="I42" t="n">
        <v>7</v>
      </c>
      <c r="J42" t="n">
        <v>98.5</v>
      </c>
      <c r="K42" t="n">
        <v>37.55</v>
      </c>
      <c r="L42" t="n">
        <v>8</v>
      </c>
      <c r="M42" t="n">
        <v>1</v>
      </c>
      <c r="N42" t="n">
        <v>12.95</v>
      </c>
      <c r="O42" t="n">
        <v>12382.79</v>
      </c>
      <c r="P42" t="n">
        <v>54.97</v>
      </c>
      <c r="Q42" t="n">
        <v>203.56</v>
      </c>
      <c r="R42" t="n">
        <v>18.18</v>
      </c>
      <c r="S42" t="n">
        <v>13.05</v>
      </c>
      <c r="T42" t="n">
        <v>2258.89</v>
      </c>
      <c r="U42" t="n">
        <v>0.72</v>
      </c>
      <c r="V42" t="n">
        <v>0.91</v>
      </c>
      <c r="W42" t="n">
        <v>0.07000000000000001</v>
      </c>
      <c r="X42" t="n">
        <v>0.14</v>
      </c>
      <c r="Y42" t="n">
        <v>0.5</v>
      </c>
      <c r="Z42" t="n">
        <v>10</v>
      </c>
    </row>
    <row r="43">
      <c r="A43" t="n">
        <v>8</v>
      </c>
      <c r="B43" t="n">
        <v>40</v>
      </c>
      <c r="C43" t="inlineStr">
        <is>
          <t xml:space="preserve">CONCLUIDO	</t>
        </is>
      </c>
      <c r="D43" t="n">
        <v>9.7669</v>
      </c>
      <c r="E43" t="n">
        <v>10.24</v>
      </c>
      <c r="F43" t="n">
        <v>8.17</v>
      </c>
      <c r="G43" t="n">
        <v>70</v>
      </c>
      <c r="H43" t="n">
        <v>1.59</v>
      </c>
      <c r="I43" t="n">
        <v>7</v>
      </c>
      <c r="J43" t="n">
        <v>99.75</v>
      </c>
      <c r="K43" t="n">
        <v>37.55</v>
      </c>
      <c r="L43" t="n">
        <v>9</v>
      </c>
      <c r="M43" t="n">
        <v>0</v>
      </c>
      <c r="N43" t="n">
        <v>13.2</v>
      </c>
      <c r="O43" t="n">
        <v>12536.43</v>
      </c>
      <c r="P43" t="n">
        <v>55.48</v>
      </c>
      <c r="Q43" t="n">
        <v>203.56</v>
      </c>
      <c r="R43" t="n">
        <v>18.29</v>
      </c>
      <c r="S43" t="n">
        <v>13.05</v>
      </c>
      <c r="T43" t="n">
        <v>2316.98</v>
      </c>
      <c r="U43" t="n">
        <v>0.71</v>
      </c>
      <c r="V43" t="n">
        <v>0.91</v>
      </c>
      <c r="W43" t="n">
        <v>0.07000000000000001</v>
      </c>
      <c r="X43" t="n">
        <v>0.14</v>
      </c>
      <c r="Y43" t="n">
        <v>0.5</v>
      </c>
      <c r="Z43" t="n">
        <v>10</v>
      </c>
    </row>
    <row r="44">
      <c r="A44" t="n">
        <v>0</v>
      </c>
      <c r="B44" t="n">
        <v>30</v>
      </c>
      <c r="C44" t="inlineStr">
        <is>
          <t xml:space="preserve">CONCLUIDO	</t>
        </is>
      </c>
      <c r="D44" t="n">
        <v>8.6973</v>
      </c>
      <c r="E44" t="n">
        <v>11.5</v>
      </c>
      <c r="F44" t="n">
        <v>8.94</v>
      </c>
      <c r="G44" t="n">
        <v>11.66</v>
      </c>
      <c r="H44" t="n">
        <v>0.24</v>
      </c>
      <c r="I44" t="n">
        <v>46</v>
      </c>
      <c r="J44" t="n">
        <v>71.52</v>
      </c>
      <c r="K44" t="n">
        <v>32.27</v>
      </c>
      <c r="L44" t="n">
        <v>1</v>
      </c>
      <c r="M44" t="n">
        <v>44</v>
      </c>
      <c r="N44" t="n">
        <v>8.25</v>
      </c>
      <c r="O44" t="n">
        <v>9054.6</v>
      </c>
      <c r="P44" t="n">
        <v>62.45</v>
      </c>
      <c r="Q44" t="n">
        <v>203.58</v>
      </c>
      <c r="R44" t="n">
        <v>42.58</v>
      </c>
      <c r="S44" t="n">
        <v>13.05</v>
      </c>
      <c r="T44" t="n">
        <v>14265.56</v>
      </c>
      <c r="U44" t="n">
        <v>0.31</v>
      </c>
      <c r="V44" t="n">
        <v>0.83</v>
      </c>
      <c r="W44" t="n">
        <v>0.13</v>
      </c>
      <c r="X44" t="n">
        <v>0.91</v>
      </c>
      <c r="Y44" t="n">
        <v>0.5</v>
      </c>
      <c r="Z44" t="n">
        <v>10</v>
      </c>
    </row>
    <row r="45">
      <c r="A45" t="n">
        <v>1</v>
      </c>
      <c r="B45" t="n">
        <v>30</v>
      </c>
      <c r="C45" t="inlineStr">
        <is>
          <t xml:space="preserve">CONCLUIDO	</t>
        </is>
      </c>
      <c r="D45" t="n">
        <v>9.409599999999999</v>
      </c>
      <c r="E45" t="n">
        <v>10.63</v>
      </c>
      <c r="F45" t="n">
        <v>8.44</v>
      </c>
      <c r="G45" t="n">
        <v>23.02</v>
      </c>
      <c r="H45" t="n">
        <v>0.48</v>
      </c>
      <c r="I45" t="n">
        <v>22</v>
      </c>
      <c r="J45" t="n">
        <v>72.7</v>
      </c>
      <c r="K45" t="n">
        <v>32.27</v>
      </c>
      <c r="L45" t="n">
        <v>2</v>
      </c>
      <c r="M45" t="n">
        <v>20</v>
      </c>
      <c r="N45" t="n">
        <v>8.43</v>
      </c>
      <c r="O45" t="n">
        <v>9200.25</v>
      </c>
      <c r="P45" t="n">
        <v>57</v>
      </c>
      <c r="Q45" t="n">
        <v>203.56</v>
      </c>
      <c r="R45" t="n">
        <v>27</v>
      </c>
      <c r="S45" t="n">
        <v>13.05</v>
      </c>
      <c r="T45" t="n">
        <v>6596.46</v>
      </c>
      <c r="U45" t="n">
        <v>0.48</v>
      </c>
      <c r="V45" t="n">
        <v>0.88</v>
      </c>
      <c r="W45" t="n">
        <v>0.09</v>
      </c>
      <c r="X45" t="n">
        <v>0.42</v>
      </c>
      <c r="Y45" t="n">
        <v>0.5</v>
      </c>
      <c r="Z45" t="n">
        <v>10</v>
      </c>
    </row>
    <row r="46">
      <c r="A46" t="n">
        <v>2</v>
      </c>
      <c r="B46" t="n">
        <v>30</v>
      </c>
      <c r="C46" t="inlineStr">
        <is>
          <t xml:space="preserve">CONCLUIDO	</t>
        </is>
      </c>
      <c r="D46" t="n">
        <v>9.667299999999999</v>
      </c>
      <c r="E46" t="n">
        <v>10.34</v>
      </c>
      <c r="F46" t="n">
        <v>8.279999999999999</v>
      </c>
      <c r="G46" t="n">
        <v>35.5</v>
      </c>
      <c r="H46" t="n">
        <v>0.71</v>
      </c>
      <c r="I46" t="n">
        <v>14</v>
      </c>
      <c r="J46" t="n">
        <v>73.88</v>
      </c>
      <c r="K46" t="n">
        <v>32.27</v>
      </c>
      <c r="L46" t="n">
        <v>3</v>
      </c>
      <c r="M46" t="n">
        <v>12</v>
      </c>
      <c r="N46" t="n">
        <v>8.609999999999999</v>
      </c>
      <c r="O46" t="n">
        <v>9346.23</v>
      </c>
      <c r="P46" t="n">
        <v>53.29</v>
      </c>
      <c r="Q46" t="n">
        <v>203.56</v>
      </c>
      <c r="R46" t="n">
        <v>22.17</v>
      </c>
      <c r="S46" t="n">
        <v>13.05</v>
      </c>
      <c r="T46" t="n">
        <v>4219.43</v>
      </c>
      <c r="U46" t="n">
        <v>0.59</v>
      </c>
      <c r="V46" t="n">
        <v>0.9</v>
      </c>
      <c r="W46" t="n">
        <v>0.07000000000000001</v>
      </c>
      <c r="X46" t="n">
        <v>0.26</v>
      </c>
      <c r="Y46" t="n">
        <v>0.5</v>
      </c>
      <c r="Z46" t="n">
        <v>10</v>
      </c>
    </row>
    <row r="47">
      <c r="A47" t="n">
        <v>3</v>
      </c>
      <c r="B47" t="n">
        <v>30</v>
      </c>
      <c r="C47" t="inlineStr">
        <is>
          <t xml:space="preserve">CONCLUIDO	</t>
        </is>
      </c>
      <c r="D47" t="n">
        <v>9.807399999999999</v>
      </c>
      <c r="E47" t="n">
        <v>10.2</v>
      </c>
      <c r="F47" t="n">
        <v>8.199999999999999</v>
      </c>
      <c r="G47" t="n">
        <v>49.18</v>
      </c>
      <c r="H47" t="n">
        <v>0.93</v>
      </c>
      <c r="I47" t="n">
        <v>10</v>
      </c>
      <c r="J47" t="n">
        <v>75.06999999999999</v>
      </c>
      <c r="K47" t="n">
        <v>32.27</v>
      </c>
      <c r="L47" t="n">
        <v>4</v>
      </c>
      <c r="M47" t="n">
        <v>8</v>
      </c>
      <c r="N47" t="n">
        <v>8.800000000000001</v>
      </c>
      <c r="O47" t="n">
        <v>9492.549999999999</v>
      </c>
      <c r="P47" t="n">
        <v>50.26</v>
      </c>
      <c r="Q47" t="n">
        <v>203.56</v>
      </c>
      <c r="R47" t="n">
        <v>19.29</v>
      </c>
      <c r="S47" t="n">
        <v>13.05</v>
      </c>
      <c r="T47" t="n">
        <v>2802.5</v>
      </c>
      <c r="U47" t="n">
        <v>0.68</v>
      </c>
      <c r="V47" t="n">
        <v>0.91</v>
      </c>
      <c r="W47" t="n">
        <v>0.07000000000000001</v>
      </c>
      <c r="X47" t="n">
        <v>0.17</v>
      </c>
      <c r="Y47" t="n">
        <v>0.5</v>
      </c>
      <c r="Z47" t="n">
        <v>10</v>
      </c>
    </row>
    <row r="48">
      <c r="A48" t="n">
        <v>4</v>
      </c>
      <c r="B48" t="n">
        <v>30</v>
      </c>
      <c r="C48" t="inlineStr">
        <is>
          <t xml:space="preserve">CONCLUIDO	</t>
        </is>
      </c>
      <c r="D48" t="n">
        <v>9.8582</v>
      </c>
      <c r="E48" t="n">
        <v>10.14</v>
      </c>
      <c r="F48" t="n">
        <v>8.18</v>
      </c>
      <c r="G48" t="n">
        <v>61.32</v>
      </c>
      <c r="H48" t="n">
        <v>1.15</v>
      </c>
      <c r="I48" t="n">
        <v>8</v>
      </c>
      <c r="J48" t="n">
        <v>76.26000000000001</v>
      </c>
      <c r="K48" t="n">
        <v>32.27</v>
      </c>
      <c r="L48" t="n">
        <v>5</v>
      </c>
      <c r="M48" t="n">
        <v>2</v>
      </c>
      <c r="N48" t="n">
        <v>8.99</v>
      </c>
      <c r="O48" t="n">
        <v>9639.200000000001</v>
      </c>
      <c r="P48" t="n">
        <v>47.62</v>
      </c>
      <c r="Q48" t="n">
        <v>203.56</v>
      </c>
      <c r="R48" t="n">
        <v>18.6</v>
      </c>
      <c r="S48" t="n">
        <v>13.05</v>
      </c>
      <c r="T48" t="n">
        <v>2462.57</v>
      </c>
      <c r="U48" t="n">
        <v>0.7</v>
      </c>
      <c r="V48" t="n">
        <v>0.91</v>
      </c>
      <c r="W48" t="n">
        <v>0.07000000000000001</v>
      </c>
      <c r="X48" t="n">
        <v>0.15</v>
      </c>
      <c r="Y48" t="n">
        <v>0.5</v>
      </c>
      <c r="Z48" t="n">
        <v>10</v>
      </c>
    </row>
    <row r="49">
      <c r="A49" t="n">
        <v>5</v>
      </c>
      <c r="B49" t="n">
        <v>30</v>
      </c>
      <c r="C49" t="inlineStr">
        <is>
          <t xml:space="preserve">CONCLUIDO	</t>
        </is>
      </c>
      <c r="D49" t="n">
        <v>9.856299999999999</v>
      </c>
      <c r="E49" t="n">
        <v>10.15</v>
      </c>
      <c r="F49" t="n">
        <v>8.18</v>
      </c>
      <c r="G49" t="n">
        <v>61.33</v>
      </c>
      <c r="H49" t="n">
        <v>1.36</v>
      </c>
      <c r="I49" t="n">
        <v>8</v>
      </c>
      <c r="J49" t="n">
        <v>77.45</v>
      </c>
      <c r="K49" t="n">
        <v>32.27</v>
      </c>
      <c r="L49" t="n">
        <v>6</v>
      </c>
      <c r="M49" t="n">
        <v>0</v>
      </c>
      <c r="N49" t="n">
        <v>9.18</v>
      </c>
      <c r="O49" t="n">
        <v>9786.190000000001</v>
      </c>
      <c r="P49" t="n">
        <v>48.25</v>
      </c>
      <c r="Q49" t="n">
        <v>203.56</v>
      </c>
      <c r="R49" t="n">
        <v>18.6</v>
      </c>
      <c r="S49" t="n">
        <v>13.05</v>
      </c>
      <c r="T49" t="n">
        <v>2465.71</v>
      </c>
      <c r="U49" t="n">
        <v>0.7</v>
      </c>
      <c r="V49" t="n">
        <v>0.91</v>
      </c>
      <c r="W49" t="n">
        <v>0.07000000000000001</v>
      </c>
      <c r="X49" t="n">
        <v>0.15</v>
      </c>
      <c r="Y49" t="n">
        <v>0.5</v>
      </c>
      <c r="Z49" t="n">
        <v>10</v>
      </c>
    </row>
    <row r="50">
      <c r="A50" t="n">
        <v>0</v>
      </c>
      <c r="B50" t="n">
        <v>15</v>
      </c>
      <c r="C50" t="inlineStr">
        <is>
          <t xml:space="preserve">CONCLUIDO	</t>
        </is>
      </c>
      <c r="D50" t="n">
        <v>9.4528</v>
      </c>
      <c r="E50" t="n">
        <v>10.58</v>
      </c>
      <c r="F50" t="n">
        <v>8.57</v>
      </c>
      <c r="G50" t="n">
        <v>18.36</v>
      </c>
      <c r="H50" t="n">
        <v>0.43</v>
      </c>
      <c r="I50" t="n">
        <v>28</v>
      </c>
      <c r="J50" t="n">
        <v>39.78</v>
      </c>
      <c r="K50" t="n">
        <v>19.54</v>
      </c>
      <c r="L50" t="n">
        <v>1</v>
      </c>
      <c r="M50" t="n">
        <v>26</v>
      </c>
      <c r="N50" t="n">
        <v>4.24</v>
      </c>
      <c r="O50" t="n">
        <v>5140</v>
      </c>
      <c r="P50" t="n">
        <v>37.11</v>
      </c>
      <c r="Q50" t="n">
        <v>203.56</v>
      </c>
      <c r="R50" t="n">
        <v>30.94</v>
      </c>
      <c r="S50" t="n">
        <v>13.05</v>
      </c>
      <c r="T50" t="n">
        <v>8534.25</v>
      </c>
      <c r="U50" t="n">
        <v>0.42</v>
      </c>
      <c r="V50" t="n">
        <v>0.87</v>
      </c>
      <c r="W50" t="n">
        <v>0.1</v>
      </c>
      <c r="X50" t="n">
        <v>0.55</v>
      </c>
      <c r="Y50" t="n">
        <v>0.5</v>
      </c>
      <c r="Z50" t="n">
        <v>10</v>
      </c>
    </row>
    <row r="51">
      <c r="A51" t="n">
        <v>1</v>
      </c>
      <c r="B51" t="n">
        <v>15</v>
      </c>
      <c r="C51" t="inlineStr">
        <is>
          <t xml:space="preserve">CONCLUIDO	</t>
        </is>
      </c>
      <c r="D51" t="n">
        <v>9.8087</v>
      </c>
      <c r="E51" t="n">
        <v>10.2</v>
      </c>
      <c r="F51" t="n">
        <v>8.33</v>
      </c>
      <c r="G51" t="n">
        <v>33.32</v>
      </c>
      <c r="H51" t="n">
        <v>0.84</v>
      </c>
      <c r="I51" t="n">
        <v>15</v>
      </c>
      <c r="J51" t="n">
        <v>40.89</v>
      </c>
      <c r="K51" t="n">
        <v>19.54</v>
      </c>
      <c r="L51" t="n">
        <v>2</v>
      </c>
      <c r="M51" t="n">
        <v>0</v>
      </c>
      <c r="N51" t="n">
        <v>4.35</v>
      </c>
      <c r="O51" t="n">
        <v>5277.26</v>
      </c>
      <c r="P51" t="n">
        <v>32.65</v>
      </c>
      <c r="Q51" t="n">
        <v>203.58</v>
      </c>
      <c r="R51" t="n">
        <v>23.03</v>
      </c>
      <c r="S51" t="n">
        <v>13.05</v>
      </c>
      <c r="T51" t="n">
        <v>4646.84</v>
      </c>
      <c r="U51" t="n">
        <v>0.57</v>
      </c>
      <c r="V51" t="n">
        <v>0.89</v>
      </c>
      <c r="W51" t="n">
        <v>0.1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7.0746</v>
      </c>
      <c r="E52" t="n">
        <v>14.14</v>
      </c>
      <c r="F52" t="n">
        <v>9.619999999999999</v>
      </c>
      <c r="G52" t="n">
        <v>7.31</v>
      </c>
      <c r="H52" t="n">
        <v>0.12</v>
      </c>
      <c r="I52" t="n">
        <v>79</v>
      </c>
      <c r="J52" t="n">
        <v>141.81</v>
      </c>
      <c r="K52" t="n">
        <v>47.83</v>
      </c>
      <c r="L52" t="n">
        <v>1</v>
      </c>
      <c r="M52" t="n">
        <v>77</v>
      </c>
      <c r="N52" t="n">
        <v>22.98</v>
      </c>
      <c r="O52" t="n">
        <v>17723.39</v>
      </c>
      <c r="P52" t="n">
        <v>108.53</v>
      </c>
      <c r="Q52" t="n">
        <v>203.57</v>
      </c>
      <c r="R52" t="n">
        <v>64.20999999999999</v>
      </c>
      <c r="S52" t="n">
        <v>13.05</v>
      </c>
      <c r="T52" t="n">
        <v>24913.5</v>
      </c>
      <c r="U52" t="n">
        <v>0.2</v>
      </c>
      <c r="V52" t="n">
        <v>0.77</v>
      </c>
      <c r="W52" t="n">
        <v>0.18</v>
      </c>
      <c r="X52" t="n">
        <v>1.6</v>
      </c>
      <c r="Y52" t="n">
        <v>0.5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8.3279</v>
      </c>
      <c r="E53" t="n">
        <v>12.01</v>
      </c>
      <c r="F53" t="n">
        <v>8.74</v>
      </c>
      <c r="G53" t="n">
        <v>14.57</v>
      </c>
      <c r="H53" t="n">
        <v>0.25</v>
      </c>
      <c r="I53" t="n">
        <v>36</v>
      </c>
      <c r="J53" t="n">
        <v>143.17</v>
      </c>
      <c r="K53" t="n">
        <v>47.83</v>
      </c>
      <c r="L53" t="n">
        <v>2</v>
      </c>
      <c r="M53" t="n">
        <v>34</v>
      </c>
      <c r="N53" t="n">
        <v>23.34</v>
      </c>
      <c r="O53" t="n">
        <v>17891.86</v>
      </c>
      <c r="P53" t="n">
        <v>97.45999999999999</v>
      </c>
      <c r="Q53" t="n">
        <v>203.6</v>
      </c>
      <c r="R53" t="n">
        <v>36.48</v>
      </c>
      <c r="S53" t="n">
        <v>13.05</v>
      </c>
      <c r="T53" t="n">
        <v>11266.78</v>
      </c>
      <c r="U53" t="n">
        <v>0.36</v>
      </c>
      <c r="V53" t="n">
        <v>0.85</v>
      </c>
      <c r="W53" t="n">
        <v>0.11</v>
      </c>
      <c r="X53" t="n">
        <v>0.71</v>
      </c>
      <c r="Y53" t="n">
        <v>0.5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8.761699999999999</v>
      </c>
      <c r="E54" t="n">
        <v>11.41</v>
      </c>
      <c r="F54" t="n">
        <v>8.49</v>
      </c>
      <c r="G54" t="n">
        <v>21.23</v>
      </c>
      <c r="H54" t="n">
        <v>0.37</v>
      </c>
      <c r="I54" t="n">
        <v>24</v>
      </c>
      <c r="J54" t="n">
        <v>144.54</v>
      </c>
      <c r="K54" t="n">
        <v>47.83</v>
      </c>
      <c r="L54" t="n">
        <v>3</v>
      </c>
      <c r="M54" t="n">
        <v>22</v>
      </c>
      <c r="N54" t="n">
        <v>23.71</v>
      </c>
      <c r="O54" t="n">
        <v>18060.85</v>
      </c>
      <c r="P54" t="n">
        <v>93.81999999999999</v>
      </c>
      <c r="Q54" t="n">
        <v>203.58</v>
      </c>
      <c r="R54" t="n">
        <v>28.54</v>
      </c>
      <c r="S54" t="n">
        <v>13.05</v>
      </c>
      <c r="T54" t="n">
        <v>7356.51</v>
      </c>
      <c r="U54" t="n">
        <v>0.46</v>
      </c>
      <c r="V54" t="n">
        <v>0.88</v>
      </c>
      <c r="W54" t="n">
        <v>0.09</v>
      </c>
      <c r="X54" t="n">
        <v>0.47</v>
      </c>
      <c r="Y54" t="n">
        <v>0.5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8.958299999999999</v>
      </c>
      <c r="E55" t="n">
        <v>11.16</v>
      </c>
      <c r="F55" t="n">
        <v>8.41</v>
      </c>
      <c r="G55" t="n">
        <v>28.05</v>
      </c>
      <c r="H55" t="n">
        <v>0.49</v>
      </c>
      <c r="I55" t="n">
        <v>18</v>
      </c>
      <c r="J55" t="n">
        <v>145.92</v>
      </c>
      <c r="K55" t="n">
        <v>47.83</v>
      </c>
      <c r="L55" t="n">
        <v>4</v>
      </c>
      <c r="M55" t="n">
        <v>16</v>
      </c>
      <c r="N55" t="n">
        <v>24.09</v>
      </c>
      <c r="O55" t="n">
        <v>18230.35</v>
      </c>
      <c r="P55" t="n">
        <v>91.97</v>
      </c>
      <c r="Q55" t="n">
        <v>203.56</v>
      </c>
      <c r="R55" t="n">
        <v>26.54</v>
      </c>
      <c r="S55" t="n">
        <v>13.05</v>
      </c>
      <c r="T55" t="n">
        <v>6386.38</v>
      </c>
      <c r="U55" t="n">
        <v>0.49</v>
      </c>
      <c r="V55" t="n">
        <v>0.89</v>
      </c>
      <c r="W55" t="n">
        <v>0.08</v>
      </c>
      <c r="X55" t="n">
        <v>0.39</v>
      </c>
      <c r="Y55" t="n">
        <v>0.5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9.1624</v>
      </c>
      <c r="E56" t="n">
        <v>10.91</v>
      </c>
      <c r="F56" t="n">
        <v>8.279999999999999</v>
      </c>
      <c r="G56" t="n">
        <v>35.49</v>
      </c>
      <c r="H56" t="n">
        <v>0.6</v>
      </c>
      <c r="I56" t="n">
        <v>14</v>
      </c>
      <c r="J56" t="n">
        <v>147.3</v>
      </c>
      <c r="K56" t="n">
        <v>47.83</v>
      </c>
      <c r="L56" t="n">
        <v>5</v>
      </c>
      <c r="M56" t="n">
        <v>12</v>
      </c>
      <c r="N56" t="n">
        <v>24.47</v>
      </c>
      <c r="O56" t="n">
        <v>18400.38</v>
      </c>
      <c r="P56" t="n">
        <v>89.52</v>
      </c>
      <c r="Q56" t="n">
        <v>203.56</v>
      </c>
      <c r="R56" t="n">
        <v>22.02</v>
      </c>
      <c r="S56" t="n">
        <v>13.05</v>
      </c>
      <c r="T56" t="n">
        <v>4144.32</v>
      </c>
      <c r="U56" t="n">
        <v>0.59</v>
      </c>
      <c r="V56" t="n">
        <v>0.9</v>
      </c>
      <c r="W56" t="n">
        <v>0.08</v>
      </c>
      <c r="X56" t="n">
        <v>0.26</v>
      </c>
      <c r="Y56" t="n">
        <v>0.5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9.2424</v>
      </c>
      <c r="E57" t="n">
        <v>10.82</v>
      </c>
      <c r="F57" t="n">
        <v>8.24</v>
      </c>
      <c r="G57" t="n">
        <v>41.22</v>
      </c>
      <c r="H57" t="n">
        <v>0.71</v>
      </c>
      <c r="I57" t="n">
        <v>12</v>
      </c>
      <c r="J57" t="n">
        <v>148.68</v>
      </c>
      <c r="K57" t="n">
        <v>47.83</v>
      </c>
      <c r="L57" t="n">
        <v>6</v>
      </c>
      <c r="M57" t="n">
        <v>10</v>
      </c>
      <c r="N57" t="n">
        <v>24.85</v>
      </c>
      <c r="O57" t="n">
        <v>18570.94</v>
      </c>
      <c r="P57" t="n">
        <v>88.17</v>
      </c>
      <c r="Q57" t="n">
        <v>203.56</v>
      </c>
      <c r="R57" t="n">
        <v>20.94</v>
      </c>
      <c r="S57" t="n">
        <v>13.05</v>
      </c>
      <c r="T57" t="n">
        <v>3617.24</v>
      </c>
      <c r="U57" t="n">
        <v>0.62</v>
      </c>
      <c r="V57" t="n">
        <v>0.9</v>
      </c>
      <c r="W57" t="n">
        <v>0.07000000000000001</v>
      </c>
      <c r="X57" t="n">
        <v>0.22</v>
      </c>
      <c r="Y57" t="n">
        <v>0.5</v>
      </c>
      <c r="Z57" t="n">
        <v>10</v>
      </c>
    </row>
    <row r="58">
      <c r="A58" t="n">
        <v>6</v>
      </c>
      <c r="B58" t="n">
        <v>70</v>
      </c>
      <c r="C58" t="inlineStr">
        <is>
          <t xml:space="preserve">CONCLUIDO	</t>
        </is>
      </c>
      <c r="D58" t="n">
        <v>9.3346</v>
      </c>
      <c r="E58" t="n">
        <v>10.71</v>
      </c>
      <c r="F58" t="n">
        <v>8.199999999999999</v>
      </c>
      <c r="G58" t="n">
        <v>49.17</v>
      </c>
      <c r="H58" t="n">
        <v>0.83</v>
      </c>
      <c r="I58" t="n">
        <v>10</v>
      </c>
      <c r="J58" t="n">
        <v>150.07</v>
      </c>
      <c r="K58" t="n">
        <v>47.83</v>
      </c>
      <c r="L58" t="n">
        <v>7</v>
      </c>
      <c r="M58" t="n">
        <v>8</v>
      </c>
      <c r="N58" t="n">
        <v>25.24</v>
      </c>
      <c r="O58" t="n">
        <v>18742.03</v>
      </c>
      <c r="P58" t="n">
        <v>86.98</v>
      </c>
      <c r="Q58" t="n">
        <v>203.57</v>
      </c>
      <c r="R58" t="n">
        <v>19.16</v>
      </c>
      <c r="S58" t="n">
        <v>13.05</v>
      </c>
      <c r="T58" t="n">
        <v>2737.4</v>
      </c>
      <c r="U58" t="n">
        <v>0.68</v>
      </c>
      <c r="V58" t="n">
        <v>0.91</v>
      </c>
      <c r="W58" t="n">
        <v>0.07000000000000001</v>
      </c>
      <c r="X58" t="n">
        <v>0.17</v>
      </c>
      <c r="Y58" t="n">
        <v>0.5</v>
      </c>
      <c r="Z58" t="n">
        <v>10</v>
      </c>
    </row>
    <row r="59">
      <c r="A59" t="n">
        <v>7</v>
      </c>
      <c r="B59" t="n">
        <v>70</v>
      </c>
      <c r="C59" t="inlineStr">
        <is>
          <t xml:space="preserve">CONCLUIDO	</t>
        </is>
      </c>
      <c r="D59" t="n">
        <v>9.3628</v>
      </c>
      <c r="E59" t="n">
        <v>10.68</v>
      </c>
      <c r="F59" t="n">
        <v>8.19</v>
      </c>
      <c r="G59" t="n">
        <v>54.61</v>
      </c>
      <c r="H59" t="n">
        <v>0.9399999999999999</v>
      </c>
      <c r="I59" t="n">
        <v>9</v>
      </c>
      <c r="J59" t="n">
        <v>151.46</v>
      </c>
      <c r="K59" t="n">
        <v>47.83</v>
      </c>
      <c r="L59" t="n">
        <v>8</v>
      </c>
      <c r="M59" t="n">
        <v>7</v>
      </c>
      <c r="N59" t="n">
        <v>25.63</v>
      </c>
      <c r="O59" t="n">
        <v>18913.66</v>
      </c>
      <c r="P59" t="n">
        <v>85.87</v>
      </c>
      <c r="Q59" t="n">
        <v>203.56</v>
      </c>
      <c r="R59" t="n">
        <v>19.29</v>
      </c>
      <c r="S59" t="n">
        <v>13.05</v>
      </c>
      <c r="T59" t="n">
        <v>2803.48</v>
      </c>
      <c r="U59" t="n">
        <v>0.68</v>
      </c>
      <c r="V59" t="n">
        <v>0.91</v>
      </c>
      <c r="W59" t="n">
        <v>0.07000000000000001</v>
      </c>
      <c r="X59" t="n">
        <v>0.17</v>
      </c>
      <c r="Y59" t="n">
        <v>0.5</v>
      </c>
      <c r="Z59" t="n">
        <v>10</v>
      </c>
    </row>
    <row r="60">
      <c r="A60" t="n">
        <v>8</v>
      </c>
      <c r="B60" t="n">
        <v>70</v>
      </c>
      <c r="C60" t="inlineStr">
        <is>
          <t xml:space="preserve">CONCLUIDO	</t>
        </is>
      </c>
      <c r="D60" t="n">
        <v>9.4152</v>
      </c>
      <c r="E60" t="n">
        <v>10.62</v>
      </c>
      <c r="F60" t="n">
        <v>8.16</v>
      </c>
      <c r="G60" t="n">
        <v>61.21</v>
      </c>
      <c r="H60" t="n">
        <v>1.04</v>
      </c>
      <c r="I60" t="n">
        <v>8</v>
      </c>
      <c r="J60" t="n">
        <v>152.85</v>
      </c>
      <c r="K60" t="n">
        <v>47.83</v>
      </c>
      <c r="L60" t="n">
        <v>9</v>
      </c>
      <c r="M60" t="n">
        <v>6</v>
      </c>
      <c r="N60" t="n">
        <v>26.03</v>
      </c>
      <c r="O60" t="n">
        <v>19085.83</v>
      </c>
      <c r="P60" t="n">
        <v>84.73999999999999</v>
      </c>
      <c r="Q60" t="n">
        <v>203.56</v>
      </c>
      <c r="R60" t="n">
        <v>18.33</v>
      </c>
      <c r="S60" t="n">
        <v>13.05</v>
      </c>
      <c r="T60" t="n">
        <v>2328.37</v>
      </c>
      <c r="U60" t="n">
        <v>0.71</v>
      </c>
      <c r="V60" t="n">
        <v>0.91</v>
      </c>
      <c r="W60" t="n">
        <v>0.07000000000000001</v>
      </c>
      <c r="X60" t="n">
        <v>0.14</v>
      </c>
      <c r="Y60" t="n">
        <v>0.5</v>
      </c>
      <c r="Z60" t="n">
        <v>10</v>
      </c>
    </row>
    <row r="61">
      <c r="A61" t="n">
        <v>9</v>
      </c>
      <c r="B61" t="n">
        <v>70</v>
      </c>
      <c r="C61" t="inlineStr">
        <is>
          <t xml:space="preserve">CONCLUIDO	</t>
        </is>
      </c>
      <c r="D61" t="n">
        <v>9.462999999999999</v>
      </c>
      <c r="E61" t="n">
        <v>10.57</v>
      </c>
      <c r="F61" t="n">
        <v>8.140000000000001</v>
      </c>
      <c r="G61" t="n">
        <v>69.75</v>
      </c>
      <c r="H61" t="n">
        <v>1.15</v>
      </c>
      <c r="I61" t="n">
        <v>7</v>
      </c>
      <c r="J61" t="n">
        <v>154.25</v>
      </c>
      <c r="K61" t="n">
        <v>47.83</v>
      </c>
      <c r="L61" t="n">
        <v>10</v>
      </c>
      <c r="M61" t="n">
        <v>5</v>
      </c>
      <c r="N61" t="n">
        <v>26.43</v>
      </c>
      <c r="O61" t="n">
        <v>19258.55</v>
      </c>
      <c r="P61" t="n">
        <v>82.95999999999999</v>
      </c>
      <c r="Q61" t="n">
        <v>203.56</v>
      </c>
      <c r="R61" t="n">
        <v>17.43</v>
      </c>
      <c r="S61" t="n">
        <v>13.05</v>
      </c>
      <c r="T61" t="n">
        <v>1882.73</v>
      </c>
      <c r="U61" t="n">
        <v>0.75</v>
      </c>
      <c r="V61" t="n">
        <v>0.92</v>
      </c>
      <c r="W61" t="n">
        <v>0.07000000000000001</v>
      </c>
      <c r="X61" t="n">
        <v>0.11</v>
      </c>
      <c r="Y61" t="n">
        <v>0.5</v>
      </c>
      <c r="Z61" t="n">
        <v>10</v>
      </c>
    </row>
    <row r="62">
      <c r="A62" t="n">
        <v>10</v>
      </c>
      <c r="B62" t="n">
        <v>70</v>
      </c>
      <c r="C62" t="inlineStr">
        <is>
          <t xml:space="preserve">CONCLUIDO	</t>
        </is>
      </c>
      <c r="D62" t="n">
        <v>9.456300000000001</v>
      </c>
      <c r="E62" t="n">
        <v>10.58</v>
      </c>
      <c r="F62" t="n">
        <v>8.140000000000001</v>
      </c>
      <c r="G62" t="n">
        <v>69.81</v>
      </c>
      <c r="H62" t="n">
        <v>1.25</v>
      </c>
      <c r="I62" t="n">
        <v>7</v>
      </c>
      <c r="J62" t="n">
        <v>155.66</v>
      </c>
      <c r="K62" t="n">
        <v>47.83</v>
      </c>
      <c r="L62" t="n">
        <v>11</v>
      </c>
      <c r="M62" t="n">
        <v>5</v>
      </c>
      <c r="N62" t="n">
        <v>26.83</v>
      </c>
      <c r="O62" t="n">
        <v>19431.82</v>
      </c>
      <c r="P62" t="n">
        <v>82.23999999999999</v>
      </c>
      <c r="Q62" t="n">
        <v>203.56</v>
      </c>
      <c r="R62" t="n">
        <v>17.79</v>
      </c>
      <c r="S62" t="n">
        <v>13.05</v>
      </c>
      <c r="T62" t="n">
        <v>2063.23</v>
      </c>
      <c r="U62" t="n">
        <v>0.73</v>
      </c>
      <c r="V62" t="n">
        <v>0.91</v>
      </c>
      <c r="W62" t="n">
        <v>0.06</v>
      </c>
      <c r="X62" t="n">
        <v>0.12</v>
      </c>
      <c r="Y62" t="n">
        <v>0.5</v>
      </c>
      <c r="Z62" t="n">
        <v>10</v>
      </c>
    </row>
    <row r="63">
      <c r="A63" t="n">
        <v>11</v>
      </c>
      <c r="B63" t="n">
        <v>70</v>
      </c>
      <c r="C63" t="inlineStr">
        <is>
          <t xml:space="preserve">CONCLUIDO	</t>
        </is>
      </c>
      <c r="D63" t="n">
        <v>9.5024</v>
      </c>
      <c r="E63" t="n">
        <v>10.52</v>
      </c>
      <c r="F63" t="n">
        <v>8.119999999999999</v>
      </c>
      <c r="G63" t="n">
        <v>81.22</v>
      </c>
      <c r="H63" t="n">
        <v>1.35</v>
      </c>
      <c r="I63" t="n">
        <v>6</v>
      </c>
      <c r="J63" t="n">
        <v>157.07</v>
      </c>
      <c r="K63" t="n">
        <v>47.83</v>
      </c>
      <c r="L63" t="n">
        <v>12</v>
      </c>
      <c r="M63" t="n">
        <v>4</v>
      </c>
      <c r="N63" t="n">
        <v>27.24</v>
      </c>
      <c r="O63" t="n">
        <v>19605.66</v>
      </c>
      <c r="P63" t="n">
        <v>80.59999999999999</v>
      </c>
      <c r="Q63" t="n">
        <v>203.56</v>
      </c>
      <c r="R63" t="n">
        <v>17.06</v>
      </c>
      <c r="S63" t="n">
        <v>13.05</v>
      </c>
      <c r="T63" t="n">
        <v>1703.44</v>
      </c>
      <c r="U63" t="n">
        <v>0.77</v>
      </c>
      <c r="V63" t="n">
        <v>0.92</v>
      </c>
      <c r="W63" t="n">
        <v>0.06</v>
      </c>
      <c r="X63" t="n">
        <v>0.1</v>
      </c>
      <c r="Y63" t="n">
        <v>0.5</v>
      </c>
      <c r="Z63" t="n">
        <v>10</v>
      </c>
    </row>
    <row r="64">
      <c r="A64" t="n">
        <v>12</v>
      </c>
      <c r="B64" t="n">
        <v>70</v>
      </c>
      <c r="C64" t="inlineStr">
        <is>
          <t xml:space="preserve">CONCLUIDO	</t>
        </is>
      </c>
      <c r="D64" t="n">
        <v>9.513</v>
      </c>
      <c r="E64" t="n">
        <v>10.51</v>
      </c>
      <c r="F64" t="n">
        <v>8.109999999999999</v>
      </c>
      <c r="G64" t="n">
        <v>81.09999999999999</v>
      </c>
      <c r="H64" t="n">
        <v>1.45</v>
      </c>
      <c r="I64" t="n">
        <v>6</v>
      </c>
      <c r="J64" t="n">
        <v>158.48</v>
      </c>
      <c r="K64" t="n">
        <v>47.83</v>
      </c>
      <c r="L64" t="n">
        <v>13</v>
      </c>
      <c r="M64" t="n">
        <v>4</v>
      </c>
      <c r="N64" t="n">
        <v>27.65</v>
      </c>
      <c r="O64" t="n">
        <v>19780.06</v>
      </c>
      <c r="P64" t="n">
        <v>80.03</v>
      </c>
      <c r="Q64" t="n">
        <v>203.56</v>
      </c>
      <c r="R64" t="n">
        <v>16.54</v>
      </c>
      <c r="S64" t="n">
        <v>13.05</v>
      </c>
      <c r="T64" t="n">
        <v>1443.93</v>
      </c>
      <c r="U64" t="n">
        <v>0.79</v>
      </c>
      <c r="V64" t="n">
        <v>0.92</v>
      </c>
      <c r="W64" t="n">
        <v>0.07000000000000001</v>
      </c>
      <c r="X64" t="n">
        <v>0.09</v>
      </c>
      <c r="Y64" t="n">
        <v>0.5</v>
      </c>
      <c r="Z64" t="n">
        <v>10</v>
      </c>
    </row>
    <row r="65">
      <c r="A65" t="n">
        <v>13</v>
      </c>
      <c r="B65" t="n">
        <v>70</v>
      </c>
      <c r="C65" t="inlineStr">
        <is>
          <t xml:space="preserve">CONCLUIDO	</t>
        </is>
      </c>
      <c r="D65" t="n">
        <v>9.547000000000001</v>
      </c>
      <c r="E65" t="n">
        <v>10.47</v>
      </c>
      <c r="F65" t="n">
        <v>8.1</v>
      </c>
      <c r="G65" t="n">
        <v>97.22</v>
      </c>
      <c r="H65" t="n">
        <v>1.55</v>
      </c>
      <c r="I65" t="n">
        <v>5</v>
      </c>
      <c r="J65" t="n">
        <v>159.9</v>
      </c>
      <c r="K65" t="n">
        <v>47.83</v>
      </c>
      <c r="L65" t="n">
        <v>14</v>
      </c>
      <c r="M65" t="n">
        <v>3</v>
      </c>
      <c r="N65" t="n">
        <v>28.07</v>
      </c>
      <c r="O65" t="n">
        <v>19955.16</v>
      </c>
      <c r="P65" t="n">
        <v>77.73</v>
      </c>
      <c r="Q65" t="n">
        <v>203.56</v>
      </c>
      <c r="R65" t="n">
        <v>16.42</v>
      </c>
      <c r="S65" t="n">
        <v>13.05</v>
      </c>
      <c r="T65" t="n">
        <v>1388.84</v>
      </c>
      <c r="U65" t="n">
        <v>0.79</v>
      </c>
      <c r="V65" t="n">
        <v>0.92</v>
      </c>
      <c r="W65" t="n">
        <v>0.06</v>
      </c>
      <c r="X65" t="n">
        <v>0.08</v>
      </c>
      <c r="Y65" t="n">
        <v>0.5</v>
      </c>
      <c r="Z65" t="n">
        <v>10</v>
      </c>
    </row>
    <row r="66">
      <c r="A66" t="n">
        <v>14</v>
      </c>
      <c r="B66" t="n">
        <v>70</v>
      </c>
      <c r="C66" t="inlineStr">
        <is>
          <t xml:space="preserve">CONCLUIDO	</t>
        </is>
      </c>
      <c r="D66" t="n">
        <v>9.5481</v>
      </c>
      <c r="E66" t="n">
        <v>10.47</v>
      </c>
      <c r="F66" t="n">
        <v>8.1</v>
      </c>
      <c r="G66" t="n">
        <v>97.20999999999999</v>
      </c>
      <c r="H66" t="n">
        <v>1.65</v>
      </c>
      <c r="I66" t="n">
        <v>5</v>
      </c>
      <c r="J66" t="n">
        <v>161.32</v>
      </c>
      <c r="K66" t="n">
        <v>47.83</v>
      </c>
      <c r="L66" t="n">
        <v>15</v>
      </c>
      <c r="M66" t="n">
        <v>3</v>
      </c>
      <c r="N66" t="n">
        <v>28.5</v>
      </c>
      <c r="O66" t="n">
        <v>20130.71</v>
      </c>
      <c r="P66" t="n">
        <v>78.14</v>
      </c>
      <c r="Q66" t="n">
        <v>203.57</v>
      </c>
      <c r="R66" t="n">
        <v>16.35</v>
      </c>
      <c r="S66" t="n">
        <v>13.05</v>
      </c>
      <c r="T66" t="n">
        <v>1356.82</v>
      </c>
      <c r="U66" t="n">
        <v>0.8</v>
      </c>
      <c r="V66" t="n">
        <v>0.92</v>
      </c>
      <c r="W66" t="n">
        <v>0.06</v>
      </c>
      <c r="X66" t="n">
        <v>0.08</v>
      </c>
      <c r="Y66" t="n">
        <v>0.5</v>
      </c>
      <c r="Z66" t="n">
        <v>10</v>
      </c>
    </row>
    <row r="67">
      <c r="A67" t="n">
        <v>15</v>
      </c>
      <c r="B67" t="n">
        <v>70</v>
      </c>
      <c r="C67" t="inlineStr">
        <is>
          <t xml:space="preserve">CONCLUIDO	</t>
        </is>
      </c>
      <c r="D67" t="n">
        <v>9.5562</v>
      </c>
      <c r="E67" t="n">
        <v>10.46</v>
      </c>
      <c r="F67" t="n">
        <v>8.09</v>
      </c>
      <c r="G67" t="n">
        <v>97.09999999999999</v>
      </c>
      <c r="H67" t="n">
        <v>1.74</v>
      </c>
      <c r="I67" t="n">
        <v>5</v>
      </c>
      <c r="J67" t="n">
        <v>162.75</v>
      </c>
      <c r="K67" t="n">
        <v>47.83</v>
      </c>
      <c r="L67" t="n">
        <v>16</v>
      </c>
      <c r="M67" t="n">
        <v>3</v>
      </c>
      <c r="N67" t="n">
        <v>28.92</v>
      </c>
      <c r="O67" t="n">
        <v>20306.85</v>
      </c>
      <c r="P67" t="n">
        <v>77.20999999999999</v>
      </c>
      <c r="Q67" t="n">
        <v>203.56</v>
      </c>
      <c r="R67" t="n">
        <v>16.16</v>
      </c>
      <c r="S67" t="n">
        <v>13.05</v>
      </c>
      <c r="T67" t="n">
        <v>1258.82</v>
      </c>
      <c r="U67" t="n">
        <v>0.8100000000000001</v>
      </c>
      <c r="V67" t="n">
        <v>0.92</v>
      </c>
      <c r="W67" t="n">
        <v>0.06</v>
      </c>
      <c r="X67" t="n">
        <v>0.07000000000000001</v>
      </c>
      <c r="Y67" t="n">
        <v>0.5</v>
      </c>
      <c r="Z67" t="n">
        <v>10</v>
      </c>
    </row>
    <row r="68">
      <c r="A68" t="n">
        <v>16</v>
      </c>
      <c r="B68" t="n">
        <v>70</v>
      </c>
      <c r="C68" t="inlineStr">
        <is>
          <t xml:space="preserve">CONCLUIDO	</t>
        </is>
      </c>
      <c r="D68" t="n">
        <v>9.5374</v>
      </c>
      <c r="E68" t="n">
        <v>10.48</v>
      </c>
      <c r="F68" t="n">
        <v>8.109999999999999</v>
      </c>
      <c r="G68" t="n">
        <v>97.34999999999999</v>
      </c>
      <c r="H68" t="n">
        <v>1.83</v>
      </c>
      <c r="I68" t="n">
        <v>5</v>
      </c>
      <c r="J68" t="n">
        <v>164.19</v>
      </c>
      <c r="K68" t="n">
        <v>47.83</v>
      </c>
      <c r="L68" t="n">
        <v>17</v>
      </c>
      <c r="M68" t="n">
        <v>3</v>
      </c>
      <c r="N68" t="n">
        <v>29.36</v>
      </c>
      <c r="O68" t="n">
        <v>20483.57</v>
      </c>
      <c r="P68" t="n">
        <v>74.90000000000001</v>
      </c>
      <c r="Q68" t="n">
        <v>203.56</v>
      </c>
      <c r="R68" t="n">
        <v>16.83</v>
      </c>
      <c r="S68" t="n">
        <v>13.05</v>
      </c>
      <c r="T68" t="n">
        <v>1596.89</v>
      </c>
      <c r="U68" t="n">
        <v>0.78</v>
      </c>
      <c r="V68" t="n">
        <v>0.92</v>
      </c>
      <c r="W68" t="n">
        <v>0.06</v>
      </c>
      <c r="X68" t="n">
        <v>0.09</v>
      </c>
      <c r="Y68" t="n">
        <v>0.5</v>
      </c>
      <c r="Z68" t="n">
        <v>10</v>
      </c>
    </row>
    <row r="69">
      <c r="A69" t="n">
        <v>17</v>
      </c>
      <c r="B69" t="n">
        <v>70</v>
      </c>
      <c r="C69" t="inlineStr">
        <is>
          <t xml:space="preserve">CONCLUIDO	</t>
        </is>
      </c>
      <c r="D69" t="n">
        <v>9.590999999999999</v>
      </c>
      <c r="E69" t="n">
        <v>10.43</v>
      </c>
      <c r="F69" t="n">
        <v>8.08</v>
      </c>
      <c r="G69" t="n">
        <v>121.24</v>
      </c>
      <c r="H69" t="n">
        <v>1.93</v>
      </c>
      <c r="I69" t="n">
        <v>4</v>
      </c>
      <c r="J69" t="n">
        <v>165.62</v>
      </c>
      <c r="K69" t="n">
        <v>47.83</v>
      </c>
      <c r="L69" t="n">
        <v>18</v>
      </c>
      <c r="M69" t="n">
        <v>0</v>
      </c>
      <c r="N69" t="n">
        <v>29.8</v>
      </c>
      <c r="O69" t="n">
        <v>20660.89</v>
      </c>
      <c r="P69" t="n">
        <v>73.83</v>
      </c>
      <c r="Q69" t="n">
        <v>203.56</v>
      </c>
      <c r="R69" t="n">
        <v>15.72</v>
      </c>
      <c r="S69" t="n">
        <v>13.05</v>
      </c>
      <c r="T69" t="n">
        <v>1046.52</v>
      </c>
      <c r="U69" t="n">
        <v>0.83</v>
      </c>
      <c r="V69" t="n">
        <v>0.92</v>
      </c>
      <c r="W69" t="n">
        <v>0.06</v>
      </c>
      <c r="X69" t="n">
        <v>0.06</v>
      </c>
      <c r="Y69" t="n">
        <v>0.5</v>
      </c>
      <c r="Z69" t="n">
        <v>10</v>
      </c>
    </row>
    <row r="70">
      <c r="A70" t="n">
        <v>0</v>
      </c>
      <c r="B70" t="n">
        <v>90</v>
      </c>
      <c r="C70" t="inlineStr">
        <is>
          <t xml:space="preserve">CONCLUIDO	</t>
        </is>
      </c>
      <c r="D70" t="n">
        <v>6.3645</v>
      </c>
      <c r="E70" t="n">
        <v>15.71</v>
      </c>
      <c r="F70" t="n">
        <v>9.949999999999999</v>
      </c>
      <c r="G70" t="n">
        <v>6.35</v>
      </c>
      <c r="H70" t="n">
        <v>0.1</v>
      </c>
      <c r="I70" t="n">
        <v>94</v>
      </c>
      <c r="J70" t="n">
        <v>176.73</v>
      </c>
      <c r="K70" t="n">
        <v>52.44</v>
      </c>
      <c r="L70" t="n">
        <v>1</v>
      </c>
      <c r="M70" t="n">
        <v>92</v>
      </c>
      <c r="N70" t="n">
        <v>33.29</v>
      </c>
      <c r="O70" t="n">
        <v>22031.19</v>
      </c>
      <c r="P70" t="n">
        <v>129.69</v>
      </c>
      <c r="Q70" t="n">
        <v>203.6</v>
      </c>
      <c r="R70" t="n">
        <v>74.2</v>
      </c>
      <c r="S70" t="n">
        <v>13.05</v>
      </c>
      <c r="T70" t="n">
        <v>29833.37</v>
      </c>
      <c r="U70" t="n">
        <v>0.18</v>
      </c>
      <c r="V70" t="n">
        <v>0.75</v>
      </c>
      <c r="W70" t="n">
        <v>0.2</v>
      </c>
      <c r="X70" t="n">
        <v>1.92</v>
      </c>
      <c r="Y70" t="n">
        <v>0.5</v>
      </c>
      <c r="Z70" t="n">
        <v>10</v>
      </c>
    </row>
    <row r="71">
      <c r="A71" t="n">
        <v>1</v>
      </c>
      <c r="B71" t="n">
        <v>90</v>
      </c>
      <c r="C71" t="inlineStr">
        <is>
          <t xml:space="preserve">CONCLUIDO	</t>
        </is>
      </c>
      <c r="D71" t="n">
        <v>7.7956</v>
      </c>
      <c r="E71" t="n">
        <v>12.83</v>
      </c>
      <c r="F71" t="n">
        <v>8.880000000000001</v>
      </c>
      <c r="G71" t="n">
        <v>12.39</v>
      </c>
      <c r="H71" t="n">
        <v>0.2</v>
      </c>
      <c r="I71" t="n">
        <v>43</v>
      </c>
      <c r="J71" t="n">
        <v>178.21</v>
      </c>
      <c r="K71" t="n">
        <v>52.44</v>
      </c>
      <c r="L71" t="n">
        <v>2</v>
      </c>
      <c r="M71" t="n">
        <v>41</v>
      </c>
      <c r="N71" t="n">
        <v>33.77</v>
      </c>
      <c r="O71" t="n">
        <v>22213.89</v>
      </c>
      <c r="P71" t="n">
        <v>114.94</v>
      </c>
      <c r="Q71" t="n">
        <v>203.56</v>
      </c>
      <c r="R71" t="n">
        <v>40.74</v>
      </c>
      <c r="S71" t="n">
        <v>13.05</v>
      </c>
      <c r="T71" t="n">
        <v>13361.17</v>
      </c>
      <c r="U71" t="n">
        <v>0.32</v>
      </c>
      <c r="V71" t="n">
        <v>0.84</v>
      </c>
      <c r="W71" t="n">
        <v>0.12</v>
      </c>
      <c r="X71" t="n">
        <v>0.85</v>
      </c>
      <c r="Y71" t="n">
        <v>0.5</v>
      </c>
      <c r="Z71" t="n">
        <v>10</v>
      </c>
    </row>
    <row r="72">
      <c r="A72" t="n">
        <v>2</v>
      </c>
      <c r="B72" t="n">
        <v>90</v>
      </c>
      <c r="C72" t="inlineStr">
        <is>
          <t xml:space="preserve">CONCLUIDO	</t>
        </is>
      </c>
      <c r="D72" t="n">
        <v>8.3443</v>
      </c>
      <c r="E72" t="n">
        <v>11.98</v>
      </c>
      <c r="F72" t="n">
        <v>8.57</v>
      </c>
      <c r="G72" t="n">
        <v>18.36</v>
      </c>
      <c r="H72" t="n">
        <v>0.3</v>
      </c>
      <c r="I72" t="n">
        <v>28</v>
      </c>
      <c r="J72" t="n">
        <v>179.7</v>
      </c>
      <c r="K72" t="n">
        <v>52.44</v>
      </c>
      <c r="L72" t="n">
        <v>3</v>
      </c>
      <c r="M72" t="n">
        <v>26</v>
      </c>
      <c r="N72" t="n">
        <v>34.26</v>
      </c>
      <c r="O72" t="n">
        <v>22397.24</v>
      </c>
      <c r="P72" t="n">
        <v>110.25</v>
      </c>
      <c r="Q72" t="n">
        <v>203.58</v>
      </c>
      <c r="R72" t="n">
        <v>30.88</v>
      </c>
      <c r="S72" t="n">
        <v>13.05</v>
      </c>
      <c r="T72" t="n">
        <v>8505.709999999999</v>
      </c>
      <c r="U72" t="n">
        <v>0.42</v>
      </c>
      <c r="V72" t="n">
        <v>0.87</v>
      </c>
      <c r="W72" t="n">
        <v>0.1</v>
      </c>
      <c r="X72" t="n">
        <v>0.54</v>
      </c>
      <c r="Y72" t="n">
        <v>0.5</v>
      </c>
      <c r="Z72" t="n">
        <v>10</v>
      </c>
    </row>
    <row r="73">
      <c r="A73" t="n">
        <v>3</v>
      </c>
      <c r="B73" t="n">
        <v>90</v>
      </c>
      <c r="C73" t="inlineStr">
        <is>
          <t xml:space="preserve">CONCLUIDO	</t>
        </is>
      </c>
      <c r="D73" t="n">
        <v>8.631</v>
      </c>
      <c r="E73" t="n">
        <v>11.59</v>
      </c>
      <c r="F73" t="n">
        <v>8.42</v>
      </c>
      <c r="G73" t="n">
        <v>24.05</v>
      </c>
      <c r="H73" t="n">
        <v>0.39</v>
      </c>
      <c r="I73" t="n">
        <v>21</v>
      </c>
      <c r="J73" t="n">
        <v>181.19</v>
      </c>
      <c r="K73" t="n">
        <v>52.44</v>
      </c>
      <c r="L73" t="n">
        <v>4</v>
      </c>
      <c r="M73" t="n">
        <v>19</v>
      </c>
      <c r="N73" t="n">
        <v>34.75</v>
      </c>
      <c r="O73" t="n">
        <v>22581.25</v>
      </c>
      <c r="P73" t="n">
        <v>107.54</v>
      </c>
      <c r="Q73" t="n">
        <v>203.56</v>
      </c>
      <c r="R73" t="n">
        <v>26.28</v>
      </c>
      <c r="S73" t="n">
        <v>13.05</v>
      </c>
      <c r="T73" t="n">
        <v>6239.41</v>
      </c>
      <c r="U73" t="n">
        <v>0.5</v>
      </c>
      <c r="V73" t="n">
        <v>0.88</v>
      </c>
      <c r="W73" t="n">
        <v>0.09</v>
      </c>
      <c r="X73" t="n">
        <v>0.39</v>
      </c>
      <c r="Y73" t="n">
        <v>0.5</v>
      </c>
      <c r="Z73" t="n">
        <v>10</v>
      </c>
    </row>
    <row r="74">
      <c r="A74" t="n">
        <v>4</v>
      </c>
      <c r="B74" t="n">
        <v>90</v>
      </c>
      <c r="C74" t="inlineStr">
        <is>
          <t xml:space="preserve">CONCLUIDO	</t>
        </is>
      </c>
      <c r="D74" t="n">
        <v>8.7822</v>
      </c>
      <c r="E74" t="n">
        <v>11.39</v>
      </c>
      <c r="F74" t="n">
        <v>8.359999999999999</v>
      </c>
      <c r="G74" t="n">
        <v>29.51</v>
      </c>
      <c r="H74" t="n">
        <v>0.49</v>
      </c>
      <c r="I74" t="n">
        <v>17</v>
      </c>
      <c r="J74" t="n">
        <v>182.69</v>
      </c>
      <c r="K74" t="n">
        <v>52.44</v>
      </c>
      <c r="L74" t="n">
        <v>5</v>
      </c>
      <c r="M74" t="n">
        <v>15</v>
      </c>
      <c r="N74" t="n">
        <v>35.25</v>
      </c>
      <c r="O74" t="n">
        <v>22766.06</v>
      </c>
      <c r="P74" t="n">
        <v>106.22</v>
      </c>
      <c r="Q74" t="n">
        <v>203.56</v>
      </c>
      <c r="R74" t="n">
        <v>24.63</v>
      </c>
      <c r="S74" t="n">
        <v>13.05</v>
      </c>
      <c r="T74" t="n">
        <v>5437.35</v>
      </c>
      <c r="U74" t="n">
        <v>0.53</v>
      </c>
      <c r="V74" t="n">
        <v>0.89</v>
      </c>
      <c r="W74" t="n">
        <v>0.08</v>
      </c>
      <c r="X74" t="n">
        <v>0.34</v>
      </c>
      <c r="Y74" t="n">
        <v>0.5</v>
      </c>
      <c r="Z74" t="n">
        <v>10</v>
      </c>
    </row>
    <row r="75">
      <c r="A75" t="n">
        <v>5</v>
      </c>
      <c r="B75" t="n">
        <v>90</v>
      </c>
      <c r="C75" t="inlineStr">
        <is>
          <t xml:space="preserve">CONCLUIDO	</t>
        </is>
      </c>
      <c r="D75" t="n">
        <v>8.9222</v>
      </c>
      <c r="E75" t="n">
        <v>11.21</v>
      </c>
      <c r="F75" t="n">
        <v>8.289999999999999</v>
      </c>
      <c r="G75" t="n">
        <v>35.53</v>
      </c>
      <c r="H75" t="n">
        <v>0.58</v>
      </c>
      <c r="I75" t="n">
        <v>14</v>
      </c>
      <c r="J75" t="n">
        <v>184.19</v>
      </c>
      <c r="K75" t="n">
        <v>52.44</v>
      </c>
      <c r="L75" t="n">
        <v>6</v>
      </c>
      <c r="M75" t="n">
        <v>12</v>
      </c>
      <c r="N75" t="n">
        <v>35.75</v>
      </c>
      <c r="O75" t="n">
        <v>22951.43</v>
      </c>
      <c r="P75" t="n">
        <v>104.62</v>
      </c>
      <c r="Q75" t="n">
        <v>203.56</v>
      </c>
      <c r="R75" t="n">
        <v>22.33</v>
      </c>
      <c r="S75" t="n">
        <v>13.05</v>
      </c>
      <c r="T75" t="n">
        <v>4298.59</v>
      </c>
      <c r="U75" t="n">
        <v>0.58</v>
      </c>
      <c r="V75" t="n">
        <v>0.9</v>
      </c>
      <c r="W75" t="n">
        <v>0.08</v>
      </c>
      <c r="X75" t="n">
        <v>0.27</v>
      </c>
      <c r="Y75" t="n">
        <v>0.5</v>
      </c>
      <c r="Z75" t="n">
        <v>10</v>
      </c>
    </row>
    <row r="76">
      <c r="A76" t="n">
        <v>6</v>
      </c>
      <c r="B76" t="n">
        <v>90</v>
      </c>
      <c r="C76" t="inlineStr">
        <is>
          <t xml:space="preserve">CONCLUIDO	</t>
        </is>
      </c>
      <c r="D76" t="n">
        <v>9.0128</v>
      </c>
      <c r="E76" t="n">
        <v>11.1</v>
      </c>
      <c r="F76" t="n">
        <v>8.25</v>
      </c>
      <c r="G76" t="n">
        <v>41.24</v>
      </c>
      <c r="H76" t="n">
        <v>0.67</v>
      </c>
      <c r="I76" t="n">
        <v>12</v>
      </c>
      <c r="J76" t="n">
        <v>185.7</v>
      </c>
      <c r="K76" t="n">
        <v>52.44</v>
      </c>
      <c r="L76" t="n">
        <v>7</v>
      </c>
      <c r="M76" t="n">
        <v>10</v>
      </c>
      <c r="N76" t="n">
        <v>36.26</v>
      </c>
      <c r="O76" t="n">
        <v>23137.49</v>
      </c>
      <c r="P76" t="n">
        <v>103.44</v>
      </c>
      <c r="Q76" t="n">
        <v>203.56</v>
      </c>
      <c r="R76" t="n">
        <v>20.96</v>
      </c>
      <c r="S76" t="n">
        <v>13.05</v>
      </c>
      <c r="T76" t="n">
        <v>3626.12</v>
      </c>
      <c r="U76" t="n">
        <v>0.62</v>
      </c>
      <c r="V76" t="n">
        <v>0.9</v>
      </c>
      <c r="W76" t="n">
        <v>0.07000000000000001</v>
      </c>
      <c r="X76" t="n">
        <v>0.22</v>
      </c>
      <c r="Y76" t="n">
        <v>0.5</v>
      </c>
      <c r="Z76" t="n">
        <v>10</v>
      </c>
    </row>
    <row r="77">
      <c r="A77" t="n">
        <v>7</v>
      </c>
      <c r="B77" t="n">
        <v>90</v>
      </c>
      <c r="C77" t="inlineStr">
        <is>
          <t xml:space="preserve">CONCLUIDO	</t>
        </is>
      </c>
      <c r="D77" t="n">
        <v>9.0625</v>
      </c>
      <c r="E77" t="n">
        <v>11.03</v>
      </c>
      <c r="F77" t="n">
        <v>8.220000000000001</v>
      </c>
      <c r="G77" t="n">
        <v>44.85</v>
      </c>
      <c r="H77" t="n">
        <v>0.76</v>
      </c>
      <c r="I77" t="n">
        <v>11</v>
      </c>
      <c r="J77" t="n">
        <v>187.22</v>
      </c>
      <c r="K77" t="n">
        <v>52.44</v>
      </c>
      <c r="L77" t="n">
        <v>8</v>
      </c>
      <c r="M77" t="n">
        <v>9</v>
      </c>
      <c r="N77" t="n">
        <v>36.78</v>
      </c>
      <c r="O77" t="n">
        <v>23324.24</v>
      </c>
      <c r="P77" t="n">
        <v>102.48</v>
      </c>
      <c r="Q77" t="n">
        <v>203.56</v>
      </c>
      <c r="R77" t="n">
        <v>20.19</v>
      </c>
      <c r="S77" t="n">
        <v>13.05</v>
      </c>
      <c r="T77" t="n">
        <v>3244.37</v>
      </c>
      <c r="U77" t="n">
        <v>0.65</v>
      </c>
      <c r="V77" t="n">
        <v>0.91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8</v>
      </c>
      <c r="B78" t="n">
        <v>90</v>
      </c>
      <c r="C78" t="inlineStr">
        <is>
          <t xml:space="preserve">CONCLUIDO	</t>
        </is>
      </c>
      <c r="D78" t="n">
        <v>9.099600000000001</v>
      </c>
      <c r="E78" t="n">
        <v>10.99</v>
      </c>
      <c r="F78" t="n">
        <v>8.210000000000001</v>
      </c>
      <c r="G78" t="n">
        <v>49.28</v>
      </c>
      <c r="H78" t="n">
        <v>0.85</v>
      </c>
      <c r="I78" t="n">
        <v>10</v>
      </c>
      <c r="J78" t="n">
        <v>188.74</v>
      </c>
      <c r="K78" t="n">
        <v>52.44</v>
      </c>
      <c r="L78" t="n">
        <v>9</v>
      </c>
      <c r="M78" t="n">
        <v>8</v>
      </c>
      <c r="N78" t="n">
        <v>37.3</v>
      </c>
      <c r="O78" t="n">
        <v>23511.69</v>
      </c>
      <c r="P78" t="n">
        <v>101.28</v>
      </c>
      <c r="Q78" t="n">
        <v>203.56</v>
      </c>
      <c r="R78" t="n">
        <v>19.92</v>
      </c>
      <c r="S78" t="n">
        <v>13.05</v>
      </c>
      <c r="T78" t="n">
        <v>3113.21</v>
      </c>
      <c r="U78" t="n">
        <v>0.66</v>
      </c>
      <c r="V78" t="n">
        <v>0.91</v>
      </c>
      <c r="W78" t="n">
        <v>0.07000000000000001</v>
      </c>
      <c r="X78" t="n">
        <v>0.19</v>
      </c>
      <c r="Y78" t="n">
        <v>0.5</v>
      </c>
      <c r="Z78" t="n">
        <v>10</v>
      </c>
    </row>
    <row r="79">
      <c r="A79" t="n">
        <v>9</v>
      </c>
      <c r="B79" t="n">
        <v>90</v>
      </c>
      <c r="C79" t="inlineStr">
        <is>
          <t xml:space="preserve">CONCLUIDO	</t>
        </is>
      </c>
      <c r="D79" t="n">
        <v>9.146599999999999</v>
      </c>
      <c r="E79" t="n">
        <v>10.93</v>
      </c>
      <c r="F79" t="n">
        <v>8.19</v>
      </c>
      <c r="G79" t="n">
        <v>54.62</v>
      </c>
      <c r="H79" t="n">
        <v>0.93</v>
      </c>
      <c r="I79" t="n">
        <v>9</v>
      </c>
      <c r="J79" t="n">
        <v>190.26</v>
      </c>
      <c r="K79" t="n">
        <v>52.44</v>
      </c>
      <c r="L79" t="n">
        <v>10</v>
      </c>
      <c r="M79" t="n">
        <v>7</v>
      </c>
      <c r="N79" t="n">
        <v>37.82</v>
      </c>
      <c r="O79" t="n">
        <v>23699.85</v>
      </c>
      <c r="P79" t="n">
        <v>100.69</v>
      </c>
      <c r="Q79" t="n">
        <v>203.56</v>
      </c>
      <c r="R79" t="n">
        <v>19.27</v>
      </c>
      <c r="S79" t="n">
        <v>13.05</v>
      </c>
      <c r="T79" t="n">
        <v>2793.86</v>
      </c>
      <c r="U79" t="n">
        <v>0.68</v>
      </c>
      <c r="V79" t="n">
        <v>0.91</v>
      </c>
      <c r="W79" t="n">
        <v>0.07000000000000001</v>
      </c>
      <c r="X79" t="n">
        <v>0.17</v>
      </c>
      <c r="Y79" t="n">
        <v>0.5</v>
      </c>
      <c r="Z79" t="n">
        <v>10</v>
      </c>
    </row>
    <row r="80">
      <c r="A80" t="n">
        <v>10</v>
      </c>
      <c r="B80" t="n">
        <v>90</v>
      </c>
      <c r="C80" t="inlineStr">
        <is>
          <t xml:space="preserve">CONCLUIDO	</t>
        </is>
      </c>
      <c r="D80" t="n">
        <v>9.202</v>
      </c>
      <c r="E80" t="n">
        <v>10.87</v>
      </c>
      <c r="F80" t="n">
        <v>8.16</v>
      </c>
      <c r="G80" t="n">
        <v>61.22</v>
      </c>
      <c r="H80" t="n">
        <v>1.02</v>
      </c>
      <c r="I80" t="n">
        <v>8</v>
      </c>
      <c r="J80" t="n">
        <v>191.79</v>
      </c>
      <c r="K80" t="n">
        <v>52.44</v>
      </c>
      <c r="L80" t="n">
        <v>11</v>
      </c>
      <c r="M80" t="n">
        <v>6</v>
      </c>
      <c r="N80" t="n">
        <v>38.35</v>
      </c>
      <c r="O80" t="n">
        <v>23888.73</v>
      </c>
      <c r="P80" t="n">
        <v>99.69</v>
      </c>
      <c r="Q80" t="n">
        <v>203.56</v>
      </c>
      <c r="R80" t="n">
        <v>18.28</v>
      </c>
      <c r="S80" t="n">
        <v>13.05</v>
      </c>
      <c r="T80" t="n">
        <v>2306.87</v>
      </c>
      <c r="U80" t="n">
        <v>0.71</v>
      </c>
      <c r="V80" t="n">
        <v>0.91</v>
      </c>
      <c r="W80" t="n">
        <v>0.07000000000000001</v>
      </c>
      <c r="X80" t="n">
        <v>0.14</v>
      </c>
      <c r="Y80" t="n">
        <v>0.5</v>
      </c>
      <c r="Z80" t="n">
        <v>10</v>
      </c>
    </row>
    <row r="81">
      <c r="A81" t="n">
        <v>11</v>
      </c>
      <c r="B81" t="n">
        <v>90</v>
      </c>
      <c r="C81" t="inlineStr">
        <is>
          <t xml:space="preserve">CONCLUIDO	</t>
        </is>
      </c>
      <c r="D81" t="n">
        <v>9.259</v>
      </c>
      <c r="E81" t="n">
        <v>10.8</v>
      </c>
      <c r="F81" t="n">
        <v>8.130000000000001</v>
      </c>
      <c r="G81" t="n">
        <v>69.69</v>
      </c>
      <c r="H81" t="n">
        <v>1.1</v>
      </c>
      <c r="I81" t="n">
        <v>7</v>
      </c>
      <c r="J81" t="n">
        <v>193.33</v>
      </c>
      <c r="K81" t="n">
        <v>52.44</v>
      </c>
      <c r="L81" t="n">
        <v>12</v>
      </c>
      <c r="M81" t="n">
        <v>5</v>
      </c>
      <c r="N81" t="n">
        <v>38.89</v>
      </c>
      <c r="O81" t="n">
        <v>24078.33</v>
      </c>
      <c r="P81" t="n">
        <v>98.39</v>
      </c>
      <c r="Q81" t="n">
        <v>203.56</v>
      </c>
      <c r="R81" t="n">
        <v>17.13</v>
      </c>
      <c r="S81" t="n">
        <v>13.05</v>
      </c>
      <c r="T81" t="n">
        <v>1737.43</v>
      </c>
      <c r="U81" t="n">
        <v>0.76</v>
      </c>
      <c r="V81" t="n">
        <v>0.92</v>
      </c>
      <c r="W81" t="n">
        <v>0.07000000000000001</v>
      </c>
      <c r="X81" t="n">
        <v>0.11</v>
      </c>
      <c r="Y81" t="n">
        <v>0.5</v>
      </c>
      <c r="Z81" t="n">
        <v>10</v>
      </c>
    </row>
    <row r="82">
      <c r="A82" t="n">
        <v>12</v>
      </c>
      <c r="B82" t="n">
        <v>90</v>
      </c>
      <c r="C82" t="inlineStr">
        <is>
          <t xml:space="preserve">CONCLUIDO	</t>
        </is>
      </c>
      <c r="D82" t="n">
        <v>9.244999999999999</v>
      </c>
      <c r="E82" t="n">
        <v>10.82</v>
      </c>
      <c r="F82" t="n">
        <v>8.15</v>
      </c>
      <c r="G82" t="n">
        <v>69.83</v>
      </c>
      <c r="H82" t="n">
        <v>1.18</v>
      </c>
      <c r="I82" t="n">
        <v>7</v>
      </c>
      <c r="J82" t="n">
        <v>194.88</v>
      </c>
      <c r="K82" t="n">
        <v>52.44</v>
      </c>
      <c r="L82" t="n">
        <v>13</v>
      </c>
      <c r="M82" t="n">
        <v>5</v>
      </c>
      <c r="N82" t="n">
        <v>39.43</v>
      </c>
      <c r="O82" t="n">
        <v>24268.67</v>
      </c>
      <c r="P82" t="n">
        <v>98.23999999999999</v>
      </c>
      <c r="Q82" t="n">
        <v>203.56</v>
      </c>
      <c r="R82" t="n">
        <v>17.87</v>
      </c>
      <c r="S82" t="n">
        <v>13.05</v>
      </c>
      <c r="T82" t="n">
        <v>2103.7</v>
      </c>
      <c r="U82" t="n">
        <v>0.73</v>
      </c>
      <c r="V82" t="n">
        <v>0.91</v>
      </c>
      <c r="W82" t="n">
        <v>0.07000000000000001</v>
      </c>
      <c r="X82" t="n">
        <v>0.12</v>
      </c>
      <c r="Y82" t="n">
        <v>0.5</v>
      </c>
      <c r="Z82" t="n">
        <v>10</v>
      </c>
    </row>
    <row r="83">
      <c r="A83" t="n">
        <v>13</v>
      </c>
      <c r="B83" t="n">
        <v>90</v>
      </c>
      <c r="C83" t="inlineStr">
        <is>
          <t xml:space="preserve">CONCLUIDO	</t>
        </is>
      </c>
      <c r="D83" t="n">
        <v>9.295400000000001</v>
      </c>
      <c r="E83" t="n">
        <v>10.76</v>
      </c>
      <c r="F83" t="n">
        <v>8.119999999999999</v>
      </c>
      <c r="G83" t="n">
        <v>81.23999999999999</v>
      </c>
      <c r="H83" t="n">
        <v>1.27</v>
      </c>
      <c r="I83" t="n">
        <v>6</v>
      </c>
      <c r="J83" t="n">
        <v>196.42</v>
      </c>
      <c r="K83" t="n">
        <v>52.44</v>
      </c>
      <c r="L83" t="n">
        <v>14</v>
      </c>
      <c r="M83" t="n">
        <v>4</v>
      </c>
      <c r="N83" t="n">
        <v>39.98</v>
      </c>
      <c r="O83" t="n">
        <v>24459.75</v>
      </c>
      <c r="P83" t="n">
        <v>96.67</v>
      </c>
      <c r="Q83" t="n">
        <v>203.56</v>
      </c>
      <c r="R83" t="n">
        <v>17.14</v>
      </c>
      <c r="S83" t="n">
        <v>13.05</v>
      </c>
      <c r="T83" t="n">
        <v>1747.48</v>
      </c>
      <c r="U83" t="n">
        <v>0.76</v>
      </c>
      <c r="V83" t="n">
        <v>0.92</v>
      </c>
      <c r="W83" t="n">
        <v>0.06</v>
      </c>
      <c r="X83" t="n">
        <v>0.1</v>
      </c>
      <c r="Y83" t="n">
        <v>0.5</v>
      </c>
      <c r="Z83" t="n">
        <v>10</v>
      </c>
    </row>
    <row r="84">
      <c r="A84" t="n">
        <v>14</v>
      </c>
      <c r="B84" t="n">
        <v>90</v>
      </c>
      <c r="C84" t="inlineStr">
        <is>
          <t xml:space="preserve">CONCLUIDO	</t>
        </is>
      </c>
      <c r="D84" t="n">
        <v>9.294600000000001</v>
      </c>
      <c r="E84" t="n">
        <v>10.76</v>
      </c>
      <c r="F84" t="n">
        <v>8.119999999999999</v>
      </c>
      <c r="G84" t="n">
        <v>81.25</v>
      </c>
      <c r="H84" t="n">
        <v>1.35</v>
      </c>
      <c r="I84" t="n">
        <v>6</v>
      </c>
      <c r="J84" t="n">
        <v>197.98</v>
      </c>
      <c r="K84" t="n">
        <v>52.44</v>
      </c>
      <c r="L84" t="n">
        <v>15</v>
      </c>
      <c r="M84" t="n">
        <v>4</v>
      </c>
      <c r="N84" t="n">
        <v>40.54</v>
      </c>
      <c r="O84" t="n">
        <v>24651.58</v>
      </c>
      <c r="P84" t="n">
        <v>96.77</v>
      </c>
      <c r="Q84" t="n">
        <v>203.56</v>
      </c>
      <c r="R84" t="n">
        <v>17.16</v>
      </c>
      <c r="S84" t="n">
        <v>13.05</v>
      </c>
      <c r="T84" t="n">
        <v>1756.68</v>
      </c>
      <c r="U84" t="n">
        <v>0.76</v>
      </c>
      <c r="V84" t="n">
        <v>0.92</v>
      </c>
      <c r="W84" t="n">
        <v>0.06</v>
      </c>
      <c r="X84" t="n">
        <v>0.1</v>
      </c>
      <c r="Y84" t="n">
        <v>0.5</v>
      </c>
      <c r="Z84" t="n">
        <v>10</v>
      </c>
    </row>
    <row r="85">
      <c r="A85" t="n">
        <v>15</v>
      </c>
      <c r="B85" t="n">
        <v>90</v>
      </c>
      <c r="C85" t="inlineStr">
        <is>
          <t xml:space="preserve">CONCLUIDO	</t>
        </is>
      </c>
      <c r="D85" t="n">
        <v>9.3132</v>
      </c>
      <c r="E85" t="n">
        <v>10.74</v>
      </c>
      <c r="F85" t="n">
        <v>8.1</v>
      </c>
      <c r="G85" t="n">
        <v>81.04000000000001</v>
      </c>
      <c r="H85" t="n">
        <v>1.42</v>
      </c>
      <c r="I85" t="n">
        <v>6</v>
      </c>
      <c r="J85" t="n">
        <v>199.54</v>
      </c>
      <c r="K85" t="n">
        <v>52.44</v>
      </c>
      <c r="L85" t="n">
        <v>16</v>
      </c>
      <c r="M85" t="n">
        <v>4</v>
      </c>
      <c r="N85" t="n">
        <v>41.1</v>
      </c>
      <c r="O85" t="n">
        <v>24844.17</v>
      </c>
      <c r="P85" t="n">
        <v>95.47</v>
      </c>
      <c r="Q85" t="n">
        <v>203.56</v>
      </c>
      <c r="R85" t="n">
        <v>16.52</v>
      </c>
      <c r="S85" t="n">
        <v>13.05</v>
      </c>
      <c r="T85" t="n">
        <v>1434.72</v>
      </c>
      <c r="U85" t="n">
        <v>0.79</v>
      </c>
      <c r="V85" t="n">
        <v>0.92</v>
      </c>
      <c r="W85" t="n">
        <v>0.06</v>
      </c>
      <c r="X85" t="n">
        <v>0.08</v>
      </c>
      <c r="Y85" t="n">
        <v>0.5</v>
      </c>
      <c r="Z85" t="n">
        <v>10</v>
      </c>
    </row>
    <row r="86">
      <c r="A86" t="n">
        <v>16</v>
      </c>
      <c r="B86" t="n">
        <v>90</v>
      </c>
      <c r="C86" t="inlineStr">
        <is>
          <t xml:space="preserve">CONCLUIDO	</t>
        </is>
      </c>
      <c r="D86" t="n">
        <v>9.345599999999999</v>
      </c>
      <c r="E86" t="n">
        <v>10.7</v>
      </c>
      <c r="F86" t="n">
        <v>8.1</v>
      </c>
      <c r="G86" t="n">
        <v>97.22</v>
      </c>
      <c r="H86" t="n">
        <v>1.5</v>
      </c>
      <c r="I86" t="n">
        <v>5</v>
      </c>
      <c r="J86" t="n">
        <v>201.11</v>
      </c>
      <c r="K86" t="n">
        <v>52.44</v>
      </c>
      <c r="L86" t="n">
        <v>17</v>
      </c>
      <c r="M86" t="n">
        <v>3</v>
      </c>
      <c r="N86" t="n">
        <v>41.67</v>
      </c>
      <c r="O86" t="n">
        <v>25037.53</v>
      </c>
      <c r="P86" t="n">
        <v>94.2</v>
      </c>
      <c r="Q86" t="n">
        <v>203.58</v>
      </c>
      <c r="R86" t="n">
        <v>16.4</v>
      </c>
      <c r="S86" t="n">
        <v>13.05</v>
      </c>
      <c r="T86" t="n">
        <v>1381.48</v>
      </c>
      <c r="U86" t="n">
        <v>0.8</v>
      </c>
      <c r="V86" t="n">
        <v>0.92</v>
      </c>
      <c r="W86" t="n">
        <v>0.06</v>
      </c>
      <c r="X86" t="n">
        <v>0.08</v>
      </c>
      <c r="Y86" t="n">
        <v>0.5</v>
      </c>
      <c r="Z86" t="n">
        <v>10</v>
      </c>
    </row>
    <row r="87">
      <c r="A87" t="n">
        <v>17</v>
      </c>
      <c r="B87" t="n">
        <v>90</v>
      </c>
      <c r="C87" t="inlineStr">
        <is>
          <t xml:space="preserve">CONCLUIDO	</t>
        </is>
      </c>
      <c r="D87" t="n">
        <v>9.345800000000001</v>
      </c>
      <c r="E87" t="n">
        <v>10.7</v>
      </c>
      <c r="F87" t="n">
        <v>8.1</v>
      </c>
      <c r="G87" t="n">
        <v>97.22</v>
      </c>
      <c r="H87" t="n">
        <v>1.58</v>
      </c>
      <c r="I87" t="n">
        <v>5</v>
      </c>
      <c r="J87" t="n">
        <v>202.68</v>
      </c>
      <c r="K87" t="n">
        <v>52.44</v>
      </c>
      <c r="L87" t="n">
        <v>18</v>
      </c>
      <c r="M87" t="n">
        <v>3</v>
      </c>
      <c r="N87" t="n">
        <v>42.24</v>
      </c>
      <c r="O87" t="n">
        <v>25231.66</v>
      </c>
      <c r="P87" t="n">
        <v>94.78</v>
      </c>
      <c r="Q87" t="n">
        <v>203.56</v>
      </c>
      <c r="R87" t="n">
        <v>16.42</v>
      </c>
      <c r="S87" t="n">
        <v>13.05</v>
      </c>
      <c r="T87" t="n">
        <v>1388.15</v>
      </c>
      <c r="U87" t="n">
        <v>0.79</v>
      </c>
      <c r="V87" t="n">
        <v>0.92</v>
      </c>
      <c r="W87" t="n">
        <v>0.06</v>
      </c>
      <c r="X87" t="n">
        <v>0.08</v>
      </c>
      <c r="Y87" t="n">
        <v>0.5</v>
      </c>
      <c r="Z87" t="n">
        <v>10</v>
      </c>
    </row>
    <row r="88">
      <c r="A88" t="n">
        <v>18</v>
      </c>
      <c r="B88" t="n">
        <v>90</v>
      </c>
      <c r="C88" t="inlineStr">
        <is>
          <t xml:space="preserve">CONCLUIDO	</t>
        </is>
      </c>
      <c r="D88" t="n">
        <v>9.352600000000001</v>
      </c>
      <c r="E88" t="n">
        <v>10.69</v>
      </c>
      <c r="F88" t="n">
        <v>8.09</v>
      </c>
      <c r="G88" t="n">
        <v>97.13</v>
      </c>
      <c r="H88" t="n">
        <v>1.65</v>
      </c>
      <c r="I88" t="n">
        <v>5</v>
      </c>
      <c r="J88" t="n">
        <v>204.26</v>
      </c>
      <c r="K88" t="n">
        <v>52.44</v>
      </c>
      <c r="L88" t="n">
        <v>19</v>
      </c>
      <c r="M88" t="n">
        <v>3</v>
      </c>
      <c r="N88" t="n">
        <v>42.82</v>
      </c>
      <c r="O88" t="n">
        <v>25426.72</v>
      </c>
      <c r="P88" t="n">
        <v>94.31</v>
      </c>
      <c r="Q88" t="n">
        <v>203.56</v>
      </c>
      <c r="R88" t="n">
        <v>16.08</v>
      </c>
      <c r="S88" t="n">
        <v>13.05</v>
      </c>
      <c r="T88" t="n">
        <v>1220.23</v>
      </c>
      <c r="U88" t="n">
        <v>0.8100000000000001</v>
      </c>
      <c r="V88" t="n">
        <v>0.92</v>
      </c>
      <c r="W88" t="n">
        <v>0.06</v>
      </c>
      <c r="X88" t="n">
        <v>0.07000000000000001</v>
      </c>
      <c r="Y88" t="n">
        <v>0.5</v>
      </c>
      <c r="Z88" t="n">
        <v>10</v>
      </c>
    </row>
    <row r="89">
      <c r="A89" t="n">
        <v>19</v>
      </c>
      <c r="B89" t="n">
        <v>90</v>
      </c>
      <c r="C89" t="inlineStr">
        <is>
          <t xml:space="preserve">CONCLUIDO	</t>
        </is>
      </c>
      <c r="D89" t="n">
        <v>9.3361</v>
      </c>
      <c r="E89" t="n">
        <v>10.71</v>
      </c>
      <c r="F89" t="n">
        <v>8.109999999999999</v>
      </c>
      <c r="G89" t="n">
        <v>97.34999999999999</v>
      </c>
      <c r="H89" t="n">
        <v>1.73</v>
      </c>
      <c r="I89" t="n">
        <v>5</v>
      </c>
      <c r="J89" t="n">
        <v>205.85</v>
      </c>
      <c r="K89" t="n">
        <v>52.44</v>
      </c>
      <c r="L89" t="n">
        <v>20</v>
      </c>
      <c r="M89" t="n">
        <v>3</v>
      </c>
      <c r="N89" t="n">
        <v>43.41</v>
      </c>
      <c r="O89" t="n">
        <v>25622.45</v>
      </c>
      <c r="P89" t="n">
        <v>93.37</v>
      </c>
      <c r="Q89" t="n">
        <v>203.56</v>
      </c>
      <c r="R89" t="n">
        <v>16.86</v>
      </c>
      <c r="S89" t="n">
        <v>13.05</v>
      </c>
      <c r="T89" t="n">
        <v>1608.54</v>
      </c>
      <c r="U89" t="n">
        <v>0.77</v>
      </c>
      <c r="V89" t="n">
        <v>0.92</v>
      </c>
      <c r="W89" t="n">
        <v>0.06</v>
      </c>
      <c r="X89" t="n">
        <v>0.09</v>
      </c>
      <c r="Y89" t="n">
        <v>0.5</v>
      </c>
      <c r="Z89" t="n">
        <v>10</v>
      </c>
    </row>
    <row r="90">
      <c r="A90" t="n">
        <v>20</v>
      </c>
      <c r="B90" t="n">
        <v>90</v>
      </c>
      <c r="C90" t="inlineStr">
        <is>
          <t xml:space="preserve">CONCLUIDO	</t>
        </is>
      </c>
      <c r="D90" t="n">
        <v>9.3354</v>
      </c>
      <c r="E90" t="n">
        <v>10.71</v>
      </c>
      <c r="F90" t="n">
        <v>8.109999999999999</v>
      </c>
      <c r="G90" t="n">
        <v>97.36</v>
      </c>
      <c r="H90" t="n">
        <v>1.8</v>
      </c>
      <c r="I90" t="n">
        <v>5</v>
      </c>
      <c r="J90" t="n">
        <v>207.45</v>
      </c>
      <c r="K90" t="n">
        <v>52.44</v>
      </c>
      <c r="L90" t="n">
        <v>21</v>
      </c>
      <c r="M90" t="n">
        <v>3</v>
      </c>
      <c r="N90" t="n">
        <v>44</v>
      </c>
      <c r="O90" t="n">
        <v>25818.99</v>
      </c>
      <c r="P90" t="n">
        <v>91.89</v>
      </c>
      <c r="Q90" t="n">
        <v>203.56</v>
      </c>
      <c r="R90" t="n">
        <v>16.9</v>
      </c>
      <c r="S90" t="n">
        <v>13.05</v>
      </c>
      <c r="T90" t="n">
        <v>1628.25</v>
      </c>
      <c r="U90" t="n">
        <v>0.77</v>
      </c>
      <c r="V90" t="n">
        <v>0.92</v>
      </c>
      <c r="W90" t="n">
        <v>0.06</v>
      </c>
      <c r="X90" t="n">
        <v>0.09</v>
      </c>
      <c r="Y90" t="n">
        <v>0.5</v>
      </c>
      <c r="Z90" t="n">
        <v>10</v>
      </c>
    </row>
    <row r="91">
      <c r="A91" t="n">
        <v>21</v>
      </c>
      <c r="B91" t="n">
        <v>90</v>
      </c>
      <c r="C91" t="inlineStr">
        <is>
          <t xml:space="preserve">CONCLUIDO	</t>
        </is>
      </c>
      <c r="D91" t="n">
        <v>9.4034</v>
      </c>
      <c r="E91" t="n">
        <v>10.63</v>
      </c>
      <c r="F91" t="n">
        <v>8.07</v>
      </c>
      <c r="G91" t="n">
        <v>121.08</v>
      </c>
      <c r="H91" t="n">
        <v>1.87</v>
      </c>
      <c r="I91" t="n">
        <v>4</v>
      </c>
      <c r="J91" t="n">
        <v>209.05</v>
      </c>
      <c r="K91" t="n">
        <v>52.44</v>
      </c>
      <c r="L91" t="n">
        <v>22</v>
      </c>
      <c r="M91" t="n">
        <v>2</v>
      </c>
      <c r="N91" t="n">
        <v>44.6</v>
      </c>
      <c r="O91" t="n">
        <v>26016.35</v>
      </c>
      <c r="P91" t="n">
        <v>90.34999999999999</v>
      </c>
      <c r="Q91" t="n">
        <v>203.56</v>
      </c>
      <c r="R91" t="n">
        <v>15.4</v>
      </c>
      <c r="S91" t="n">
        <v>13.05</v>
      </c>
      <c r="T91" t="n">
        <v>887.0599999999999</v>
      </c>
      <c r="U91" t="n">
        <v>0.85</v>
      </c>
      <c r="V91" t="n">
        <v>0.92</v>
      </c>
      <c r="W91" t="n">
        <v>0.06</v>
      </c>
      <c r="X91" t="n">
        <v>0.05</v>
      </c>
      <c r="Y91" t="n">
        <v>0.5</v>
      </c>
      <c r="Z91" t="n">
        <v>10</v>
      </c>
    </row>
    <row r="92">
      <c r="A92" t="n">
        <v>22</v>
      </c>
      <c r="B92" t="n">
        <v>90</v>
      </c>
      <c r="C92" t="inlineStr">
        <is>
          <t xml:space="preserve">CONCLUIDO	</t>
        </is>
      </c>
      <c r="D92" t="n">
        <v>9.394299999999999</v>
      </c>
      <c r="E92" t="n">
        <v>10.64</v>
      </c>
      <c r="F92" t="n">
        <v>8.08</v>
      </c>
      <c r="G92" t="n">
        <v>121.23</v>
      </c>
      <c r="H92" t="n">
        <v>1.94</v>
      </c>
      <c r="I92" t="n">
        <v>4</v>
      </c>
      <c r="J92" t="n">
        <v>210.65</v>
      </c>
      <c r="K92" t="n">
        <v>52.44</v>
      </c>
      <c r="L92" t="n">
        <v>23</v>
      </c>
      <c r="M92" t="n">
        <v>2</v>
      </c>
      <c r="N92" t="n">
        <v>45.21</v>
      </c>
      <c r="O92" t="n">
        <v>26214.54</v>
      </c>
      <c r="P92" t="n">
        <v>90.37</v>
      </c>
      <c r="Q92" t="n">
        <v>203.56</v>
      </c>
      <c r="R92" t="n">
        <v>15.87</v>
      </c>
      <c r="S92" t="n">
        <v>13.05</v>
      </c>
      <c r="T92" t="n">
        <v>1119.19</v>
      </c>
      <c r="U92" t="n">
        <v>0.82</v>
      </c>
      <c r="V92" t="n">
        <v>0.92</v>
      </c>
      <c r="W92" t="n">
        <v>0.06</v>
      </c>
      <c r="X92" t="n">
        <v>0.06</v>
      </c>
      <c r="Y92" t="n">
        <v>0.5</v>
      </c>
      <c r="Z92" t="n">
        <v>10</v>
      </c>
    </row>
    <row r="93">
      <c r="A93" t="n">
        <v>23</v>
      </c>
      <c r="B93" t="n">
        <v>90</v>
      </c>
      <c r="C93" t="inlineStr">
        <is>
          <t xml:space="preserve">CONCLUIDO	</t>
        </is>
      </c>
      <c r="D93" t="n">
        <v>9.3919</v>
      </c>
      <c r="E93" t="n">
        <v>10.65</v>
      </c>
      <c r="F93" t="n">
        <v>8.08</v>
      </c>
      <c r="G93" t="n">
        <v>121.27</v>
      </c>
      <c r="H93" t="n">
        <v>2.01</v>
      </c>
      <c r="I93" t="n">
        <v>4</v>
      </c>
      <c r="J93" t="n">
        <v>212.27</v>
      </c>
      <c r="K93" t="n">
        <v>52.44</v>
      </c>
      <c r="L93" t="n">
        <v>24</v>
      </c>
      <c r="M93" t="n">
        <v>2</v>
      </c>
      <c r="N93" t="n">
        <v>45.82</v>
      </c>
      <c r="O93" t="n">
        <v>26413.56</v>
      </c>
      <c r="P93" t="n">
        <v>89.87</v>
      </c>
      <c r="Q93" t="n">
        <v>203.56</v>
      </c>
      <c r="R93" t="n">
        <v>15.93</v>
      </c>
      <c r="S93" t="n">
        <v>13.05</v>
      </c>
      <c r="T93" t="n">
        <v>1151.67</v>
      </c>
      <c r="U93" t="n">
        <v>0.82</v>
      </c>
      <c r="V93" t="n">
        <v>0.92</v>
      </c>
      <c r="W93" t="n">
        <v>0.06</v>
      </c>
      <c r="X93" t="n">
        <v>0.06</v>
      </c>
      <c r="Y93" t="n">
        <v>0.5</v>
      </c>
      <c r="Z93" t="n">
        <v>10</v>
      </c>
    </row>
    <row r="94">
      <c r="A94" t="n">
        <v>24</v>
      </c>
      <c r="B94" t="n">
        <v>90</v>
      </c>
      <c r="C94" t="inlineStr">
        <is>
          <t xml:space="preserve">CONCLUIDO	</t>
        </is>
      </c>
      <c r="D94" t="n">
        <v>9.402200000000001</v>
      </c>
      <c r="E94" t="n">
        <v>10.64</v>
      </c>
      <c r="F94" t="n">
        <v>8.07</v>
      </c>
      <c r="G94" t="n">
        <v>121.1</v>
      </c>
      <c r="H94" t="n">
        <v>2.08</v>
      </c>
      <c r="I94" t="n">
        <v>4</v>
      </c>
      <c r="J94" t="n">
        <v>213.89</v>
      </c>
      <c r="K94" t="n">
        <v>52.44</v>
      </c>
      <c r="L94" t="n">
        <v>25</v>
      </c>
      <c r="M94" t="n">
        <v>2</v>
      </c>
      <c r="N94" t="n">
        <v>46.44</v>
      </c>
      <c r="O94" t="n">
        <v>26613.43</v>
      </c>
      <c r="P94" t="n">
        <v>89.23999999999999</v>
      </c>
      <c r="Q94" t="n">
        <v>203.56</v>
      </c>
      <c r="R94" t="n">
        <v>15.47</v>
      </c>
      <c r="S94" t="n">
        <v>13.05</v>
      </c>
      <c r="T94" t="n">
        <v>918.76</v>
      </c>
      <c r="U94" t="n">
        <v>0.84</v>
      </c>
      <c r="V94" t="n">
        <v>0.92</v>
      </c>
      <c r="W94" t="n">
        <v>0.06</v>
      </c>
      <c r="X94" t="n">
        <v>0.05</v>
      </c>
      <c r="Y94" t="n">
        <v>0.5</v>
      </c>
      <c r="Z94" t="n">
        <v>10</v>
      </c>
    </row>
    <row r="95">
      <c r="A95" t="n">
        <v>25</v>
      </c>
      <c r="B95" t="n">
        <v>90</v>
      </c>
      <c r="C95" t="inlineStr">
        <is>
          <t xml:space="preserve">CONCLUIDO	</t>
        </is>
      </c>
      <c r="D95" t="n">
        <v>9.3916</v>
      </c>
      <c r="E95" t="n">
        <v>10.65</v>
      </c>
      <c r="F95" t="n">
        <v>8.09</v>
      </c>
      <c r="G95" t="n">
        <v>121.28</v>
      </c>
      <c r="H95" t="n">
        <v>2.14</v>
      </c>
      <c r="I95" t="n">
        <v>4</v>
      </c>
      <c r="J95" t="n">
        <v>215.51</v>
      </c>
      <c r="K95" t="n">
        <v>52.44</v>
      </c>
      <c r="L95" t="n">
        <v>26</v>
      </c>
      <c r="M95" t="n">
        <v>2</v>
      </c>
      <c r="N95" t="n">
        <v>47.07</v>
      </c>
      <c r="O95" t="n">
        <v>26814.17</v>
      </c>
      <c r="P95" t="n">
        <v>89.13</v>
      </c>
      <c r="Q95" t="n">
        <v>203.56</v>
      </c>
      <c r="R95" t="n">
        <v>15.97</v>
      </c>
      <c r="S95" t="n">
        <v>13.05</v>
      </c>
      <c r="T95" t="n">
        <v>1170.41</v>
      </c>
      <c r="U95" t="n">
        <v>0.82</v>
      </c>
      <c r="V95" t="n">
        <v>0.92</v>
      </c>
      <c r="W95" t="n">
        <v>0.06</v>
      </c>
      <c r="X95" t="n">
        <v>0.06</v>
      </c>
      <c r="Y95" t="n">
        <v>0.5</v>
      </c>
      <c r="Z95" t="n">
        <v>10</v>
      </c>
    </row>
    <row r="96">
      <c r="A96" t="n">
        <v>26</v>
      </c>
      <c r="B96" t="n">
        <v>90</v>
      </c>
      <c r="C96" t="inlineStr">
        <is>
          <t xml:space="preserve">CONCLUIDO	</t>
        </is>
      </c>
      <c r="D96" t="n">
        <v>9.3889</v>
      </c>
      <c r="E96" t="n">
        <v>10.65</v>
      </c>
      <c r="F96" t="n">
        <v>8.09</v>
      </c>
      <c r="G96" t="n">
        <v>121.32</v>
      </c>
      <c r="H96" t="n">
        <v>2.21</v>
      </c>
      <c r="I96" t="n">
        <v>4</v>
      </c>
      <c r="J96" t="n">
        <v>217.15</v>
      </c>
      <c r="K96" t="n">
        <v>52.44</v>
      </c>
      <c r="L96" t="n">
        <v>27</v>
      </c>
      <c r="M96" t="n">
        <v>0</v>
      </c>
      <c r="N96" t="n">
        <v>47.71</v>
      </c>
      <c r="O96" t="n">
        <v>27015.77</v>
      </c>
      <c r="P96" t="n">
        <v>87.98</v>
      </c>
      <c r="Q96" t="n">
        <v>203.56</v>
      </c>
      <c r="R96" t="n">
        <v>15.99</v>
      </c>
      <c r="S96" t="n">
        <v>13.05</v>
      </c>
      <c r="T96" t="n">
        <v>1178.22</v>
      </c>
      <c r="U96" t="n">
        <v>0.82</v>
      </c>
      <c r="V96" t="n">
        <v>0.92</v>
      </c>
      <c r="W96" t="n">
        <v>0.06</v>
      </c>
      <c r="X96" t="n">
        <v>0.06</v>
      </c>
      <c r="Y96" t="n">
        <v>0.5</v>
      </c>
      <c r="Z96" t="n">
        <v>10</v>
      </c>
    </row>
    <row r="97">
      <c r="A97" t="n">
        <v>0</v>
      </c>
      <c r="B97" t="n">
        <v>10</v>
      </c>
      <c r="C97" t="inlineStr">
        <is>
          <t xml:space="preserve">CONCLUIDO	</t>
        </is>
      </c>
      <c r="D97" t="n">
        <v>9.6347</v>
      </c>
      <c r="E97" t="n">
        <v>10.38</v>
      </c>
      <c r="F97" t="n">
        <v>8.49</v>
      </c>
      <c r="G97" t="n">
        <v>23.15</v>
      </c>
      <c r="H97" t="n">
        <v>0.64</v>
      </c>
      <c r="I97" t="n">
        <v>22</v>
      </c>
      <c r="J97" t="n">
        <v>26.11</v>
      </c>
      <c r="K97" t="n">
        <v>12.1</v>
      </c>
      <c r="L97" t="n">
        <v>1</v>
      </c>
      <c r="M97" t="n">
        <v>1</v>
      </c>
      <c r="N97" t="n">
        <v>3.01</v>
      </c>
      <c r="O97" t="n">
        <v>3454.41</v>
      </c>
      <c r="P97" t="n">
        <v>24.52</v>
      </c>
      <c r="Q97" t="n">
        <v>203.56</v>
      </c>
      <c r="R97" t="n">
        <v>27.73</v>
      </c>
      <c r="S97" t="n">
        <v>13.05</v>
      </c>
      <c r="T97" t="n">
        <v>6961.13</v>
      </c>
      <c r="U97" t="n">
        <v>0.47</v>
      </c>
      <c r="V97" t="n">
        <v>0.88</v>
      </c>
      <c r="W97" t="n">
        <v>0.12</v>
      </c>
      <c r="X97" t="n">
        <v>0.46</v>
      </c>
      <c r="Y97" t="n">
        <v>0.5</v>
      </c>
      <c r="Z97" t="n">
        <v>10</v>
      </c>
    </row>
    <row r="98">
      <c r="A98" t="n">
        <v>1</v>
      </c>
      <c r="B98" t="n">
        <v>10</v>
      </c>
      <c r="C98" t="inlineStr">
        <is>
          <t xml:space="preserve">CONCLUIDO	</t>
        </is>
      </c>
      <c r="D98" t="n">
        <v>9.6318</v>
      </c>
      <c r="E98" t="n">
        <v>10.38</v>
      </c>
      <c r="F98" t="n">
        <v>8.49</v>
      </c>
      <c r="G98" t="n">
        <v>23.16</v>
      </c>
      <c r="H98" t="n">
        <v>1.23</v>
      </c>
      <c r="I98" t="n">
        <v>22</v>
      </c>
      <c r="J98" t="n">
        <v>27.2</v>
      </c>
      <c r="K98" t="n">
        <v>12.1</v>
      </c>
      <c r="L98" t="n">
        <v>2</v>
      </c>
      <c r="M98" t="n">
        <v>0</v>
      </c>
      <c r="N98" t="n">
        <v>3.1</v>
      </c>
      <c r="O98" t="n">
        <v>3588.35</v>
      </c>
      <c r="P98" t="n">
        <v>25.4</v>
      </c>
      <c r="Q98" t="n">
        <v>203.56</v>
      </c>
      <c r="R98" t="n">
        <v>27.84</v>
      </c>
      <c r="S98" t="n">
        <v>13.05</v>
      </c>
      <c r="T98" t="n">
        <v>7016.86</v>
      </c>
      <c r="U98" t="n">
        <v>0.47</v>
      </c>
      <c r="V98" t="n">
        <v>0.88</v>
      </c>
      <c r="W98" t="n">
        <v>0.12</v>
      </c>
      <c r="X98" t="n">
        <v>0.47</v>
      </c>
      <c r="Y98" t="n">
        <v>0.5</v>
      </c>
      <c r="Z98" t="n">
        <v>10</v>
      </c>
    </row>
    <row r="99">
      <c r="A99" t="n">
        <v>0</v>
      </c>
      <c r="B99" t="n">
        <v>45</v>
      </c>
      <c r="C99" t="inlineStr">
        <is>
          <t xml:space="preserve">CONCLUIDO	</t>
        </is>
      </c>
      <c r="D99" t="n">
        <v>8.025</v>
      </c>
      <c r="E99" t="n">
        <v>12.46</v>
      </c>
      <c r="F99" t="n">
        <v>9.24</v>
      </c>
      <c r="G99" t="n">
        <v>9.24</v>
      </c>
      <c r="H99" t="n">
        <v>0.18</v>
      </c>
      <c r="I99" t="n">
        <v>60</v>
      </c>
      <c r="J99" t="n">
        <v>98.70999999999999</v>
      </c>
      <c r="K99" t="n">
        <v>39.72</v>
      </c>
      <c r="L99" t="n">
        <v>1</v>
      </c>
      <c r="M99" t="n">
        <v>58</v>
      </c>
      <c r="N99" t="n">
        <v>12.99</v>
      </c>
      <c r="O99" t="n">
        <v>12407.75</v>
      </c>
      <c r="P99" t="n">
        <v>81.41</v>
      </c>
      <c r="Q99" t="n">
        <v>203.6</v>
      </c>
      <c r="R99" t="n">
        <v>51.84</v>
      </c>
      <c r="S99" t="n">
        <v>13.05</v>
      </c>
      <c r="T99" t="n">
        <v>18824.15</v>
      </c>
      <c r="U99" t="n">
        <v>0.25</v>
      </c>
      <c r="V99" t="n">
        <v>0.8100000000000001</v>
      </c>
      <c r="W99" t="n">
        <v>0.15</v>
      </c>
      <c r="X99" t="n">
        <v>1.21</v>
      </c>
      <c r="Y99" t="n">
        <v>0.5</v>
      </c>
      <c r="Z99" t="n">
        <v>10</v>
      </c>
    </row>
    <row r="100">
      <c r="A100" t="n">
        <v>1</v>
      </c>
      <c r="B100" t="n">
        <v>45</v>
      </c>
      <c r="C100" t="inlineStr">
        <is>
          <t xml:space="preserve">CONCLUIDO	</t>
        </is>
      </c>
      <c r="D100" t="n">
        <v>8.982699999999999</v>
      </c>
      <c r="E100" t="n">
        <v>11.13</v>
      </c>
      <c r="F100" t="n">
        <v>8.57</v>
      </c>
      <c r="G100" t="n">
        <v>18.36</v>
      </c>
      <c r="H100" t="n">
        <v>0.35</v>
      </c>
      <c r="I100" t="n">
        <v>28</v>
      </c>
      <c r="J100" t="n">
        <v>99.95</v>
      </c>
      <c r="K100" t="n">
        <v>39.72</v>
      </c>
      <c r="L100" t="n">
        <v>2</v>
      </c>
      <c r="M100" t="n">
        <v>26</v>
      </c>
      <c r="N100" t="n">
        <v>13.24</v>
      </c>
      <c r="O100" t="n">
        <v>12561.45</v>
      </c>
      <c r="P100" t="n">
        <v>74.05</v>
      </c>
      <c r="Q100" t="n">
        <v>203.56</v>
      </c>
      <c r="R100" t="n">
        <v>30.96</v>
      </c>
      <c r="S100" t="n">
        <v>13.05</v>
      </c>
      <c r="T100" t="n">
        <v>8542.99</v>
      </c>
      <c r="U100" t="n">
        <v>0.42</v>
      </c>
      <c r="V100" t="n">
        <v>0.87</v>
      </c>
      <c r="W100" t="n">
        <v>0.1</v>
      </c>
      <c r="X100" t="n">
        <v>0.54</v>
      </c>
      <c r="Y100" t="n">
        <v>0.5</v>
      </c>
      <c r="Z100" t="n">
        <v>10</v>
      </c>
    </row>
    <row r="101">
      <c r="A101" t="n">
        <v>2</v>
      </c>
      <c r="B101" t="n">
        <v>45</v>
      </c>
      <c r="C101" t="inlineStr">
        <is>
          <t xml:space="preserve">CONCLUIDO	</t>
        </is>
      </c>
      <c r="D101" t="n">
        <v>9.363099999999999</v>
      </c>
      <c r="E101" t="n">
        <v>10.68</v>
      </c>
      <c r="F101" t="n">
        <v>8.32</v>
      </c>
      <c r="G101" t="n">
        <v>27.74</v>
      </c>
      <c r="H101" t="n">
        <v>0.52</v>
      </c>
      <c r="I101" t="n">
        <v>18</v>
      </c>
      <c r="J101" t="n">
        <v>101.2</v>
      </c>
      <c r="K101" t="n">
        <v>39.72</v>
      </c>
      <c r="L101" t="n">
        <v>3</v>
      </c>
      <c r="M101" t="n">
        <v>16</v>
      </c>
      <c r="N101" t="n">
        <v>13.49</v>
      </c>
      <c r="O101" t="n">
        <v>12715.54</v>
      </c>
      <c r="P101" t="n">
        <v>70.3</v>
      </c>
      <c r="Q101" t="n">
        <v>203.56</v>
      </c>
      <c r="R101" t="n">
        <v>23.44</v>
      </c>
      <c r="S101" t="n">
        <v>13.05</v>
      </c>
      <c r="T101" t="n">
        <v>4837.27</v>
      </c>
      <c r="U101" t="n">
        <v>0.5600000000000001</v>
      </c>
      <c r="V101" t="n">
        <v>0.9</v>
      </c>
      <c r="W101" t="n">
        <v>0.07000000000000001</v>
      </c>
      <c r="X101" t="n">
        <v>0.3</v>
      </c>
      <c r="Y101" t="n">
        <v>0.5</v>
      </c>
      <c r="Z101" t="n">
        <v>10</v>
      </c>
    </row>
    <row r="102">
      <c r="A102" t="n">
        <v>3</v>
      </c>
      <c r="B102" t="n">
        <v>45</v>
      </c>
      <c r="C102" t="inlineStr">
        <is>
          <t xml:space="preserve">CONCLUIDO	</t>
        </is>
      </c>
      <c r="D102" t="n">
        <v>9.4657</v>
      </c>
      <c r="E102" t="n">
        <v>10.56</v>
      </c>
      <c r="F102" t="n">
        <v>8.289999999999999</v>
      </c>
      <c r="G102" t="n">
        <v>35.52</v>
      </c>
      <c r="H102" t="n">
        <v>0.6899999999999999</v>
      </c>
      <c r="I102" t="n">
        <v>14</v>
      </c>
      <c r="J102" t="n">
        <v>102.45</v>
      </c>
      <c r="K102" t="n">
        <v>39.72</v>
      </c>
      <c r="L102" t="n">
        <v>4</v>
      </c>
      <c r="M102" t="n">
        <v>12</v>
      </c>
      <c r="N102" t="n">
        <v>13.74</v>
      </c>
      <c r="O102" t="n">
        <v>12870.03</v>
      </c>
      <c r="P102" t="n">
        <v>68.59999999999999</v>
      </c>
      <c r="Q102" t="n">
        <v>203.56</v>
      </c>
      <c r="R102" t="n">
        <v>22.31</v>
      </c>
      <c r="S102" t="n">
        <v>13.05</v>
      </c>
      <c r="T102" t="n">
        <v>4289</v>
      </c>
      <c r="U102" t="n">
        <v>0.58</v>
      </c>
      <c r="V102" t="n">
        <v>0.9</v>
      </c>
      <c r="W102" t="n">
        <v>0.08</v>
      </c>
      <c r="X102" t="n">
        <v>0.26</v>
      </c>
      <c r="Y102" t="n">
        <v>0.5</v>
      </c>
      <c r="Z102" t="n">
        <v>10</v>
      </c>
    </row>
    <row r="103">
      <c r="A103" t="n">
        <v>4</v>
      </c>
      <c r="B103" t="n">
        <v>45</v>
      </c>
      <c r="C103" t="inlineStr">
        <is>
          <t xml:space="preserve">CONCLUIDO	</t>
        </is>
      </c>
      <c r="D103" t="n">
        <v>9.5806</v>
      </c>
      <c r="E103" t="n">
        <v>10.44</v>
      </c>
      <c r="F103" t="n">
        <v>8.220000000000001</v>
      </c>
      <c r="G103" t="n">
        <v>44.86</v>
      </c>
      <c r="H103" t="n">
        <v>0.85</v>
      </c>
      <c r="I103" t="n">
        <v>11</v>
      </c>
      <c r="J103" t="n">
        <v>103.71</v>
      </c>
      <c r="K103" t="n">
        <v>39.72</v>
      </c>
      <c r="L103" t="n">
        <v>5</v>
      </c>
      <c r="M103" t="n">
        <v>9</v>
      </c>
      <c r="N103" t="n">
        <v>14</v>
      </c>
      <c r="O103" t="n">
        <v>13024.91</v>
      </c>
      <c r="P103" t="n">
        <v>66.43000000000001</v>
      </c>
      <c r="Q103" t="n">
        <v>203.56</v>
      </c>
      <c r="R103" t="n">
        <v>20.27</v>
      </c>
      <c r="S103" t="n">
        <v>13.05</v>
      </c>
      <c r="T103" t="n">
        <v>3286.54</v>
      </c>
      <c r="U103" t="n">
        <v>0.64</v>
      </c>
      <c r="V103" t="n">
        <v>0.91</v>
      </c>
      <c r="W103" t="n">
        <v>0.07000000000000001</v>
      </c>
      <c r="X103" t="n">
        <v>0.2</v>
      </c>
      <c r="Y103" t="n">
        <v>0.5</v>
      </c>
      <c r="Z103" t="n">
        <v>10</v>
      </c>
    </row>
    <row r="104">
      <c r="A104" t="n">
        <v>5</v>
      </c>
      <c r="B104" t="n">
        <v>45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8.19</v>
      </c>
      <c r="G104" t="n">
        <v>54.62</v>
      </c>
      <c r="H104" t="n">
        <v>1.01</v>
      </c>
      <c r="I104" t="n">
        <v>9</v>
      </c>
      <c r="J104" t="n">
        <v>104.97</v>
      </c>
      <c r="K104" t="n">
        <v>39.72</v>
      </c>
      <c r="L104" t="n">
        <v>6</v>
      </c>
      <c r="M104" t="n">
        <v>7</v>
      </c>
      <c r="N104" t="n">
        <v>14.25</v>
      </c>
      <c r="O104" t="n">
        <v>13180.19</v>
      </c>
      <c r="P104" t="n">
        <v>64.53</v>
      </c>
      <c r="Q104" t="n">
        <v>203.56</v>
      </c>
      <c r="R104" t="n">
        <v>19.33</v>
      </c>
      <c r="S104" t="n">
        <v>13.05</v>
      </c>
      <c r="T104" t="n">
        <v>2824.58</v>
      </c>
      <c r="U104" t="n">
        <v>0.68</v>
      </c>
      <c r="V104" t="n">
        <v>0.91</v>
      </c>
      <c r="W104" t="n">
        <v>0.07000000000000001</v>
      </c>
      <c r="X104" t="n">
        <v>0.17</v>
      </c>
      <c r="Y104" t="n">
        <v>0.5</v>
      </c>
      <c r="Z104" t="n">
        <v>10</v>
      </c>
    </row>
    <row r="105">
      <c r="A105" t="n">
        <v>6</v>
      </c>
      <c r="B105" t="n">
        <v>45</v>
      </c>
      <c r="C105" t="inlineStr">
        <is>
          <t xml:space="preserve">CONCLUIDO	</t>
        </is>
      </c>
      <c r="D105" t="n">
        <v>9.692</v>
      </c>
      <c r="E105" t="n">
        <v>10.32</v>
      </c>
      <c r="F105" t="n">
        <v>8.17</v>
      </c>
      <c r="G105" t="n">
        <v>61.24</v>
      </c>
      <c r="H105" t="n">
        <v>1.16</v>
      </c>
      <c r="I105" t="n">
        <v>8</v>
      </c>
      <c r="J105" t="n">
        <v>106.23</v>
      </c>
      <c r="K105" t="n">
        <v>39.72</v>
      </c>
      <c r="L105" t="n">
        <v>7</v>
      </c>
      <c r="M105" t="n">
        <v>6</v>
      </c>
      <c r="N105" t="n">
        <v>14.52</v>
      </c>
      <c r="O105" t="n">
        <v>13335.87</v>
      </c>
      <c r="P105" t="n">
        <v>62.39</v>
      </c>
      <c r="Q105" t="n">
        <v>203.56</v>
      </c>
      <c r="R105" t="n">
        <v>18.44</v>
      </c>
      <c r="S105" t="n">
        <v>13.05</v>
      </c>
      <c r="T105" t="n">
        <v>2384.23</v>
      </c>
      <c r="U105" t="n">
        <v>0.71</v>
      </c>
      <c r="V105" t="n">
        <v>0.91</v>
      </c>
      <c r="W105" t="n">
        <v>0.07000000000000001</v>
      </c>
      <c r="X105" t="n">
        <v>0.14</v>
      </c>
      <c r="Y105" t="n">
        <v>0.5</v>
      </c>
      <c r="Z105" t="n">
        <v>10</v>
      </c>
    </row>
    <row r="106">
      <c r="A106" t="n">
        <v>7</v>
      </c>
      <c r="B106" t="n">
        <v>45</v>
      </c>
      <c r="C106" t="inlineStr">
        <is>
          <t xml:space="preserve">CONCLUIDO	</t>
        </is>
      </c>
      <c r="D106" t="n">
        <v>9.731</v>
      </c>
      <c r="E106" t="n">
        <v>10.28</v>
      </c>
      <c r="F106" t="n">
        <v>8.140000000000001</v>
      </c>
      <c r="G106" t="n">
        <v>69.81</v>
      </c>
      <c r="H106" t="n">
        <v>1.31</v>
      </c>
      <c r="I106" t="n">
        <v>7</v>
      </c>
      <c r="J106" t="n">
        <v>107.5</v>
      </c>
      <c r="K106" t="n">
        <v>39.72</v>
      </c>
      <c r="L106" t="n">
        <v>8</v>
      </c>
      <c r="M106" t="n">
        <v>5</v>
      </c>
      <c r="N106" t="n">
        <v>14.78</v>
      </c>
      <c r="O106" t="n">
        <v>13491.96</v>
      </c>
      <c r="P106" t="n">
        <v>60.43</v>
      </c>
      <c r="Q106" t="n">
        <v>203.56</v>
      </c>
      <c r="R106" t="n">
        <v>17.74</v>
      </c>
      <c r="S106" t="n">
        <v>13.05</v>
      </c>
      <c r="T106" t="n">
        <v>2042.36</v>
      </c>
      <c r="U106" t="n">
        <v>0.74</v>
      </c>
      <c r="V106" t="n">
        <v>0.91</v>
      </c>
      <c r="W106" t="n">
        <v>0.07000000000000001</v>
      </c>
      <c r="X106" t="n">
        <v>0.12</v>
      </c>
      <c r="Y106" t="n">
        <v>0.5</v>
      </c>
      <c r="Z106" t="n">
        <v>10</v>
      </c>
    </row>
    <row r="107">
      <c r="A107" t="n">
        <v>8</v>
      </c>
      <c r="B107" t="n">
        <v>45</v>
      </c>
      <c r="C107" t="inlineStr">
        <is>
          <t xml:space="preserve">CONCLUIDO	</t>
        </is>
      </c>
      <c r="D107" t="n">
        <v>9.7654</v>
      </c>
      <c r="E107" t="n">
        <v>10.24</v>
      </c>
      <c r="F107" t="n">
        <v>8.130000000000001</v>
      </c>
      <c r="G107" t="n">
        <v>81.29000000000001</v>
      </c>
      <c r="H107" t="n">
        <v>1.46</v>
      </c>
      <c r="I107" t="n">
        <v>6</v>
      </c>
      <c r="J107" t="n">
        <v>108.77</v>
      </c>
      <c r="K107" t="n">
        <v>39.72</v>
      </c>
      <c r="L107" t="n">
        <v>9</v>
      </c>
      <c r="M107" t="n">
        <v>2</v>
      </c>
      <c r="N107" t="n">
        <v>15.05</v>
      </c>
      <c r="O107" t="n">
        <v>13648.58</v>
      </c>
      <c r="P107" t="n">
        <v>58.75</v>
      </c>
      <c r="Q107" t="n">
        <v>203.56</v>
      </c>
      <c r="R107" t="n">
        <v>17.18</v>
      </c>
      <c r="S107" t="n">
        <v>13.05</v>
      </c>
      <c r="T107" t="n">
        <v>1766.21</v>
      </c>
      <c r="U107" t="n">
        <v>0.76</v>
      </c>
      <c r="V107" t="n">
        <v>0.92</v>
      </c>
      <c r="W107" t="n">
        <v>0.07000000000000001</v>
      </c>
      <c r="X107" t="n">
        <v>0.1</v>
      </c>
      <c r="Y107" t="n">
        <v>0.5</v>
      </c>
      <c r="Z107" t="n">
        <v>10</v>
      </c>
    </row>
    <row r="108">
      <c r="A108" t="n">
        <v>9</v>
      </c>
      <c r="B108" t="n">
        <v>45</v>
      </c>
      <c r="C108" t="inlineStr">
        <is>
          <t xml:space="preserve">CONCLUIDO	</t>
        </is>
      </c>
      <c r="D108" t="n">
        <v>9.772</v>
      </c>
      <c r="E108" t="n">
        <v>10.23</v>
      </c>
      <c r="F108" t="n">
        <v>8.119999999999999</v>
      </c>
      <c r="G108" t="n">
        <v>81.22</v>
      </c>
      <c r="H108" t="n">
        <v>1.6</v>
      </c>
      <c r="I108" t="n">
        <v>6</v>
      </c>
      <c r="J108" t="n">
        <v>110.04</v>
      </c>
      <c r="K108" t="n">
        <v>39.72</v>
      </c>
      <c r="L108" t="n">
        <v>10</v>
      </c>
      <c r="M108" t="n">
        <v>0</v>
      </c>
      <c r="N108" t="n">
        <v>15.32</v>
      </c>
      <c r="O108" t="n">
        <v>13805.5</v>
      </c>
      <c r="P108" t="n">
        <v>58.91</v>
      </c>
      <c r="Q108" t="n">
        <v>203.56</v>
      </c>
      <c r="R108" t="n">
        <v>16.89</v>
      </c>
      <c r="S108" t="n">
        <v>13.05</v>
      </c>
      <c r="T108" t="n">
        <v>1618.82</v>
      </c>
      <c r="U108" t="n">
        <v>0.77</v>
      </c>
      <c r="V108" t="n">
        <v>0.92</v>
      </c>
      <c r="W108" t="n">
        <v>0.07000000000000001</v>
      </c>
      <c r="X108" t="n">
        <v>0.1</v>
      </c>
      <c r="Y108" t="n">
        <v>0.5</v>
      </c>
      <c r="Z108" t="n">
        <v>10</v>
      </c>
    </row>
    <row r="109">
      <c r="A109" t="n">
        <v>0</v>
      </c>
      <c r="B109" t="n">
        <v>60</v>
      </c>
      <c r="C109" t="inlineStr">
        <is>
          <t xml:space="preserve">CONCLUIDO	</t>
        </is>
      </c>
      <c r="D109" t="n">
        <v>7.4293</v>
      </c>
      <c r="E109" t="n">
        <v>13.46</v>
      </c>
      <c r="F109" t="n">
        <v>9.49</v>
      </c>
      <c r="G109" t="n">
        <v>7.91</v>
      </c>
      <c r="H109" t="n">
        <v>0.14</v>
      </c>
      <c r="I109" t="n">
        <v>72</v>
      </c>
      <c r="J109" t="n">
        <v>124.63</v>
      </c>
      <c r="K109" t="n">
        <v>45</v>
      </c>
      <c r="L109" t="n">
        <v>1</v>
      </c>
      <c r="M109" t="n">
        <v>70</v>
      </c>
      <c r="N109" t="n">
        <v>18.64</v>
      </c>
      <c r="O109" t="n">
        <v>15605.44</v>
      </c>
      <c r="P109" t="n">
        <v>98.12</v>
      </c>
      <c r="Q109" t="n">
        <v>203.58</v>
      </c>
      <c r="R109" t="n">
        <v>59.75</v>
      </c>
      <c r="S109" t="n">
        <v>13.05</v>
      </c>
      <c r="T109" t="n">
        <v>22720.56</v>
      </c>
      <c r="U109" t="n">
        <v>0.22</v>
      </c>
      <c r="V109" t="n">
        <v>0.79</v>
      </c>
      <c r="W109" t="n">
        <v>0.17</v>
      </c>
      <c r="X109" t="n">
        <v>1.46</v>
      </c>
      <c r="Y109" t="n">
        <v>0.5</v>
      </c>
      <c r="Z109" t="n">
        <v>10</v>
      </c>
    </row>
    <row r="110">
      <c r="A110" t="n">
        <v>1</v>
      </c>
      <c r="B110" t="n">
        <v>60</v>
      </c>
      <c r="C110" t="inlineStr">
        <is>
          <t xml:space="preserve">CONCLUIDO	</t>
        </is>
      </c>
      <c r="D110" t="n">
        <v>8.5802</v>
      </c>
      <c r="E110" t="n">
        <v>11.65</v>
      </c>
      <c r="F110" t="n">
        <v>8.68</v>
      </c>
      <c r="G110" t="n">
        <v>15.78</v>
      </c>
      <c r="H110" t="n">
        <v>0.28</v>
      </c>
      <c r="I110" t="n">
        <v>33</v>
      </c>
      <c r="J110" t="n">
        <v>125.95</v>
      </c>
      <c r="K110" t="n">
        <v>45</v>
      </c>
      <c r="L110" t="n">
        <v>2</v>
      </c>
      <c r="M110" t="n">
        <v>31</v>
      </c>
      <c r="N110" t="n">
        <v>18.95</v>
      </c>
      <c r="O110" t="n">
        <v>15767.7</v>
      </c>
      <c r="P110" t="n">
        <v>88.52</v>
      </c>
      <c r="Q110" t="n">
        <v>203.57</v>
      </c>
      <c r="R110" t="n">
        <v>34.46</v>
      </c>
      <c r="S110" t="n">
        <v>13.05</v>
      </c>
      <c r="T110" t="n">
        <v>10267.84</v>
      </c>
      <c r="U110" t="n">
        <v>0.38</v>
      </c>
      <c r="V110" t="n">
        <v>0.86</v>
      </c>
      <c r="W110" t="n">
        <v>0.11</v>
      </c>
      <c r="X110" t="n">
        <v>0.65</v>
      </c>
      <c r="Y110" t="n">
        <v>0.5</v>
      </c>
      <c r="Z110" t="n">
        <v>10</v>
      </c>
    </row>
    <row r="111">
      <c r="A111" t="n">
        <v>2</v>
      </c>
      <c r="B111" t="n">
        <v>60</v>
      </c>
      <c r="C111" t="inlineStr">
        <is>
          <t xml:space="preserve">CONCLUIDO	</t>
        </is>
      </c>
      <c r="D111" t="n">
        <v>8.978199999999999</v>
      </c>
      <c r="E111" t="n">
        <v>11.14</v>
      </c>
      <c r="F111" t="n">
        <v>8.44</v>
      </c>
      <c r="G111" t="n">
        <v>23.03</v>
      </c>
      <c r="H111" t="n">
        <v>0.42</v>
      </c>
      <c r="I111" t="n">
        <v>22</v>
      </c>
      <c r="J111" t="n">
        <v>127.27</v>
      </c>
      <c r="K111" t="n">
        <v>45</v>
      </c>
      <c r="L111" t="n">
        <v>3</v>
      </c>
      <c r="M111" t="n">
        <v>20</v>
      </c>
      <c r="N111" t="n">
        <v>19.27</v>
      </c>
      <c r="O111" t="n">
        <v>15930.42</v>
      </c>
      <c r="P111" t="n">
        <v>85.14</v>
      </c>
      <c r="Q111" t="n">
        <v>203.57</v>
      </c>
      <c r="R111" t="n">
        <v>27.09</v>
      </c>
      <c r="S111" t="n">
        <v>13.05</v>
      </c>
      <c r="T111" t="n">
        <v>6639.23</v>
      </c>
      <c r="U111" t="n">
        <v>0.48</v>
      </c>
      <c r="V111" t="n">
        <v>0.88</v>
      </c>
      <c r="W111" t="n">
        <v>0.09</v>
      </c>
      <c r="X111" t="n">
        <v>0.42</v>
      </c>
      <c r="Y111" t="n">
        <v>0.5</v>
      </c>
      <c r="Z111" t="n">
        <v>10</v>
      </c>
    </row>
    <row r="112">
      <c r="A112" t="n">
        <v>3</v>
      </c>
      <c r="B112" t="n">
        <v>60</v>
      </c>
      <c r="C112" t="inlineStr">
        <is>
          <t xml:space="preserve">CONCLUIDO	</t>
        </is>
      </c>
      <c r="D112" t="n">
        <v>9.201700000000001</v>
      </c>
      <c r="E112" t="n">
        <v>10.87</v>
      </c>
      <c r="F112" t="n">
        <v>8.33</v>
      </c>
      <c r="G112" t="n">
        <v>31.22</v>
      </c>
      <c r="H112" t="n">
        <v>0.55</v>
      </c>
      <c r="I112" t="n">
        <v>16</v>
      </c>
      <c r="J112" t="n">
        <v>128.59</v>
      </c>
      <c r="K112" t="n">
        <v>45</v>
      </c>
      <c r="L112" t="n">
        <v>4</v>
      </c>
      <c r="M112" t="n">
        <v>14</v>
      </c>
      <c r="N112" t="n">
        <v>19.59</v>
      </c>
      <c r="O112" t="n">
        <v>16093.6</v>
      </c>
      <c r="P112" t="n">
        <v>82.68000000000001</v>
      </c>
      <c r="Q112" t="n">
        <v>203.56</v>
      </c>
      <c r="R112" t="n">
        <v>23.46</v>
      </c>
      <c r="S112" t="n">
        <v>13.05</v>
      </c>
      <c r="T112" t="n">
        <v>4853.8</v>
      </c>
      <c r="U112" t="n">
        <v>0.5600000000000001</v>
      </c>
      <c r="V112" t="n">
        <v>0.89</v>
      </c>
      <c r="W112" t="n">
        <v>0.08</v>
      </c>
      <c r="X112" t="n">
        <v>0.3</v>
      </c>
      <c r="Y112" t="n">
        <v>0.5</v>
      </c>
      <c r="Z112" t="n">
        <v>10</v>
      </c>
    </row>
    <row r="113">
      <c r="A113" t="n">
        <v>4</v>
      </c>
      <c r="B113" t="n">
        <v>60</v>
      </c>
      <c r="C113" t="inlineStr">
        <is>
          <t xml:space="preserve">CONCLUIDO	</t>
        </is>
      </c>
      <c r="D113" t="n">
        <v>9.3192</v>
      </c>
      <c r="E113" t="n">
        <v>10.73</v>
      </c>
      <c r="F113" t="n">
        <v>8.27</v>
      </c>
      <c r="G113" t="n">
        <v>38.15</v>
      </c>
      <c r="H113" t="n">
        <v>0.68</v>
      </c>
      <c r="I113" t="n">
        <v>13</v>
      </c>
      <c r="J113" t="n">
        <v>129.92</v>
      </c>
      <c r="K113" t="n">
        <v>45</v>
      </c>
      <c r="L113" t="n">
        <v>5</v>
      </c>
      <c r="M113" t="n">
        <v>11</v>
      </c>
      <c r="N113" t="n">
        <v>19.92</v>
      </c>
      <c r="O113" t="n">
        <v>16257.24</v>
      </c>
      <c r="P113" t="n">
        <v>80.84999999999999</v>
      </c>
      <c r="Q113" t="n">
        <v>203.56</v>
      </c>
      <c r="R113" t="n">
        <v>21.6</v>
      </c>
      <c r="S113" t="n">
        <v>13.05</v>
      </c>
      <c r="T113" t="n">
        <v>3940.54</v>
      </c>
      <c r="U113" t="n">
        <v>0.6</v>
      </c>
      <c r="V113" t="n">
        <v>0.9</v>
      </c>
      <c r="W113" t="n">
        <v>0.07000000000000001</v>
      </c>
      <c r="X113" t="n">
        <v>0.24</v>
      </c>
      <c r="Y113" t="n">
        <v>0.5</v>
      </c>
      <c r="Z113" t="n">
        <v>10</v>
      </c>
    </row>
    <row r="114">
      <c r="A114" t="n">
        <v>5</v>
      </c>
      <c r="B114" t="n">
        <v>60</v>
      </c>
      <c r="C114" t="inlineStr">
        <is>
          <t xml:space="preserve">CONCLUIDO	</t>
        </is>
      </c>
      <c r="D114" t="n">
        <v>9.398999999999999</v>
      </c>
      <c r="E114" t="n">
        <v>10.64</v>
      </c>
      <c r="F114" t="n">
        <v>8.23</v>
      </c>
      <c r="G114" t="n">
        <v>44.87</v>
      </c>
      <c r="H114" t="n">
        <v>0.8100000000000001</v>
      </c>
      <c r="I114" t="n">
        <v>11</v>
      </c>
      <c r="J114" t="n">
        <v>131.25</v>
      </c>
      <c r="K114" t="n">
        <v>45</v>
      </c>
      <c r="L114" t="n">
        <v>6</v>
      </c>
      <c r="M114" t="n">
        <v>9</v>
      </c>
      <c r="N114" t="n">
        <v>20.25</v>
      </c>
      <c r="O114" t="n">
        <v>16421.36</v>
      </c>
      <c r="P114" t="n">
        <v>79.53</v>
      </c>
      <c r="Q114" t="n">
        <v>203.56</v>
      </c>
      <c r="R114" t="n">
        <v>20.32</v>
      </c>
      <c r="S114" t="n">
        <v>13.05</v>
      </c>
      <c r="T114" t="n">
        <v>3310.61</v>
      </c>
      <c r="U114" t="n">
        <v>0.64</v>
      </c>
      <c r="V114" t="n">
        <v>0.91</v>
      </c>
      <c r="W114" t="n">
        <v>0.07000000000000001</v>
      </c>
      <c r="X114" t="n">
        <v>0.2</v>
      </c>
      <c r="Y114" t="n">
        <v>0.5</v>
      </c>
      <c r="Z114" t="n">
        <v>10</v>
      </c>
    </row>
    <row r="115">
      <c r="A115" t="n">
        <v>6</v>
      </c>
      <c r="B115" t="n">
        <v>60</v>
      </c>
      <c r="C115" t="inlineStr">
        <is>
          <t xml:space="preserve">CONCLUIDO	</t>
        </is>
      </c>
      <c r="D115" t="n">
        <v>9.485900000000001</v>
      </c>
      <c r="E115" t="n">
        <v>10.54</v>
      </c>
      <c r="F115" t="n">
        <v>8.18</v>
      </c>
      <c r="G115" t="n">
        <v>54.53</v>
      </c>
      <c r="H115" t="n">
        <v>0.93</v>
      </c>
      <c r="I115" t="n">
        <v>9</v>
      </c>
      <c r="J115" t="n">
        <v>132.58</v>
      </c>
      <c r="K115" t="n">
        <v>45</v>
      </c>
      <c r="L115" t="n">
        <v>7</v>
      </c>
      <c r="M115" t="n">
        <v>7</v>
      </c>
      <c r="N115" t="n">
        <v>20.59</v>
      </c>
      <c r="O115" t="n">
        <v>16585.95</v>
      </c>
      <c r="P115" t="n">
        <v>77.52</v>
      </c>
      <c r="Q115" t="n">
        <v>203.56</v>
      </c>
      <c r="R115" t="n">
        <v>18.88</v>
      </c>
      <c r="S115" t="n">
        <v>13.05</v>
      </c>
      <c r="T115" t="n">
        <v>2600.58</v>
      </c>
      <c r="U115" t="n">
        <v>0.6899999999999999</v>
      </c>
      <c r="V115" t="n">
        <v>0.91</v>
      </c>
      <c r="W115" t="n">
        <v>0.07000000000000001</v>
      </c>
      <c r="X115" t="n">
        <v>0.16</v>
      </c>
      <c r="Y115" t="n">
        <v>0.5</v>
      </c>
      <c r="Z115" t="n">
        <v>10</v>
      </c>
    </row>
    <row r="116">
      <c r="A116" t="n">
        <v>7</v>
      </c>
      <c r="B116" t="n">
        <v>60</v>
      </c>
      <c r="C116" t="inlineStr">
        <is>
          <t xml:space="preserve">CONCLUIDO	</t>
        </is>
      </c>
      <c r="D116" t="n">
        <v>9.5183</v>
      </c>
      <c r="E116" t="n">
        <v>10.51</v>
      </c>
      <c r="F116" t="n">
        <v>8.17</v>
      </c>
      <c r="G116" t="n">
        <v>61.27</v>
      </c>
      <c r="H116" t="n">
        <v>1.06</v>
      </c>
      <c r="I116" t="n">
        <v>8</v>
      </c>
      <c r="J116" t="n">
        <v>133.92</v>
      </c>
      <c r="K116" t="n">
        <v>45</v>
      </c>
      <c r="L116" t="n">
        <v>8</v>
      </c>
      <c r="M116" t="n">
        <v>6</v>
      </c>
      <c r="N116" t="n">
        <v>20.93</v>
      </c>
      <c r="O116" t="n">
        <v>16751.02</v>
      </c>
      <c r="P116" t="n">
        <v>76.58</v>
      </c>
      <c r="Q116" t="n">
        <v>203.56</v>
      </c>
      <c r="R116" t="n">
        <v>18.54</v>
      </c>
      <c r="S116" t="n">
        <v>13.05</v>
      </c>
      <c r="T116" t="n">
        <v>2436.09</v>
      </c>
      <c r="U116" t="n">
        <v>0.7</v>
      </c>
      <c r="V116" t="n">
        <v>0.91</v>
      </c>
      <c r="W116" t="n">
        <v>0.07000000000000001</v>
      </c>
      <c r="X116" t="n">
        <v>0.15</v>
      </c>
      <c r="Y116" t="n">
        <v>0.5</v>
      </c>
      <c r="Z116" t="n">
        <v>10</v>
      </c>
    </row>
    <row r="117">
      <c r="A117" t="n">
        <v>8</v>
      </c>
      <c r="B117" t="n">
        <v>60</v>
      </c>
      <c r="C117" t="inlineStr">
        <is>
          <t xml:space="preserve">CONCLUIDO	</t>
        </is>
      </c>
      <c r="D117" t="n">
        <v>9.571199999999999</v>
      </c>
      <c r="E117" t="n">
        <v>10.45</v>
      </c>
      <c r="F117" t="n">
        <v>8.140000000000001</v>
      </c>
      <c r="G117" t="n">
        <v>69.75</v>
      </c>
      <c r="H117" t="n">
        <v>1.18</v>
      </c>
      <c r="I117" t="n">
        <v>7</v>
      </c>
      <c r="J117" t="n">
        <v>135.27</v>
      </c>
      <c r="K117" t="n">
        <v>45</v>
      </c>
      <c r="L117" t="n">
        <v>9</v>
      </c>
      <c r="M117" t="n">
        <v>5</v>
      </c>
      <c r="N117" t="n">
        <v>21.27</v>
      </c>
      <c r="O117" t="n">
        <v>16916.71</v>
      </c>
      <c r="P117" t="n">
        <v>74.69</v>
      </c>
      <c r="Q117" t="n">
        <v>203.56</v>
      </c>
      <c r="R117" t="n">
        <v>17.39</v>
      </c>
      <c r="S117" t="n">
        <v>13.05</v>
      </c>
      <c r="T117" t="n">
        <v>1866.34</v>
      </c>
      <c r="U117" t="n">
        <v>0.75</v>
      </c>
      <c r="V117" t="n">
        <v>0.92</v>
      </c>
      <c r="W117" t="n">
        <v>0.07000000000000001</v>
      </c>
      <c r="X117" t="n">
        <v>0.11</v>
      </c>
      <c r="Y117" t="n">
        <v>0.5</v>
      </c>
      <c r="Z117" t="n">
        <v>10</v>
      </c>
    </row>
    <row r="118">
      <c r="A118" t="n">
        <v>9</v>
      </c>
      <c r="B118" t="n">
        <v>60</v>
      </c>
      <c r="C118" t="inlineStr">
        <is>
          <t xml:space="preserve">CONCLUIDO	</t>
        </is>
      </c>
      <c r="D118" t="n">
        <v>9.5656</v>
      </c>
      <c r="E118" t="n">
        <v>10.45</v>
      </c>
      <c r="F118" t="n">
        <v>8.140000000000001</v>
      </c>
      <c r="G118" t="n">
        <v>69.8</v>
      </c>
      <c r="H118" t="n">
        <v>1.29</v>
      </c>
      <c r="I118" t="n">
        <v>7</v>
      </c>
      <c r="J118" t="n">
        <v>136.61</v>
      </c>
      <c r="K118" t="n">
        <v>45</v>
      </c>
      <c r="L118" t="n">
        <v>10</v>
      </c>
      <c r="M118" t="n">
        <v>5</v>
      </c>
      <c r="N118" t="n">
        <v>21.61</v>
      </c>
      <c r="O118" t="n">
        <v>17082.76</v>
      </c>
      <c r="P118" t="n">
        <v>73.47</v>
      </c>
      <c r="Q118" t="n">
        <v>203.56</v>
      </c>
      <c r="R118" t="n">
        <v>17.78</v>
      </c>
      <c r="S118" t="n">
        <v>13.05</v>
      </c>
      <c r="T118" t="n">
        <v>2060.12</v>
      </c>
      <c r="U118" t="n">
        <v>0.73</v>
      </c>
      <c r="V118" t="n">
        <v>0.91</v>
      </c>
      <c r="W118" t="n">
        <v>0.06</v>
      </c>
      <c r="X118" t="n">
        <v>0.12</v>
      </c>
      <c r="Y118" t="n">
        <v>0.5</v>
      </c>
      <c r="Z118" t="n">
        <v>10</v>
      </c>
    </row>
    <row r="119">
      <c r="A119" t="n">
        <v>10</v>
      </c>
      <c r="B119" t="n">
        <v>60</v>
      </c>
      <c r="C119" t="inlineStr">
        <is>
          <t xml:space="preserve">CONCLUIDO	</t>
        </is>
      </c>
      <c r="D119" t="n">
        <v>9.6061</v>
      </c>
      <c r="E119" t="n">
        <v>10.41</v>
      </c>
      <c r="F119" t="n">
        <v>8.119999999999999</v>
      </c>
      <c r="G119" t="n">
        <v>81.23999999999999</v>
      </c>
      <c r="H119" t="n">
        <v>1.41</v>
      </c>
      <c r="I119" t="n">
        <v>6</v>
      </c>
      <c r="J119" t="n">
        <v>137.96</v>
      </c>
      <c r="K119" t="n">
        <v>45</v>
      </c>
      <c r="L119" t="n">
        <v>11</v>
      </c>
      <c r="M119" t="n">
        <v>4</v>
      </c>
      <c r="N119" t="n">
        <v>21.96</v>
      </c>
      <c r="O119" t="n">
        <v>17249.3</v>
      </c>
      <c r="P119" t="n">
        <v>72.22</v>
      </c>
      <c r="Q119" t="n">
        <v>203.56</v>
      </c>
      <c r="R119" t="n">
        <v>17.16</v>
      </c>
      <c r="S119" t="n">
        <v>13.05</v>
      </c>
      <c r="T119" t="n">
        <v>1753.86</v>
      </c>
      <c r="U119" t="n">
        <v>0.76</v>
      </c>
      <c r="V119" t="n">
        <v>0.92</v>
      </c>
      <c r="W119" t="n">
        <v>0.06</v>
      </c>
      <c r="X119" t="n">
        <v>0.1</v>
      </c>
      <c r="Y119" t="n">
        <v>0.5</v>
      </c>
      <c r="Z119" t="n">
        <v>10</v>
      </c>
    </row>
    <row r="120">
      <c r="A120" t="n">
        <v>11</v>
      </c>
      <c r="B120" t="n">
        <v>60</v>
      </c>
      <c r="C120" t="inlineStr">
        <is>
          <t xml:space="preserve">CONCLUIDO	</t>
        </is>
      </c>
      <c r="D120" t="n">
        <v>9.609</v>
      </c>
      <c r="E120" t="n">
        <v>10.41</v>
      </c>
      <c r="F120" t="n">
        <v>8.119999999999999</v>
      </c>
      <c r="G120" t="n">
        <v>81.20999999999999</v>
      </c>
      <c r="H120" t="n">
        <v>1.52</v>
      </c>
      <c r="I120" t="n">
        <v>6</v>
      </c>
      <c r="J120" t="n">
        <v>139.32</v>
      </c>
      <c r="K120" t="n">
        <v>45</v>
      </c>
      <c r="L120" t="n">
        <v>12</v>
      </c>
      <c r="M120" t="n">
        <v>4</v>
      </c>
      <c r="N120" t="n">
        <v>22.32</v>
      </c>
      <c r="O120" t="n">
        <v>17416.34</v>
      </c>
      <c r="P120" t="n">
        <v>70.54000000000001</v>
      </c>
      <c r="Q120" t="n">
        <v>203.57</v>
      </c>
      <c r="R120" t="n">
        <v>17.11</v>
      </c>
      <c r="S120" t="n">
        <v>13.05</v>
      </c>
      <c r="T120" t="n">
        <v>1731.13</v>
      </c>
      <c r="U120" t="n">
        <v>0.76</v>
      </c>
      <c r="V120" t="n">
        <v>0.92</v>
      </c>
      <c r="W120" t="n">
        <v>0.06</v>
      </c>
      <c r="X120" t="n">
        <v>0.1</v>
      </c>
      <c r="Y120" t="n">
        <v>0.5</v>
      </c>
      <c r="Z120" t="n">
        <v>10</v>
      </c>
    </row>
    <row r="121">
      <c r="A121" t="n">
        <v>12</v>
      </c>
      <c r="B121" t="n">
        <v>60</v>
      </c>
      <c r="C121" t="inlineStr">
        <is>
          <t xml:space="preserve">CONCLUIDO	</t>
        </is>
      </c>
      <c r="D121" t="n">
        <v>9.646800000000001</v>
      </c>
      <c r="E121" t="n">
        <v>10.37</v>
      </c>
      <c r="F121" t="n">
        <v>8.109999999999999</v>
      </c>
      <c r="G121" t="n">
        <v>97.27</v>
      </c>
      <c r="H121" t="n">
        <v>1.63</v>
      </c>
      <c r="I121" t="n">
        <v>5</v>
      </c>
      <c r="J121" t="n">
        <v>140.67</v>
      </c>
      <c r="K121" t="n">
        <v>45</v>
      </c>
      <c r="L121" t="n">
        <v>13</v>
      </c>
      <c r="M121" t="n">
        <v>3</v>
      </c>
      <c r="N121" t="n">
        <v>22.68</v>
      </c>
      <c r="O121" t="n">
        <v>17583.88</v>
      </c>
      <c r="P121" t="n">
        <v>69.55</v>
      </c>
      <c r="Q121" t="n">
        <v>203.56</v>
      </c>
      <c r="R121" t="n">
        <v>16.59</v>
      </c>
      <c r="S121" t="n">
        <v>13.05</v>
      </c>
      <c r="T121" t="n">
        <v>1472.74</v>
      </c>
      <c r="U121" t="n">
        <v>0.79</v>
      </c>
      <c r="V121" t="n">
        <v>0.92</v>
      </c>
      <c r="W121" t="n">
        <v>0.06</v>
      </c>
      <c r="X121" t="n">
        <v>0.08</v>
      </c>
      <c r="Y121" t="n">
        <v>0.5</v>
      </c>
      <c r="Z121" t="n">
        <v>10</v>
      </c>
    </row>
    <row r="122">
      <c r="A122" t="n">
        <v>13</v>
      </c>
      <c r="B122" t="n">
        <v>60</v>
      </c>
      <c r="C122" t="inlineStr">
        <is>
          <t xml:space="preserve">CONCLUIDO	</t>
        </is>
      </c>
      <c r="D122" t="n">
        <v>9.647600000000001</v>
      </c>
      <c r="E122" t="n">
        <v>10.37</v>
      </c>
      <c r="F122" t="n">
        <v>8.109999999999999</v>
      </c>
      <c r="G122" t="n">
        <v>97.26000000000001</v>
      </c>
      <c r="H122" t="n">
        <v>1.74</v>
      </c>
      <c r="I122" t="n">
        <v>5</v>
      </c>
      <c r="J122" t="n">
        <v>142.04</v>
      </c>
      <c r="K122" t="n">
        <v>45</v>
      </c>
      <c r="L122" t="n">
        <v>14</v>
      </c>
      <c r="M122" t="n">
        <v>1</v>
      </c>
      <c r="N122" t="n">
        <v>23.04</v>
      </c>
      <c r="O122" t="n">
        <v>17751.93</v>
      </c>
      <c r="P122" t="n">
        <v>69.42</v>
      </c>
      <c r="Q122" t="n">
        <v>203.56</v>
      </c>
      <c r="R122" t="n">
        <v>16.45</v>
      </c>
      <c r="S122" t="n">
        <v>13.05</v>
      </c>
      <c r="T122" t="n">
        <v>1403.79</v>
      </c>
      <c r="U122" t="n">
        <v>0.79</v>
      </c>
      <c r="V122" t="n">
        <v>0.92</v>
      </c>
      <c r="W122" t="n">
        <v>0.07000000000000001</v>
      </c>
      <c r="X122" t="n">
        <v>0.08</v>
      </c>
      <c r="Y122" t="n">
        <v>0.5</v>
      </c>
      <c r="Z122" t="n">
        <v>10</v>
      </c>
    </row>
    <row r="123">
      <c r="A123" t="n">
        <v>14</v>
      </c>
      <c r="B123" t="n">
        <v>60</v>
      </c>
      <c r="C123" t="inlineStr">
        <is>
          <t xml:space="preserve">CONCLUIDO	</t>
        </is>
      </c>
      <c r="D123" t="n">
        <v>9.6554</v>
      </c>
      <c r="E123" t="n">
        <v>10.36</v>
      </c>
      <c r="F123" t="n">
        <v>8.1</v>
      </c>
      <c r="G123" t="n">
        <v>97.16</v>
      </c>
      <c r="H123" t="n">
        <v>1.85</v>
      </c>
      <c r="I123" t="n">
        <v>5</v>
      </c>
      <c r="J123" t="n">
        <v>143.4</v>
      </c>
      <c r="K123" t="n">
        <v>45</v>
      </c>
      <c r="L123" t="n">
        <v>15</v>
      </c>
      <c r="M123" t="n">
        <v>1</v>
      </c>
      <c r="N123" t="n">
        <v>23.41</v>
      </c>
      <c r="O123" t="n">
        <v>17920.49</v>
      </c>
      <c r="P123" t="n">
        <v>69.25</v>
      </c>
      <c r="Q123" t="n">
        <v>203.56</v>
      </c>
      <c r="R123" t="n">
        <v>16.1</v>
      </c>
      <c r="S123" t="n">
        <v>13.05</v>
      </c>
      <c r="T123" t="n">
        <v>1230.42</v>
      </c>
      <c r="U123" t="n">
        <v>0.8100000000000001</v>
      </c>
      <c r="V123" t="n">
        <v>0.92</v>
      </c>
      <c r="W123" t="n">
        <v>0.07000000000000001</v>
      </c>
      <c r="X123" t="n">
        <v>0.07000000000000001</v>
      </c>
      <c r="Y123" t="n">
        <v>0.5</v>
      </c>
      <c r="Z123" t="n">
        <v>10</v>
      </c>
    </row>
    <row r="124">
      <c r="A124" t="n">
        <v>15</v>
      </c>
      <c r="B124" t="n">
        <v>60</v>
      </c>
      <c r="C124" t="inlineStr">
        <is>
          <t xml:space="preserve">CONCLUIDO	</t>
        </is>
      </c>
      <c r="D124" t="n">
        <v>9.6546</v>
      </c>
      <c r="E124" t="n">
        <v>10.36</v>
      </c>
      <c r="F124" t="n">
        <v>8.1</v>
      </c>
      <c r="G124" t="n">
        <v>97.17</v>
      </c>
      <c r="H124" t="n">
        <v>1.96</v>
      </c>
      <c r="I124" t="n">
        <v>5</v>
      </c>
      <c r="J124" t="n">
        <v>144.77</v>
      </c>
      <c r="K124" t="n">
        <v>45</v>
      </c>
      <c r="L124" t="n">
        <v>16</v>
      </c>
      <c r="M124" t="n">
        <v>0</v>
      </c>
      <c r="N124" t="n">
        <v>23.78</v>
      </c>
      <c r="O124" t="n">
        <v>18089.56</v>
      </c>
      <c r="P124" t="n">
        <v>69.73999999999999</v>
      </c>
      <c r="Q124" t="n">
        <v>203.56</v>
      </c>
      <c r="R124" t="n">
        <v>16.13</v>
      </c>
      <c r="S124" t="n">
        <v>13.05</v>
      </c>
      <c r="T124" t="n">
        <v>1242.94</v>
      </c>
      <c r="U124" t="n">
        <v>0.8100000000000001</v>
      </c>
      <c r="V124" t="n">
        <v>0.92</v>
      </c>
      <c r="W124" t="n">
        <v>0.07000000000000001</v>
      </c>
      <c r="X124" t="n">
        <v>0.07000000000000001</v>
      </c>
      <c r="Y124" t="n">
        <v>0.5</v>
      </c>
      <c r="Z124" t="n">
        <v>10</v>
      </c>
    </row>
    <row r="125">
      <c r="A125" t="n">
        <v>0</v>
      </c>
      <c r="B125" t="n">
        <v>80</v>
      </c>
      <c r="C125" t="inlineStr">
        <is>
          <t xml:space="preserve">CONCLUIDO	</t>
        </is>
      </c>
      <c r="D125" t="n">
        <v>6.6963</v>
      </c>
      <c r="E125" t="n">
        <v>14.93</v>
      </c>
      <c r="F125" t="n">
        <v>9.81</v>
      </c>
      <c r="G125" t="n">
        <v>6.76</v>
      </c>
      <c r="H125" t="n">
        <v>0.11</v>
      </c>
      <c r="I125" t="n">
        <v>87</v>
      </c>
      <c r="J125" t="n">
        <v>159.12</v>
      </c>
      <c r="K125" t="n">
        <v>50.28</v>
      </c>
      <c r="L125" t="n">
        <v>1</v>
      </c>
      <c r="M125" t="n">
        <v>85</v>
      </c>
      <c r="N125" t="n">
        <v>27.84</v>
      </c>
      <c r="O125" t="n">
        <v>19859.16</v>
      </c>
      <c r="P125" t="n">
        <v>119.35</v>
      </c>
      <c r="Q125" t="n">
        <v>203.58</v>
      </c>
      <c r="R125" t="n">
        <v>69.64</v>
      </c>
      <c r="S125" t="n">
        <v>13.05</v>
      </c>
      <c r="T125" t="n">
        <v>27590.68</v>
      </c>
      <c r="U125" t="n">
        <v>0.19</v>
      </c>
      <c r="V125" t="n">
        <v>0.76</v>
      </c>
      <c r="W125" t="n">
        <v>0.2</v>
      </c>
      <c r="X125" t="n">
        <v>1.78</v>
      </c>
      <c r="Y125" t="n">
        <v>0.5</v>
      </c>
      <c r="Z125" t="n">
        <v>10</v>
      </c>
    </row>
    <row r="126">
      <c r="A126" t="n">
        <v>1</v>
      </c>
      <c r="B126" t="n">
        <v>80</v>
      </c>
      <c r="C126" t="inlineStr">
        <is>
          <t xml:space="preserve">CONCLUIDO	</t>
        </is>
      </c>
      <c r="D126" t="n">
        <v>8.0785</v>
      </c>
      <c r="E126" t="n">
        <v>12.38</v>
      </c>
      <c r="F126" t="n">
        <v>8.800000000000001</v>
      </c>
      <c r="G126" t="n">
        <v>13.53</v>
      </c>
      <c r="H126" t="n">
        <v>0.22</v>
      </c>
      <c r="I126" t="n">
        <v>39</v>
      </c>
      <c r="J126" t="n">
        <v>160.54</v>
      </c>
      <c r="K126" t="n">
        <v>50.28</v>
      </c>
      <c r="L126" t="n">
        <v>2</v>
      </c>
      <c r="M126" t="n">
        <v>37</v>
      </c>
      <c r="N126" t="n">
        <v>28.26</v>
      </c>
      <c r="O126" t="n">
        <v>20034.4</v>
      </c>
      <c r="P126" t="n">
        <v>106.13</v>
      </c>
      <c r="Q126" t="n">
        <v>203.57</v>
      </c>
      <c r="R126" t="n">
        <v>38.03</v>
      </c>
      <c r="S126" t="n">
        <v>13.05</v>
      </c>
      <c r="T126" t="n">
        <v>12026.03</v>
      </c>
      <c r="U126" t="n">
        <v>0.34</v>
      </c>
      <c r="V126" t="n">
        <v>0.85</v>
      </c>
      <c r="W126" t="n">
        <v>0.12</v>
      </c>
      <c r="X126" t="n">
        <v>0.77</v>
      </c>
      <c r="Y126" t="n">
        <v>0.5</v>
      </c>
      <c r="Z126" t="n">
        <v>10</v>
      </c>
    </row>
    <row r="127">
      <c r="A127" t="n">
        <v>2</v>
      </c>
      <c r="B127" t="n">
        <v>80</v>
      </c>
      <c r="C127" t="inlineStr">
        <is>
          <t xml:space="preserve">CONCLUIDO	</t>
        </is>
      </c>
      <c r="D127" t="n">
        <v>8.5527</v>
      </c>
      <c r="E127" t="n">
        <v>11.69</v>
      </c>
      <c r="F127" t="n">
        <v>8.529999999999999</v>
      </c>
      <c r="G127" t="n">
        <v>19.68</v>
      </c>
      <c r="H127" t="n">
        <v>0.33</v>
      </c>
      <c r="I127" t="n">
        <v>26</v>
      </c>
      <c r="J127" t="n">
        <v>161.97</v>
      </c>
      <c r="K127" t="n">
        <v>50.28</v>
      </c>
      <c r="L127" t="n">
        <v>3</v>
      </c>
      <c r="M127" t="n">
        <v>24</v>
      </c>
      <c r="N127" t="n">
        <v>28.69</v>
      </c>
      <c r="O127" t="n">
        <v>20210.21</v>
      </c>
      <c r="P127" t="n">
        <v>102.07</v>
      </c>
      <c r="Q127" t="n">
        <v>203.56</v>
      </c>
      <c r="R127" t="n">
        <v>29.72</v>
      </c>
      <c r="S127" t="n">
        <v>13.05</v>
      </c>
      <c r="T127" t="n">
        <v>7934.64</v>
      </c>
      <c r="U127" t="n">
        <v>0.44</v>
      </c>
      <c r="V127" t="n">
        <v>0.87</v>
      </c>
      <c r="W127" t="n">
        <v>0.1</v>
      </c>
      <c r="X127" t="n">
        <v>0.51</v>
      </c>
      <c r="Y127" t="n">
        <v>0.5</v>
      </c>
      <c r="Z127" t="n">
        <v>10</v>
      </c>
    </row>
    <row r="128">
      <c r="A128" t="n">
        <v>3</v>
      </c>
      <c r="B128" t="n">
        <v>80</v>
      </c>
      <c r="C128" t="inlineStr">
        <is>
          <t xml:space="preserve">CONCLUIDO	</t>
        </is>
      </c>
      <c r="D128" t="n">
        <v>8.865500000000001</v>
      </c>
      <c r="E128" t="n">
        <v>11.28</v>
      </c>
      <c r="F128" t="n">
        <v>8.34</v>
      </c>
      <c r="G128" t="n">
        <v>26.35</v>
      </c>
      <c r="H128" t="n">
        <v>0.43</v>
      </c>
      <c r="I128" t="n">
        <v>19</v>
      </c>
      <c r="J128" t="n">
        <v>163.4</v>
      </c>
      <c r="K128" t="n">
        <v>50.28</v>
      </c>
      <c r="L128" t="n">
        <v>4</v>
      </c>
      <c r="M128" t="n">
        <v>17</v>
      </c>
      <c r="N128" t="n">
        <v>29.12</v>
      </c>
      <c r="O128" t="n">
        <v>20386.62</v>
      </c>
      <c r="P128" t="n">
        <v>99.04000000000001</v>
      </c>
      <c r="Q128" t="n">
        <v>203.57</v>
      </c>
      <c r="R128" t="n">
        <v>23.57</v>
      </c>
      <c r="S128" t="n">
        <v>13.05</v>
      </c>
      <c r="T128" t="n">
        <v>4895.47</v>
      </c>
      <c r="U128" t="n">
        <v>0.55</v>
      </c>
      <c r="V128" t="n">
        <v>0.89</v>
      </c>
      <c r="W128" t="n">
        <v>0.09</v>
      </c>
      <c r="X128" t="n">
        <v>0.32</v>
      </c>
      <c r="Y128" t="n">
        <v>0.5</v>
      </c>
      <c r="Z128" t="n">
        <v>10</v>
      </c>
    </row>
    <row r="129">
      <c r="A129" t="n">
        <v>4</v>
      </c>
      <c r="B129" t="n">
        <v>80</v>
      </c>
      <c r="C129" t="inlineStr">
        <is>
          <t xml:space="preserve">CONCLUIDO	</t>
        </is>
      </c>
      <c r="D129" t="n">
        <v>8.9955</v>
      </c>
      <c r="E129" t="n">
        <v>11.12</v>
      </c>
      <c r="F129" t="n">
        <v>8.31</v>
      </c>
      <c r="G129" t="n">
        <v>33.24</v>
      </c>
      <c r="H129" t="n">
        <v>0.54</v>
      </c>
      <c r="I129" t="n">
        <v>15</v>
      </c>
      <c r="J129" t="n">
        <v>164.83</v>
      </c>
      <c r="K129" t="n">
        <v>50.28</v>
      </c>
      <c r="L129" t="n">
        <v>5</v>
      </c>
      <c r="M129" t="n">
        <v>13</v>
      </c>
      <c r="N129" t="n">
        <v>29.55</v>
      </c>
      <c r="O129" t="n">
        <v>20563.61</v>
      </c>
      <c r="P129" t="n">
        <v>97.72</v>
      </c>
      <c r="Q129" t="n">
        <v>203.56</v>
      </c>
      <c r="R129" t="n">
        <v>22.89</v>
      </c>
      <c r="S129" t="n">
        <v>13.05</v>
      </c>
      <c r="T129" t="n">
        <v>4575.75</v>
      </c>
      <c r="U129" t="n">
        <v>0.57</v>
      </c>
      <c r="V129" t="n">
        <v>0.9</v>
      </c>
      <c r="W129" t="n">
        <v>0.08</v>
      </c>
      <c r="X129" t="n">
        <v>0.28</v>
      </c>
      <c r="Y129" t="n">
        <v>0.5</v>
      </c>
      <c r="Z129" t="n">
        <v>10</v>
      </c>
    </row>
    <row r="130">
      <c r="A130" t="n">
        <v>5</v>
      </c>
      <c r="B130" t="n">
        <v>80</v>
      </c>
      <c r="C130" t="inlineStr">
        <is>
          <t xml:space="preserve">CONCLUIDO	</t>
        </is>
      </c>
      <c r="D130" t="n">
        <v>9.079000000000001</v>
      </c>
      <c r="E130" t="n">
        <v>11.01</v>
      </c>
      <c r="F130" t="n">
        <v>8.27</v>
      </c>
      <c r="G130" t="n">
        <v>38.17</v>
      </c>
      <c r="H130" t="n">
        <v>0.64</v>
      </c>
      <c r="I130" t="n">
        <v>13</v>
      </c>
      <c r="J130" t="n">
        <v>166.27</v>
      </c>
      <c r="K130" t="n">
        <v>50.28</v>
      </c>
      <c r="L130" t="n">
        <v>6</v>
      </c>
      <c r="M130" t="n">
        <v>11</v>
      </c>
      <c r="N130" t="n">
        <v>29.99</v>
      </c>
      <c r="O130" t="n">
        <v>20741.2</v>
      </c>
      <c r="P130" t="n">
        <v>96.45999999999999</v>
      </c>
      <c r="Q130" t="n">
        <v>203.56</v>
      </c>
      <c r="R130" t="n">
        <v>21.81</v>
      </c>
      <c r="S130" t="n">
        <v>13.05</v>
      </c>
      <c r="T130" t="n">
        <v>4045.02</v>
      </c>
      <c r="U130" t="n">
        <v>0.6</v>
      </c>
      <c r="V130" t="n">
        <v>0.9</v>
      </c>
      <c r="W130" t="n">
        <v>0.07000000000000001</v>
      </c>
      <c r="X130" t="n">
        <v>0.25</v>
      </c>
      <c r="Y130" t="n">
        <v>0.5</v>
      </c>
      <c r="Z130" t="n">
        <v>10</v>
      </c>
    </row>
    <row r="131">
      <c r="A131" t="n">
        <v>6</v>
      </c>
      <c r="B131" t="n">
        <v>80</v>
      </c>
      <c r="C131" t="inlineStr">
        <is>
          <t xml:space="preserve">CONCLUIDO	</t>
        </is>
      </c>
      <c r="D131" t="n">
        <v>9.173400000000001</v>
      </c>
      <c r="E131" t="n">
        <v>10.9</v>
      </c>
      <c r="F131" t="n">
        <v>8.220000000000001</v>
      </c>
      <c r="G131" t="n">
        <v>44.85</v>
      </c>
      <c r="H131" t="n">
        <v>0.74</v>
      </c>
      <c r="I131" t="n">
        <v>11</v>
      </c>
      <c r="J131" t="n">
        <v>167.72</v>
      </c>
      <c r="K131" t="n">
        <v>50.28</v>
      </c>
      <c r="L131" t="n">
        <v>7</v>
      </c>
      <c r="M131" t="n">
        <v>9</v>
      </c>
      <c r="N131" t="n">
        <v>30.44</v>
      </c>
      <c r="O131" t="n">
        <v>20919.39</v>
      </c>
      <c r="P131" t="n">
        <v>95.12</v>
      </c>
      <c r="Q131" t="n">
        <v>203.56</v>
      </c>
      <c r="R131" t="n">
        <v>20.18</v>
      </c>
      <c r="S131" t="n">
        <v>13.05</v>
      </c>
      <c r="T131" t="n">
        <v>3238.79</v>
      </c>
      <c r="U131" t="n">
        <v>0.65</v>
      </c>
      <c r="V131" t="n">
        <v>0.91</v>
      </c>
      <c r="W131" t="n">
        <v>0.07000000000000001</v>
      </c>
      <c r="X131" t="n">
        <v>0.2</v>
      </c>
      <c r="Y131" t="n">
        <v>0.5</v>
      </c>
      <c r="Z131" t="n">
        <v>10</v>
      </c>
    </row>
    <row r="132">
      <c r="A132" t="n">
        <v>7</v>
      </c>
      <c r="B132" t="n">
        <v>80</v>
      </c>
      <c r="C132" t="inlineStr">
        <is>
          <t xml:space="preserve">CONCLUIDO	</t>
        </is>
      </c>
      <c r="D132" t="n">
        <v>9.2393</v>
      </c>
      <c r="E132" t="n">
        <v>10.82</v>
      </c>
      <c r="F132" t="n">
        <v>8.18</v>
      </c>
      <c r="G132" t="n">
        <v>49.06</v>
      </c>
      <c r="H132" t="n">
        <v>0.84</v>
      </c>
      <c r="I132" t="n">
        <v>10</v>
      </c>
      <c r="J132" t="n">
        <v>169.17</v>
      </c>
      <c r="K132" t="n">
        <v>50.28</v>
      </c>
      <c r="L132" t="n">
        <v>8</v>
      </c>
      <c r="M132" t="n">
        <v>8</v>
      </c>
      <c r="N132" t="n">
        <v>30.89</v>
      </c>
      <c r="O132" t="n">
        <v>21098.19</v>
      </c>
      <c r="P132" t="n">
        <v>93.98</v>
      </c>
      <c r="Q132" t="n">
        <v>203.56</v>
      </c>
      <c r="R132" t="n">
        <v>18.83</v>
      </c>
      <c r="S132" t="n">
        <v>13.05</v>
      </c>
      <c r="T132" t="n">
        <v>2570.43</v>
      </c>
      <c r="U132" t="n">
        <v>0.6899999999999999</v>
      </c>
      <c r="V132" t="n">
        <v>0.91</v>
      </c>
      <c r="W132" t="n">
        <v>0.07000000000000001</v>
      </c>
      <c r="X132" t="n">
        <v>0.15</v>
      </c>
      <c r="Y132" t="n">
        <v>0.5</v>
      </c>
      <c r="Z132" t="n">
        <v>10</v>
      </c>
    </row>
    <row r="133">
      <c r="A133" t="n">
        <v>8</v>
      </c>
      <c r="B133" t="n">
        <v>80</v>
      </c>
      <c r="C133" t="inlineStr">
        <is>
          <t xml:space="preserve">CONCLUIDO	</t>
        </is>
      </c>
      <c r="D133" t="n">
        <v>9.259</v>
      </c>
      <c r="E133" t="n">
        <v>10.8</v>
      </c>
      <c r="F133" t="n">
        <v>8.19</v>
      </c>
      <c r="G133" t="n">
        <v>54.57</v>
      </c>
      <c r="H133" t="n">
        <v>0.9399999999999999</v>
      </c>
      <c r="I133" t="n">
        <v>9</v>
      </c>
      <c r="J133" t="n">
        <v>170.62</v>
      </c>
      <c r="K133" t="n">
        <v>50.28</v>
      </c>
      <c r="L133" t="n">
        <v>9</v>
      </c>
      <c r="M133" t="n">
        <v>7</v>
      </c>
      <c r="N133" t="n">
        <v>31.34</v>
      </c>
      <c r="O133" t="n">
        <v>21277.6</v>
      </c>
      <c r="P133" t="n">
        <v>93.51000000000001</v>
      </c>
      <c r="Q133" t="n">
        <v>203.56</v>
      </c>
      <c r="R133" t="n">
        <v>19.06</v>
      </c>
      <c r="S133" t="n">
        <v>13.05</v>
      </c>
      <c r="T133" t="n">
        <v>2688.34</v>
      </c>
      <c r="U133" t="n">
        <v>0.68</v>
      </c>
      <c r="V133" t="n">
        <v>0.91</v>
      </c>
      <c r="W133" t="n">
        <v>0.07000000000000001</v>
      </c>
      <c r="X133" t="n">
        <v>0.16</v>
      </c>
      <c r="Y133" t="n">
        <v>0.5</v>
      </c>
      <c r="Z133" t="n">
        <v>10</v>
      </c>
    </row>
    <row r="134">
      <c r="A134" t="n">
        <v>9</v>
      </c>
      <c r="B134" t="n">
        <v>80</v>
      </c>
      <c r="C134" t="inlineStr">
        <is>
          <t xml:space="preserve">CONCLUIDO	</t>
        </is>
      </c>
      <c r="D134" t="n">
        <v>9.302300000000001</v>
      </c>
      <c r="E134" t="n">
        <v>10.75</v>
      </c>
      <c r="F134" t="n">
        <v>8.17</v>
      </c>
      <c r="G134" t="n">
        <v>61.26</v>
      </c>
      <c r="H134" t="n">
        <v>1.03</v>
      </c>
      <c r="I134" t="n">
        <v>8</v>
      </c>
      <c r="J134" t="n">
        <v>172.08</v>
      </c>
      <c r="K134" t="n">
        <v>50.28</v>
      </c>
      <c r="L134" t="n">
        <v>10</v>
      </c>
      <c r="M134" t="n">
        <v>6</v>
      </c>
      <c r="N134" t="n">
        <v>31.8</v>
      </c>
      <c r="O134" t="n">
        <v>21457.64</v>
      </c>
      <c r="P134" t="n">
        <v>92.38</v>
      </c>
      <c r="Q134" t="n">
        <v>203.56</v>
      </c>
      <c r="R134" t="n">
        <v>18.52</v>
      </c>
      <c r="S134" t="n">
        <v>13.05</v>
      </c>
      <c r="T134" t="n">
        <v>2427.48</v>
      </c>
      <c r="U134" t="n">
        <v>0.7</v>
      </c>
      <c r="V134" t="n">
        <v>0.91</v>
      </c>
      <c r="W134" t="n">
        <v>0.07000000000000001</v>
      </c>
      <c r="X134" t="n">
        <v>0.14</v>
      </c>
      <c r="Y134" t="n">
        <v>0.5</v>
      </c>
      <c r="Z134" t="n">
        <v>10</v>
      </c>
    </row>
    <row r="135">
      <c r="A135" t="n">
        <v>10</v>
      </c>
      <c r="B135" t="n">
        <v>80</v>
      </c>
      <c r="C135" t="inlineStr">
        <is>
          <t xml:space="preserve">CONCLUIDO	</t>
        </is>
      </c>
      <c r="D135" t="n">
        <v>9.3582</v>
      </c>
      <c r="E135" t="n">
        <v>10.69</v>
      </c>
      <c r="F135" t="n">
        <v>8.140000000000001</v>
      </c>
      <c r="G135" t="n">
        <v>69.73999999999999</v>
      </c>
      <c r="H135" t="n">
        <v>1.12</v>
      </c>
      <c r="I135" t="n">
        <v>7</v>
      </c>
      <c r="J135" t="n">
        <v>173.55</v>
      </c>
      <c r="K135" t="n">
        <v>50.28</v>
      </c>
      <c r="L135" t="n">
        <v>11</v>
      </c>
      <c r="M135" t="n">
        <v>5</v>
      </c>
      <c r="N135" t="n">
        <v>32.27</v>
      </c>
      <c r="O135" t="n">
        <v>21638.31</v>
      </c>
      <c r="P135" t="n">
        <v>90.84</v>
      </c>
      <c r="Q135" t="n">
        <v>203.56</v>
      </c>
      <c r="R135" t="n">
        <v>17.36</v>
      </c>
      <c r="S135" t="n">
        <v>13.05</v>
      </c>
      <c r="T135" t="n">
        <v>1851.95</v>
      </c>
      <c r="U135" t="n">
        <v>0.75</v>
      </c>
      <c r="V135" t="n">
        <v>0.92</v>
      </c>
      <c r="W135" t="n">
        <v>0.07000000000000001</v>
      </c>
      <c r="X135" t="n">
        <v>0.11</v>
      </c>
      <c r="Y135" t="n">
        <v>0.5</v>
      </c>
      <c r="Z135" t="n">
        <v>10</v>
      </c>
    </row>
    <row r="136">
      <c r="A136" t="n">
        <v>11</v>
      </c>
      <c r="B136" t="n">
        <v>80</v>
      </c>
      <c r="C136" t="inlineStr">
        <is>
          <t xml:space="preserve">CONCLUIDO	</t>
        </is>
      </c>
      <c r="D136" t="n">
        <v>9.349399999999999</v>
      </c>
      <c r="E136" t="n">
        <v>10.7</v>
      </c>
      <c r="F136" t="n">
        <v>8.15</v>
      </c>
      <c r="G136" t="n">
        <v>69.81999999999999</v>
      </c>
      <c r="H136" t="n">
        <v>1.22</v>
      </c>
      <c r="I136" t="n">
        <v>7</v>
      </c>
      <c r="J136" t="n">
        <v>175.02</v>
      </c>
      <c r="K136" t="n">
        <v>50.28</v>
      </c>
      <c r="L136" t="n">
        <v>12</v>
      </c>
      <c r="M136" t="n">
        <v>5</v>
      </c>
      <c r="N136" t="n">
        <v>32.74</v>
      </c>
      <c r="O136" t="n">
        <v>21819.6</v>
      </c>
      <c r="P136" t="n">
        <v>90.42</v>
      </c>
      <c r="Q136" t="n">
        <v>203.56</v>
      </c>
      <c r="R136" t="n">
        <v>17.81</v>
      </c>
      <c r="S136" t="n">
        <v>13.05</v>
      </c>
      <c r="T136" t="n">
        <v>2072.6</v>
      </c>
      <c r="U136" t="n">
        <v>0.73</v>
      </c>
      <c r="V136" t="n">
        <v>0.91</v>
      </c>
      <c r="W136" t="n">
        <v>0.07000000000000001</v>
      </c>
      <c r="X136" t="n">
        <v>0.12</v>
      </c>
      <c r="Y136" t="n">
        <v>0.5</v>
      </c>
      <c r="Z136" t="n">
        <v>10</v>
      </c>
    </row>
    <row r="137">
      <c r="A137" t="n">
        <v>12</v>
      </c>
      <c r="B137" t="n">
        <v>80</v>
      </c>
      <c r="C137" t="inlineStr">
        <is>
          <t xml:space="preserve">CONCLUIDO	</t>
        </is>
      </c>
      <c r="D137" t="n">
        <v>9.395799999999999</v>
      </c>
      <c r="E137" t="n">
        <v>10.64</v>
      </c>
      <c r="F137" t="n">
        <v>8.130000000000001</v>
      </c>
      <c r="G137" t="n">
        <v>81.25</v>
      </c>
      <c r="H137" t="n">
        <v>1.31</v>
      </c>
      <c r="I137" t="n">
        <v>6</v>
      </c>
      <c r="J137" t="n">
        <v>176.49</v>
      </c>
      <c r="K137" t="n">
        <v>50.28</v>
      </c>
      <c r="L137" t="n">
        <v>13</v>
      </c>
      <c r="M137" t="n">
        <v>4</v>
      </c>
      <c r="N137" t="n">
        <v>33.21</v>
      </c>
      <c r="O137" t="n">
        <v>22001.54</v>
      </c>
      <c r="P137" t="n">
        <v>88.72</v>
      </c>
      <c r="Q137" t="n">
        <v>203.56</v>
      </c>
      <c r="R137" t="n">
        <v>17.15</v>
      </c>
      <c r="S137" t="n">
        <v>13.05</v>
      </c>
      <c r="T137" t="n">
        <v>1747.99</v>
      </c>
      <c r="U137" t="n">
        <v>0.76</v>
      </c>
      <c r="V137" t="n">
        <v>0.92</v>
      </c>
      <c r="W137" t="n">
        <v>0.06</v>
      </c>
      <c r="X137" t="n">
        <v>0.1</v>
      </c>
      <c r="Y137" t="n">
        <v>0.5</v>
      </c>
      <c r="Z137" t="n">
        <v>10</v>
      </c>
    </row>
    <row r="138">
      <c r="A138" t="n">
        <v>13</v>
      </c>
      <c r="B138" t="n">
        <v>80</v>
      </c>
      <c r="C138" t="inlineStr">
        <is>
          <t xml:space="preserve">CONCLUIDO	</t>
        </is>
      </c>
      <c r="D138" t="n">
        <v>9.395099999999999</v>
      </c>
      <c r="E138" t="n">
        <v>10.64</v>
      </c>
      <c r="F138" t="n">
        <v>8.130000000000001</v>
      </c>
      <c r="G138" t="n">
        <v>81.26000000000001</v>
      </c>
      <c r="H138" t="n">
        <v>1.4</v>
      </c>
      <c r="I138" t="n">
        <v>6</v>
      </c>
      <c r="J138" t="n">
        <v>177.97</v>
      </c>
      <c r="K138" t="n">
        <v>50.28</v>
      </c>
      <c r="L138" t="n">
        <v>14</v>
      </c>
      <c r="M138" t="n">
        <v>4</v>
      </c>
      <c r="N138" t="n">
        <v>33.69</v>
      </c>
      <c r="O138" t="n">
        <v>22184.13</v>
      </c>
      <c r="P138" t="n">
        <v>88.77</v>
      </c>
      <c r="Q138" t="n">
        <v>203.56</v>
      </c>
      <c r="R138" t="n">
        <v>17.17</v>
      </c>
      <c r="S138" t="n">
        <v>13.05</v>
      </c>
      <c r="T138" t="n">
        <v>1757.61</v>
      </c>
      <c r="U138" t="n">
        <v>0.76</v>
      </c>
      <c r="V138" t="n">
        <v>0.92</v>
      </c>
      <c r="W138" t="n">
        <v>0.06</v>
      </c>
      <c r="X138" t="n">
        <v>0.1</v>
      </c>
      <c r="Y138" t="n">
        <v>0.5</v>
      </c>
      <c r="Z138" t="n">
        <v>10</v>
      </c>
    </row>
    <row r="139">
      <c r="A139" t="n">
        <v>14</v>
      </c>
      <c r="B139" t="n">
        <v>80</v>
      </c>
      <c r="C139" t="inlineStr">
        <is>
          <t xml:space="preserve">CONCLUIDO	</t>
        </is>
      </c>
      <c r="D139" t="n">
        <v>9.3911</v>
      </c>
      <c r="E139" t="n">
        <v>10.65</v>
      </c>
      <c r="F139" t="n">
        <v>8.130000000000001</v>
      </c>
      <c r="G139" t="n">
        <v>81.31</v>
      </c>
      <c r="H139" t="n">
        <v>1.48</v>
      </c>
      <c r="I139" t="n">
        <v>6</v>
      </c>
      <c r="J139" t="n">
        <v>179.46</v>
      </c>
      <c r="K139" t="n">
        <v>50.28</v>
      </c>
      <c r="L139" t="n">
        <v>15</v>
      </c>
      <c r="M139" t="n">
        <v>4</v>
      </c>
      <c r="N139" t="n">
        <v>34.18</v>
      </c>
      <c r="O139" t="n">
        <v>22367.38</v>
      </c>
      <c r="P139" t="n">
        <v>87.31999999999999</v>
      </c>
      <c r="Q139" t="n">
        <v>203.56</v>
      </c>
      <c r="R139" t="n">
        <v>17.45</v>
      </c>
      <c r="S139" t="n">
        <v>13.05</v>
      </c>
      <c r="T139" t="n">
        <v>1901.2</v>
      </c>
      <c r="U139" t="n">
        <v>0.75</v>
      </c>
      <c r="V139" t="n">
        <v>0.92</v>
      </c>
      <c r="W139" t="n">
        <v>0.06</v>
      </c>
      <c r="X139" t="n">
        <v>0.11</v>
      </c>
      <c r="Y139" t="n">
        <v>0.5</v>
      </c>
      <c r="Z139" t="n">
        <v>10</v>
      </c>
    </row>
    <row r="140">
      <c r="A140" t="n">
        <v>15</v>
      </c>
      <c r="B140" t="n">
        <v>80</v>
      </c>
      <c r="C140" t="inlineStr">
        <is>
          <t xml:space="preserve">CONCLUIDO	</t>
        </is>
      </c>
      <c r="D140" t="n">
        <v>9.4414</v>
      </c>
      <c r="E140" t="n">
        <v>10.59</v>
      </c>
      <c r="F140" t="n">
        <v>8.109999999999999</v>
      </c>
      <c r="G140" t="n">
        <v>97.27</v>
      </c>
      <c r="H140" t="n">
        <v>1.57</v>
      </c>
      <c r="I140" t="n">
        <v>5</v>
      </c>
      <c r="J140" t="n">
        <v>180.95</v>
      </c>
      <c r="K140" t="n">
        <v>50.28</v>
      </c>
      <c r="L140" t="n">
        <v>16</v>
      </c>
      <c r="M140" t="n">
        <v>3</v>
      </c>
      <c r="N140" t="n">
        <v>34.67</v>
      </c>
      <c r="O140" t="n">
        <v>22551.28</v>
      </c>
      <c r="P140" t="n">
        <v>86.19</v>
      </c>
      <c r="Q140" t="n">
        <v>203.56</v>
      </c>
      <c r="R140" t="n">
        <v>16.62</v>
      </c>
      <c r="S140" t="n">
        <v>13.05</v>
      </c>
      <c r="T140" t="n">
        <v>1489.88</v>
      </c>
      <c r="U140" t="n">
        <v>0.79</v>
      </c>
      <c r="V140" t="n">
        <v>0.92</v>
      </c>
      <c r="W140" t="n">
        <v>0.06</v>
      </c>
      <c r="X140" t="n">
        <v>0.08</v>
      </c>
      <c r="Y140" t="n">
        <v>0.5</v>
      </c>
      <c r="Z140" t="n">
        <v>10</v>
      </c>
    </row>
    <row r="141">
      <c r="A141" t="n">
        <v>16</v>
      </c>
      <c r="B141" t="n">
        <v>80</v>
      </c>
      <c r="C141" t="inlineStr">
        <is>
          <t xml:space="preserve">CONCLUIDO	</t>
        </is>
      </c>
      <c r="D141" t="n">
        <v>9.445600000000001</v>
      </c>
      <c r="E141" t="n">
        <v>10.59</v>
      </c>
      <c r="F141" t="n">
        <v>8.1</v>
      </c>
      <c r="G141" t="n">
        <v>97.22</v>
      </c>
      <c r="H141" t="n">
        <v>1.65</v>
      </c>
      <c r="I141" t="n">
        <v>5</v>
      </c>
      <c r="J141" t="n">
        <v>182.45</v>
      </c>
      <c r="K141" t="n">
        <v>50.28</v>
      </c>
      <c r="L141" t="n">
        <v>17</v>
      </c>
      <c r="M141" t="n">
        <v>3</v>
      </c>
      <c r="N141" t="n">
        <v>35.17</v>
      </c>
      <c r="O141" t="n">
        <v>22735.98</v>
      </c>
      <c r="P141" t="n">
        <v>86.39</v>
      </c>
      <c r="Q141" t="n">
        <v>203.56</v>
      </c>
      <c r="R141" t="n">
        <v>16.39</v>
      </c>
      <c r="S141" t="n">
        <v>13.05</v>
      </c>
      <c r="T141" t="n">
        <v>1376.25</v>
      </c>
      <c r="U141" t="n">
        <v>0.8</v>
      </c>
      <c r="V141" t="n">
        <v>0.92</v>
      </c>
      <c r="W141" t="n">
        <v>0.06</v>
      </c>
      <c r="X141" t="n">
        <v>0.08</v>
      </c>
      <c r="Y141" t="n">
        <v>0.5</v>
      </c>
      <c r="Z141" t="n">
        <v>10</v>
      </c>
    </row>
    <row r="142">
      <c r="A142" t="n">
        <v>17</v>
      </c>
      <c r="B142" t="n">
        <v>80</v>
      </c>
      <c r="C142" t="inlineStr">
        <is>
          <t xml:space="preserve">CONCLUIDO	</t>
        </is>
      </c>
      <c r="D142" t="n">
        <v>9.4434</v>
      </c>
      <c r="E142" t="n">
        <v>10.59</v>
      </c>
      <c r="F142" t="n">
        <v>8.1</v>
      </c>
      <c r="G142" t="n">
        <v>97.25</v>
      </c>
      <c r="H142" t="n">
        <v>1.74</v>
      </c>
      <c r="I142" t="n">
        <v>5</v>
      </c>
      <c r="J142" t="n">
        <v>183.95</v>
      </c>
      <c r="K142" t="n">
        <v>50.28</v>
      </c>
      <c r="L142" t="n">
        <v>18</v>
      </c>
      <c r="M142" t="n">
        <v>3</v>
      </c>
      <c r="N142" t="n">
        <v>35.67</v>
      </c>
      <c r="O142" t="n">
        <v>22921.24</v>
      </c>
      <c r="P142" t="n">
        <v>85.28</v>
      </c>
      <c r="Q142" t="n">
        <v>203.56</v>
      </c>
      <c r="R142" t="n">
        <v>16.59</v>
      </c>
      <c r="S142" t="n">
        <v>13.05</v>
      </c>
      <c r="T142" t="n">
        <v>1473.61</v>
      </c>
      <c r="U142" t="n">
        <v>0.79</v>
      </c>
      <c r="V142" t="n">
        <v>0.92</v>
      </c>
      <c r="W142" t="n">
        <v>0.06</v>
      </c>
      <c r="X142" t="n">
        <v>0.08</v>
      </c>
      <c r="Y142" t="n">
        <v>0.5</v>
      </c>
      <c r="Z142" t="n">
        <v>10</v>
      </c>
    </row>
    <row r="143">
      <c r="A143" t="n">
        <v>18</v>
      </c>
      <c r="B143" t="n">
        <v>80</v>
      </c>
      <c r="C143" t="inlineStr">
        <is>
          <t xml:space="preserve">CONCLUIDO	</t>
        </is>
      </c>
      <c r="D143" t="n">
        <v>9.436199999999999</v>
      </c>
      <c r="E143" t="n">
        <v>10.6</v>
      </c>
      <c r="F143" t="n">
        <v>8.109999999999999</v>
      </c>
      <c r="G143" t="n">
        <v>97.34</v>
      </c>
      <c r="H143" t="n">
        <v>1.82</v>
      </c>
      <c r="I143" t="n">
        <v>5</v>
      </c>
      <c r="J143" t="n">
        <v>185.46</v>
      </c>
      <c r="K143" t="n">
        <v>50.28</v>
      </c>
      <c r="L143" t="n">
        <v>19</v>
      </c>
      <c r="M143" t="n">
        <v>3</v>
      </c>
      <c r="N143" t="n">
        <v>36.18</v>
      </c>
      <c r="O143" t="n">
        <v>23107.19</v>
      </c>
      <c r="P143" t="n">
        <v>83.54000000000001</v>
      </c>
      <c r="Q143" t="n">
        <v>203.56</v>
      </c>
      <c r="R143" t="n">
        <v>16.84</v>
      </c>
      <c r="S143" t="n">
        <v>13.05</v>
      </c>
      <c r="T143" t="n">
        <v>1602.18</v>
      </c>
      <c r="U143" t="n">
        <v>0.77</v>
      </c>
      <c r="V143" t="n">
        <v>0.92</v>
      </c>
      <c r="W143" t="n">
        <v>0.06</v>
      </c>
      <c r="X143" t="n">
        <v>0.09</v>
      </c>
      <c r="Y143" t="n">
        <v>0.5</v>
      </c>
      <c r="Z143" t="n">
        <v>10</v>
      </c>
    </row>
    <row r="144">
      <c r="A144" t="n">
        <v>19</v>
      </c>
      <c r="B144" t="n">
        <v>80</v>
      </c>
      <c r="C144" t="inlineStr">
        <is>
          <t xml:space="preserve">CONCLUIDO	</t>
        </is>
      </c>
      <c r="D144" t="n">
        <v>9.503399999999999</v>
      </c>
      <c r="E144" t="n">
        <v>10.52</v>
      </c>
      <c r="F144" t="n">
        <v>8.07</v>
      </c>
      <c r="G144" t="n">
        <v>121.04</v>
      </c>
      <c r="H144" t="n">
        <v>1.9</v>
      </c>
      <c r="I144" t="n">
        <v>4</v>
      </c>
      <c r="J144" t="n">
        <v>186.97</v>
      </c>
      <c r="K144" t="n">
        <v>50.28</v>
      </c>
      <c r="L144" t="n">
        <v>20</v>
      </c>
      <c r="M144" t="n">
        <v>2</v>
      </c>
      <c r="N144" t="n">
        <v>36.69</v>
      </c>
      <c r="O144" t="n">
        <v>23293.82</v>
      </c>
      <c r="P144" t="n">
        <v>81.79000000000001</v>
      </c>
      <c r="Q144" t="n">
        <v>203.56</v>
      </c>
      <c r="R144" t="n">
        <v>15.32</v>
      </c>
      <c r="S144" t="n">
        <v>13.05</v>
      </c>
      <c r="T144" t="n">
        <v>842.96</v>
      </c>
      <c r="U144" t="n">
        <v>0.85</v>
      </c>
      <c r="V144" t="n">
        <v>0.92</v>
      </c>
      <c r="W144" t="n">
        <v>0.06</v>
      </c>
      <c r="X144" t="n">
        <v>0.04</v>
      </c>
      <c r="Y144" t="n">
        <v>0.5</v>
      </c>
      <c r="Z144" t="n">
        <v>10</v>
      </c>
    </row>
    <row r="145">
      <c r="A145" t="n">
        <v>20</v>
      </c>
      <c r="B145" t="n">
        <v>80</v>
      </c>
      <c r="C145" t="inlineStr">
        <is>
          <t xml:space="preserve">CONCLUIDO	</t>
        </is>
      </c>
      <c r="D145" t="n">
        <v>9.492900000000001</v>
      </c>
      <c r="E145" t="n">
        <v>10.53</v>
      </c>
      <c r="F145" t="n">
        <v>8.08</v>
      </c>
      <c r="G145" t="n">
        <v>121.21</v>
      </c>
      <c r="H145" t="n">
        <v>1.98</v>
      </c>
      <c r="I145" t="n">
        <v>4</v>
      </c>
      <c r="J145" t="n">
        <v>188.49</v>
      </c>
      <c r="K145" t="n">
        <v>50.28</v>
      </c>
      <c r="L145" t="n">
        <v>21</v>
      </c>
      <c r="M145" t="n">
        <v>2</v>
      </c>
      <c r="N145" t="n">
        <v>37.21</v>
      </c>
      <c r="O145" t="n">
        <v>23481.16</v>
      </c>
      <c r="P145" t="n">
        <v>81.48999999999999</v>
      </c>
      <c r="Q145" t="n">
        <v>203.56</v>
      </c>
      <c r="R145" t="n">
        <v>15.78</v>
      </c>
      <c r="S145" t="n">
        <v>13.05</v>
      </c>
      <c r="T145" t="n">
        <v>1075.54</v>
      </c>
      <c r="U145" t="n">
        <v>0.83</v>
      </c>
      <c r="V145" t="n">
        <v>0.92</v>
      </c>
      <c r="W145" t="n">
        <v>0.06</v>
      </c>
      <c r="X145" t="n">
        <v>0.06</v>
      </c>
      <c r="Y145" t="n">
        <v>0.5</v>
      </c>
      <c r="Z145" t="n">
        <v>10</v>
      </c>
    </row>
    <row r="146">
      <c r="A146" t="n">
        <v>21</v>
      </c>
      <c r="B146" t="n">
        <v>80</v>
      </c>
      <c r="C146" t="inlineStr">
        <is>
          <t xml:space="preserve">CONCLUIDO	</t>
        </is>
      </c>
      <c r="D146" t="n">
        <v>9.485900000000001</v>
      </c>
      <c r="E146" t="n">
        <v>10.54</v>
      </c>
      <c r="F146" t="n">
        <v>8.09</v>
      </c>
      <c r="G146" t="n">
        <v>121.33</v>
      </c>
      <c r="H146" t="n">
        <v>2.05</v>
      </c>
      <c r="I146" t="n">
        <v>4</v>
      </c>
      <c r="J146" t="n">
        <v>190.01</v>
      </c>
      <c r="K146" t="n">
        <v>50.28</v>
      </c>
      <c r="L146" t="n">
        <v>22</v>
      </c>
      <c r="M146" t="n">
        <v>0</v>
      </c>
      <c r="N146" t="n">
        <v>37.74</v>
      </c>
      <c r="O146" t="n">
        <v>23669.2</v>
      </c>
      <c r="P146" t="n">
        <v>81.2</v>
      </c>
      <c r="Q146" t="n">
        <v>203.56</v>
      </c>
      <c r="R146" t="n">
        <v>15.94</v>
      </c>
      <c r="S146" t="n">
        <v>13.05</v>
      </c>
      <c r="T146" t="n">
        <v>1153.5</v>
      </c>
      <c r="U146" t="n">
        <v>0.82</v>
      </c>
      <c r="V146" t="n">
        <v>0.92</v>
      </c>
      <c r="W146" t="n">
        <v>0.06</v>
      </c>
      <c r="X146" t="n">
        <v>0.06</v>
      </c>
      <c r="Y146" t="n">
        <v>0.5</v>
      </c>
      <c r="Z146" t="n">
        <v>10</v>
      </c>
    </row>
    <row r="147">
      <c r="A147" t="n">
        <v>0</v>
      </c>
      <c r="B147" t="n">
        <v>35</v>
      </c>
      <c r="C147" t="inlineStr">
        <is>
          <t xml:space="preserve">CONCLUIDO	</t>
        </is>
      </c>
      <c r="D147" t="n">
        <v>8.455500000000001</v>
      </c>
      <c r="E147" t="n">
        <v>11.83</v>
      </c>
      <c r="F147" t="n">
        <v>9.06</v>
      </c>
      <c r="G147" t="n">
        <v>10.65</v>
      </c>
      <c r="H147" t="n">
        <v>0.22</v>
      </c>
      <c r="I147" t="n">
        <v>51</v>
      </c>
      <c r="J147" t="n">
        <v>80.84</v>
      </c>
      <c r="K147" t="n">
        <v>35.1</v>
      </c>
      <c r="L147" t="n">
        <v>1</v>
      </c>
      <c r="M147" t="n">
        <v>49</v>
      </c>
      <c r="N147" t="n">
        <v>9.74</v>
      </c>
      <c r="O147" t="n">
        <v>10204.21</v>
      </c>
      <c r="P147" t="n">
        <v>69.20999999999999</v>
      </c>
      <c r="Q147" t="n">
        <v>203.57</v>
      </c>
      <c r="R147" t="n">
        <v>46.17</v>
      </c>
      <c r="S147" t="n">
        <v>13.05</v>
      </c>
      <c r="T147" t="n">
        <v>16036.26</v>
      </c>
      <c r="U147" t="n">
        <v>0.28</v>
      </c>
      <c r="V147" t="n">
        <v>0.82</v>
      </c>
      <c r="W147" t="n">
        <v>0.14</v>
      </c>
      <c r="X147" t="n">
        <v>1.03</v>
      </c>
      <c r="Y147" t="n">
        <v>0.5</v>
      </c>
      <c r="Z147" t="n">
        <v>10</v>
      </c>
    </row>
    <row r="148">
      <c r="A148" t="n">
        <v>1</v>
      </c>
      <c r="B148" t="n">
        <v>35</v>
      </c>
      <c r="C148" t="inlineStr">
        <is>
          <t xml:space="preserve">CONCLUIDO	</t>
        </is>
      </c>
      <c r="D148" t="n">
        <v>9.265700000000001</v>
      </c>
      <c r="E148" t="n">
        <v>10.79</v>
      </c>
      <c r="F148" t="n">
        <v>8.49</v>
      </c>
      <c r="G148" t="n">
        <v>21.22</v>
      </c>
      <c r="H148" t="n">
        <v>0.43</v>
      </c>
      <c r="I148" t="n">
        <v>24</v>
      </c>
      <c r="J148" t="n">
        <v>82.04000000000001</v>
      </c>
      <c r="K148" t="n">
        <v>35.1</v>
      </c>
      <c r="L148" t="n">
        <v>2</v>
      </c>
      <c r="M148" t="n">
        <v>22</v>
      </c>
      <c r="N148" t="n">
        <v>9.94</v>
      </c>
      <c r="O148" t="n">
        <v>10352.53</v>
      </c>
      <c r="P148" t="n">
        <v>63.03</v>
      </c>
      <c r="Q148" t="n">
        <v>203.56</v>
      </c>
      <c r="R148" t="n">
        <v>28.42</v>
      </c>
      <c r="S148" t="n">
        <v>13.05</v>
      </c>
      <c r="T148" t="n">
        <v>7294.91</v>
      </c>
      <c r="U148" t="n">
        <v>0.46</v>
      </c>
      <c r="V148" t="n">
        <v>0.88</v>
      </c>
      <c r="W148" t="n">
        <v>0.09</v>
      </c>
      <c r="X148" t="n">
        <v>0.46</v>
      </c>
      <c r="Y148" t="n">
        <v>0.5</v>
      </c>
      <c r="Z148" t="n">
        <v>10</v>
      </c>
    </row>
    <row r="149">
      <c r="A149" t="n">
        <v>2</v>
      </c>
      <c r="B149" t="n">
        <v>35</v>
      </c>
      <c r="C149" t="inlineStr">
        <is>
          <t xml:space="preserve">CONCLUIDO	</t>
        </is>
      </c>
      <c r="D149" t="n">
        <v>9.5215</v>
      </c>
      <c r="E149" t="n">
        <v>10.5</v>
      </c>
      <c r="F149" t="n">
        <v>8.34</v>
      </c>
      <c r="G149" t="n">
        <v>31.26</v>
      </c>
      <c r="H149" t="n">
        <v>0.63</v>
      </c>
      <c r="I149" t="n">
        <v>16</v>
      </c>
      <c r="J149" t="n">
        <v>83.25</v>
      </c>
      <c r="K149" t="n">
        <v>35.1</v>
      </c>
      <c r="L149" t="n">
        <v>3</v>
      </c>
      <c r="M149" t="n">
        <v>14</v>
      </c>
      <c r="N149" t="n">
        <v>10.15</v>
      </c>
      <c r="O149" t="n">
        <v>10501.19</v>
      </c>
      <c r="P149" t="n">
        <v>59.8</v>
      </c>
      <c r="Q149" t="n">
        <v>203.56</v>
      </c>
      <c r="R149" t="n">
        <v>23.82</v>
      </c>
      <c r="S149" t="n">
        <v>13.05</v>
      </c>
      <c r="T149" t="n">
        <v>5036.24</v>
      </c>
      <c r="U149" t="n">
        <v>0.55</v>
      </c>
      <c r="V149" t="n">
        <v>0.89</v>
      </c>
      <c r="W149" t="n">
        <v>0.08</v>
      </c>
      <c r="X149" t="n">
        <v>0.31</v>
      </c>
      <c r="Y149" t="n">
        <v>0.5</v>
      </c>
      <c r="Z149" t="n">
        <v>10</v>
      </c>
    </row>
    <row r="150">
      <c r="A150" t="n">
        <v>3</v>
      </c>
      <c r="B150" t="n">
        <v>35</v>
      </c>
      <c r="C150" t="inlineStr">
        <is>
          <t xml:space="preserve">CONCLUIDO	</t>
        </is>
      </c>
      <c r="D150" t="n">
        <v>9.6668</v>
      </c>
      <c r="E150" t="n">
        <v>10.34</v>
      </c>
      <c r="F150" t="n">
        <v>8.25</v>
      </c>
      <c r="G150" t="n">
        <v>41.23</v>
      </c>
      <c r="H150" t="n">
        <v>0.83</v>
      </c>
      <c r="I150" t="n">
        <v>12</v>
      </c>
      <c r="J150" t="n">
        <v>84.45999999999999</v>
      </c>
      <c r="K150" t="n">
        <v>35.1</v>
      </c>
      <c r="L150" t="n">
        <v>4</v>
      </c>
      <c r="M150" t="n">
        <v>10</v>
      </c>
      <c r="N150" t="n">
        <v>10.36</v>
      </c>
      <c r="O150" t="n">
        <v>10650.22</v>
      </c>
      <c r="P150" t="n">
        <v>57.12</v>
      </c>
      <c r="Q150" t="n">
        <v>203.56</v>
      </c>
      <c r="R150" t="n">
        <v>21</v>
      </c>
      <c r="S150" t="n">
        <v>13.05</v>
      </c>
      <c r="T150" t="n">
        <v>3646.2</v>
      </c>
      <c r="U150" t="n">
        <v>0.62</v>
      </c>
      <c r="V150" t="n">
        <v>0.9</v>
      </c>
      <c r="W150" t="n">
        <v>0.07000000000000001</v>
      </c>
      <c r="X150" t="n">
        <v>0.22</v>
      </c>
      <c r="Y150" t="n">
        <v>0.5</v>
      </c>
      <c r="Z150" t="n">
        <v>10</v>
      </c>
    </row>
    <row r="151">
      <c r="A151" t="n">
        <v>4</v>
      </c>
      <c r="B151" t="n">
        <v>35</v>
      </c>
      <c r="C151" t="inlineStr">
        <is>
          <t xml:space="preserve">CONCLUIDO	</t>
        </is>
      </c>
      <c r="D151" t="n">
        <v>9.7712</v>
      </c>
      <c r="E151" t="n">
        <v>10.23</v>
      </c>
      <c r="F151" t="n">
        <v>8.19</v>
      </c>
      <c r="G151" t="n">
        <v>54.58</v>
      </c>
      <c r="H151" t="n">
        <v>1.02</v>
      </c>
      <c r="I151" t="n">
        <v>9</v>
      </c>
      <c r="J151" t="n">
        <v>85.67</v>
      </c>
      <c r="K151" t="n">
        <v>35.1</v>
      </c>
      <c r="L151" t="n">
        <v>5</v>
      </c>
      <c r="M151" t="n">
        <v>7</v>
      </c>
      <c r="N151" t="n">
        <v>10.57</v>
      </c>
      <c r="O151" t="n">
        <v>10799.59</v>
      </c>
      <c r="P151" t="n">
        <v>54.32</v>
      </c>
      <c r="Q151" t="n">
        <v>203.56</v>
      </c>
      <c r="R151" t="n">
        <v>19.23</v>
      </c>
      <c r="S151" t="n">
        <v>13.05</v>
      </c>
      <c r="T151" t="n">
        <v>2774.96</v>
      </c>
      <c r="U151" t="n">
        <v>0.68</v>
      </c>
      <c r="V151" t="n">
        <v>0.91</v>
      </c>
      <c r="W151" t="n">
        <v>0.07000000000000001</v>
      </c>
      <c r="X151" t="n">
        <v>0.16</v>
      </c>
      <c r="Y151" t="n">
        <v>0.5</v>
      </c>
      <c r="Z151" t="n">
        <v>10</v>
      </c>
    </row>
    <row r="152">
      <c r="A152" t="n">
        <v>5</v>
      </c>
      <c r="B152" t="n">
        <v>35</v>
      </c>
      <c r="C152" t="inlineStr">
        <is>
          <t xml:space="preserve">CONCLUIDO	</t>
        </is>
      </c>
      <c r="D152" t="n">
        <v>9.8042</v>
      </c>
      <c r="E152" t="n">
        <v>10.2</v>
      </c>
      <c r="F152" t="n">
        <v>8.17</v>
      </c>
      <c r="G152" t="n">
        <v>61.27</v>
      </c>
      <c r="H152" t="n">
        <v>1.21</v>
      </c>
      <c r="I152" t="n">
        <v>8</v>
      </c>
      <c r="J152" t="n">
        <v>86.88</v>
      </c>
      <c r="K152" t="n">
        <v>35.1</v>
      </c>
      <c r="L152" t="n">
        <v>6</v>
      </c>
      <c r="M152" t="n">
        <v>4</v>
      </c>
      <c r="N152" t="n">
        <v>10.78</v>
      </c>
      <c r="O152" t="n">
        <v>10949.33</v>
      </c>
      <c r="P152" t="n">
        <v>52.17</v>
      </c>
      <c r="Q152" t="n">
        <v>203.6</v>
      </c>
      <c r="R152" t="n">
        <v>18.45</v>
      </c>
      <c r="S152" t="n">
        <v>13.05</v>
      </c>
      <c r="T152" t="n">
        <v>2388.27</v>
      </c>
      <c r="U152" t="n">
        <v>0.71</v>
      </c>
      <c r="V152" t="n">
        <v>0.91</v>
      </c>
      <c r="W152" t="n">
        <v>0.07000000000000001</v>
      </c>
      <c r="X152" t="n">
        <v>0.15</v>
      </c>
      <c r="Y152" t="n">
        <v>0.5</v>
      </c>
      <c r="Z152" t="n">
        <v>10</v>
      </c>
    </row>
    <row r="153">
      <c r="A153" t="n">
        <v>6</v>
      </c>
      <c r="B153" t="n">
        <v>35</v>
      </c>
      <c r="C153" t="inlineStr">
        <is>
          <t xml:space="preserve">CONCLUIDO	</t>
        </is>
      </c>
      <c r="D153" t="n">
        <v>9.842499999999999</v>
      </c>
      <c r="E153" t="n">
        <v>10.16</v>
      </c>
      <c r="F153" t="n">
        <v>8.15</v>
      </c>
      <c r="G153" t="n">
        <v>69.84</v>
      </c>
      <c r="H153" t="n">
        <v>1.39</v>
      </c>
      <c r="I153" t="n">
        <v>7</v>
      </c>
      <c r="J153" t="n">
        <v>88.09999999999999</v>
      </c>
      <c r="K153" t="n">
        <v>35.1</v>
      </c>
      <c r="L153" t="n">
        <v>7</v>
      </c>
      <c r="M153" t="n">
        <v>1</v>
      </c>
      <c r="N153" t="n">
        <v>11</v>
      </c>
      <c r="O153" t="n">
        <v>11099.43</v>
      </c>
      <c r="P153" t="n">
        <v>51.71</v>
      </c>
      <c r="Q153" t="n">
        <v>203.56</v>
      </c>
      <c r="R153" t="n">
        <v>17.61</v>
      </c>
      <c r="S153" t="n">
        <v>13.05</v>
      </c>
      <c r="T153" t="n">
        <v>1972.75</v>
      </c>
      <c r="U153" t="n">
        <v>0.74</v>
      </c>
      <c r="V153" t="n">
        <v>0.91</v>
      </c>
      <c r="W153" t="n">
        <v>0.07000000000000001</v>
      </c>
      <c r="X153" t="n">
        <v>0.12</v>
      </c>
      <c r="Y153" t="n">
        <v>0.5</v>
      </c>
      <c r="Z153" t="n">
        <v>10</v>
      </c>
    </row>
    <row r="154">
      <c r="A154" t="n">
        <v>7</v>
      </c>
      <c r="B154" t="n">
        <v>35</v>
      </c>
      <c r="C154" t="inlineStr">
        <is>
          <t xml:space="preserve">CONCLUIDO	</t>
        </is>
      </c>
      <c r="D154" t="n">
        <v>9.8439</v>
      </c>
      <c r="E154" t="n">
        <v>10.16</v>
      </c>
      <c r="F154" t="n">
        <v>8.15</v>
      </c>
      <c r="G154" t="n">
        <v>69.81999999999999</v>
      </c>
      <c r="H154" t="n">
        <v>1.57</v>
      </c>
      <c r="I154" t="n">
        <v>7</v>
      </c>
      <c r="J154" t="n">
        <v>89.31999999999999</v>
      </c>
      <c r="K154" t="n">
        <v>35.1</v>
      </c>
      <c r="L154" t="n">
        <v>8</v>
      </c>
      <c r="M154" t="n">
        <v>0</v>
      </c>
      <c r="N154" t="n">
        <v>11.22</v>
      </c>
      <c r="O154" t="n">
        <v>11249.89</v>
      </c>
      <c r="P154" t="n">
        <v>52.3</v>
      </c>
      <c r="Q154" t="n">
        <v>203.56</v>
      </c>
      <c r="R154" t="n">
        <v>17.52</v>
      </c>
      <c r="S154" t="n">
        <v>13.05</v>
      </c>
      <c r="T154" t="n">
        <v>1927.62</v>
      </c>
      <c r="U154" t="n">
        <v>0.75</v>
      </c>
      <c r="V154" t="n">
        <v>0.91</v>
      </c>
      <c r="W154" t="n">
        <v>0.07000000000000001</v>
      </c>
      <c r="X154" t="n">
        <v>0.12</v>
      </c>
      <c r="Y154" t="n">
        <v>0.5</v>
      </c>
      <c r="Z154" t="n">
        <v>10</v>
      </c>
    </row>
    <row r="155">
      <c r="A155" t="n">
        <v>0</v>
      </c>
      <c r="B155" t="n">
        <v>50</v>
      </c>
      <c r="C155" t="inlineStr">
        <is>
          <t xml:space="preserve">CONCLUIDO	</t>
        </is>
      </c>
      <c r="D155" t="n">
        <v>7.8278</v>
      </c>
      <c r="E155" t="n">
        <v>12.78</v>
      </c>
      <c r="F155" t="n">
        <v>9.32</v>
      </c>
      <c r="G155" t="n">
        <v>8.73</v>
      </c>
      <c r="H155" t="n">
        <v>0.16</v>
      </c>
      <c r="I155" t="n">
        <v>64</v>
      </c>
      <c r="J155" t="n">
        <v>107.41</v>
      </c>
      <c r="K155" t="n">
        <v>41.65</v>
      </c>
      <c r="L155" t="n">
        <v>1</v>
      </c>
      <c r="M155" t="n">
        <v>62</v>
      </c>
      <c r="N155" t="n">
        <v>14.77</v>
      </c>
      <c r="O155" t="n">
        <v>13481.73</v>
      </c>
      <c r="P155" t="n">
        <v>87.06</v>
      </c>
      <c r="Q155" t="n">
        <v>203.58</v>
      </c>
      <c r="R155" t="n">
        <v>54.38</v>
      </c>
      <c r="S155" t="n">
        <v>13.05</v>
      </c>
      <c r="T155" t="n">
        <v>20074.7</v>
      </c>
      <c r="U155" t="n">
        <v>0.24</v>
      </c>
      <c r="V155" t="n">
        <v>0.8</v>
      </c>
      <c r="W155" t="n">
        <v>0.16</v>
      </c>
      <c r="X155" t="n">
        <v>1.29</v>
      </c>
      <c r="Y155" t="n">
        <v>0.5</v>
      </c>
      <c r="Z155" t="n">
        <v>10</v>
      </c>
    </row>
    <row r="156">
      <c r="A156" t="n">
        <v>1</v>
      </c>
      <c r="B156" t="n">
        <v>50</v>
      </c>
      <c r="C156" t="inlineStr">
        <is>
          <t xml:space="preserve">CONCLUIDO	</t>
        </is>
      </c>
      <c r="D156" t="n">
        <v>8.837199999999999</v>
      </c>
      <c r="E156" t="n">
        <v>11.32</v>
      </c>
      <c r="F156" t="n">
        <v>8.609999999999999</v>
      </c>
      <c r="G156" t="n">
        <v>17.23</v>
      </c>
      <c r="H156" t="n">
        <v>0.32</v>
      </c>
      <c r="I156" t="n">
        <v>30</v>
      </c>
      <c r="J156" t="n">
        <v>108.68</v>
      </c>
      <c r="K156" t="n">
        <v>41.65</v>
      </c>
      <c r="L156" t="n">
        <v>2</v>
      </c>
      <c r="M156" t="n">
        <v>28</v>
      </c>
      <c r="N156" t="n">
        <v>15.03</v>
      </c>
      <c r="O156" t="n">
        <v>13638.32</v>
      </c>
      <c r="P156" t="n">
        <v>79.14</v>
      </c>
      <c r="Q156" t="n">
        <v>203.57</v>
      </c>
      <c r="R156" t="n">
        <v>32.33</v>
      </c>
      <c r="S156" t="n">
        <v>13.05</v>
      </c>
      <c r="T156" t="n">
        <v>9221.959999999999</v>
      </c>
      <c r="U156" t="n">
        <v>0.4</v>
      </c>
      <c r="V156" t="n">
        <v>0.86</v>
      </c>
      <c r="W156" t="n">
        <v>0.1</v>
      </c>
      <c r="X156" t="n">
        <v>0.59</v>
      </c>
      <c r="Y156" t="n">
        <v>0.5</v>
      </c>
      <c r="Z156" t="n">
        <v>10</v>
      </c>
    </row>
    <row r="157">
      <c r="A157" t="n">
        <v>2</v>
      </c>
      <c r="B157" t="n">
        <v>50</v>
      </c>
      <c r="C157" t="inlineStr">
        <is>
          <t xml:space="preserve">CONCLUIDO	</t>
        </is>
      </c>
      <c r="D157" t="n">
        <v>9.245699999999999</v>
      </c>
      <c r="E157" t="n">
        <v>10.82</v>
      </c>
      <c r="F157" t="n">
        <v>8.359999999999999</v>
      </c>
      <c r="G157" t="n">
        <v>26.39</v>
      </c>
      <c r="H157" t="n">
        <v>0.48</v>
      </c>
      <c r="I157" t="n">
        <v>19</v>
      </c>
      <c r="J157" t="n">
        <v>109.96</v>
      </c>
      <c r="K157" t="n">
        <v>41.65</v>
      </c>
      <c r="L157" t="n">
        <v>3</v>
      </c>
      <c r="M157" t="n">
        <v>17</v>
      </c>
      <c r="N157" t="n">
        <v>15.31</v>
      </c>
      <c r="O157" t="n">
        <v>13795.21</v>
      </c>
      <c r="P157" t="n">
        <v>75.3</v>
      </c>
      <c r="Q157" t="n">
        <v>203.56</v>
      </c>
      <c r="R157" t="n">
        <v>24.13</v>
      </c>
      <c r="S157" t="n">
        <v>13.05</v>
      </c>
      <c r="T157" t="n">
        <v>5173.68</v>
      </c>
      <c r="U157" t="n">
        <v>0.54</v>
      </c>
      <c r="V157" t="n">
        <v>0.89</v>
      </c>
      <c r="W157" t="n">
        <v>0.09</v>
      </c>
      <c r="X157" t="n">
        <v>0.33</v>
      </c>
      <c r="Y157" t="n">
        <v>0.5</v>
      </c>
      <c r="Z157" t="n">
        <v>10</v>
      </c>
    </row>
    <row r="158">
      <c r="A158" t="n">
        <v>3</v>
      </c>
      <c r="B158" t="n">
        <v>50</v>
      </c>
      <c r="C158" t="inlineStr">
        <is>
          <t xml:space="preserve">CONCLUIDO	</t>
        </is>
      </c>
      <c r="D158" t="n">
        <v>9.360099999999999</v>
      </c>
      <c r="E158" t="n">
        <v>10.68</v>
      </c>
      <c r="F158" t="n">
        <v>8.31</v>
      </c>
      <c r="G158" t="n">
        <v>33.26</v>
      </c>
      <c r="H158" t="n">
        <v>0.63</v>
      </c>
      <c r="I158" t="n">
        <v>15</v>
      </c>
      <c r="J158" t="n">
        <v>111.23</v>
      </c>
      <c r="K158" t="n">
        <v>41.65</v>
      </c>
      <c r="L158" t="n">
        <v>4</v>
      </c>
      <c r="M158" t="n">
        <v>13</v>
      </c>
      <c r="N158" t="n">
        <v>15.58</v>
      </c>
      <c r="O158" t="n">
        <v>13952.52</v>
      </c>
      <c r="P158" t="n">
        <v>73.66</v>
      </c>
      <c r="Q158" t="n">
        <v>203.56</v>
      </c>
      <c r="R158" t="n">
        <v>23.04</v>
      </c>
      <c r="S158" t="n">
        <v>13.05</v>
      </c>
      <c r="T158" t="n">
        <v>4652.43</v>
      </c>
      <c r="U158" t="n">
        <v>0.57</v>
      </c>
      <c r="V158" t="n">
        <v>0.9</v>
      </c>
      <c r="W158" t="n">
        <v>0.08</v>
      </c>
      <c r="X158" t="n">
        <v>0.29</v>
      </c>
      <c r="Y158" t="n">
        <v>0.5</v>
      </c>
      <c r="Z158" t="n">
        <v>10</v>
      </c>
    </row>
    <row r="159">
      <c r="A159" t="n">
        <v>4</v>
      </c>
      <c r="B159" t="n">
        <v>50</v>
      </c>
      <c r="C159" t="inlineStr">
        <is>
          <t xml:space="preserve">CONCLUIDO	</t>
        </is>
      </c>
      <c r="D159" t="n">
        <v>9.481199999999999</v>
      </c>
      <c r="E159" t="n">
        <v>10.55</v>
      </c>
      <c r="F159" t="n">
        <v>8.24</v>
      </c>
      <c r="G159" t="n">
        <v>41.22</v>
      </c>
      <c r="H159" t="n">
        <v>0.78</v>
      </c>
      <c r="I159" t="n">
        <v>12</v>
      </c>
      <c r="J159" t="n">
        <v>112.51</v>
      </c>
      <c r="K159" t="n">
        <v>41.65</v>
      </c>
      <c r="L159" t="n">
        <v>5</v>
      </c>
      <c r="M159" t="n">
        <v>10</v>
      </c>
      <c r="N159" t="n">
        <v>15.86</v>
      </c>
      <c r="O159" t="n">
        <v>14110.24</v>
      </c>
      <c r="P159" t="n">
        <v>71.48999999999999</v>
      </c>
      <c r="Q159" t="n">
        <v>203.57</v>
      </c>
      <c r="R159" t="n">
        <v>20.95</v>
      </c>
      <c r="S159" t="n">
        <v>13.05</v>
      </c>
      <c r="T159" t="n">
        <v>3619.52</v>
      </c>
      <c r="U159" t="n">
        <v>0.62</v>
      </c>
      <c r="V159" t="n">
        <v>0.9</v>
      </c>
      <c r="W159" t="n">
        <v>0.07000000000000001</v>
      </c>
      <c r="X159" t="n">
        <v>0.22</v>
      </c>
      <c r="Y159" t="n">
        <v>0.5</v>
      </c>
      <c r="Z159" t="n">
        <v>10</v>
      </c>
    </row>
    <row r="160">
      <c r="A160" t="n">
        <v>5</v>
      </c>
      <c r="B160" t="n">
        <v>50</v>
      </c>
      <c r="C160" t="inlineStr">
        <is>
          <t xml:space="preserve">CONCLUIDO	</t>
        </is>
      </c>
      <c r="D160" t="n">
        <v>9.556900000000001</v>
      </c>
      <c r="E160" t="n">
        <v>10.46</v>
      </c>
      <c r="F160" t="n">
        <v>8.210000000000001</v>
      </c>
      <c r="G160" t="n">
        <v>49.23</v>
      </c>
      <c r="H160" t="n">
        <v>0.93</v>
      </c>
      <c r="I160" t="n">
        <v>10</v>
      </c>
      <c r="J160" t="n">
        <v>113.79</v>
      </c>
      <c r="K160" t="n">
        <v>41.65</v>
      </c>
      <c r="L160" t="n">
        <v>6</v>
      </c>
      <c r="M160" t="n">
        <v>8</v>
      </c>
      <c r="N160" t="n">
        <v>16.14</v>
      </c>
      <c r="O160" t="n">
        <v>14268.39</v>
      </c>
      <c r="P160" t="n">
        <v>69.81</v>
      </c>
      <c r="Q160" t="n">
        <v>203.56</v>
      </c>
      <c r="R160" t="n">
        <v>19.81</v>
      </c>
      <c r="S160" t="n">
        <v>13.05</v>
      </c>
      <c r="T160" t="n">
        <v>3058.15</v>
      </c>
      <c r="U160" t="n">
        <v>0.66</v>
      </c>
      <c r="V160" t="n">
        <v>0.91</v>
      </c>
      <c r="W160" t="n">
        <v>0.07000000000000001</v>
      </c>
      <c r="X160" t="n">
        <v>0.18</v>
      </c>
      <c r="Y160" t="n">
        <v>0.5</v>
      </c>
      <c r="Z160" t="n">
        <v>10</v>
      </c>
    </row>
    <row r="161">
      <c r="A161" t="n">
        <v>6</v>
      </c>
      <c r="B161" t="n">
        <v>50</v>
      </c>
      <c r="C161" t="inlineStr">
        <is>
          <t xml:space="preserve">CONCLUIDO	</t>
        </is>
      </c>
      <c r="D161" t="n">
        <v>9.635999999999999</v>
      </c>
      <c r="E161" t="n">
        <v>10.38</v>
      </c>
      <c r="F161" t="n">
        <v>8.16</v>
      </c>
      <c r="G161" t="n">
        <v>61.23</v>
      </c>
      <c r="H161" t="n">
        <v>1.07</v>
      </c>
      <c r="I161" t="n">
        <v>8</v>
      </c>
      <c r="J161" t="n">
        <v>115.08</v>
      </c>
      <c r="K161" t="n">
        <v>41.65</v>
      </c>
      <c r="L161" t="n">
        <v>7</v>
      </c>
      <c r="M161" t="n">
        <v>6</v>
      </c>
      <c r="N161" t="n">
        <v>16.43</v>
      </c>
      <c r="O161" t="n">
        <v>14426.96</v>
      </c>
      <c r="P161" t="n">
        <v>67.83</v>
      </c>
      <c r="Q161" t="n">
        <v>203.56</v>
      </c>
      <c r="R161" t="n">
        <v>18.38</v>
      </c>
      <c r="S161" t="n">
        <v>13.05</v>
      </c>
      <c r="T161" t="n">
        <v>2354.93</v>
      </c>
      <c r="U161" t="n">
        <v>0.71</v>
      </c>
      <c r="V161" t="n">
        <v>0.91</v>
      </c>
      <c r="W161" t="n">
        <v>0.07000000000000001</v>
      </c>
      <c r="X161" t="n">
        <v>0.14</v>
      </c>
      <c r="Y161" t="n">
        <v>0.5</v>
      </c>
      <c r="Z161" t="n">
        <v>10</v>
      </c>
    </row>
    <row r="162">
      <c r="A162" t="n">
        <v>7</v>
      </c>
      <c r="B162" t="n">
        <v>50</v>
      </c>
      <c r="C162" t="inlineStr">
        <is>
          <t xml:space="preserve">CONCLUIDO	</t>
        </is>
      </c>
      <c r="D162" t="n">
        <v>9.6928</v>
      </c>
      <c r="E162" t="n">
        <v>10.32</v>
      </c>
      <c r="F162" t="n">
        <v>8.130000000000001</v>
      </c>
      <c r="G162" t="n">
        <v>69.65000000000001</v>
      </c>
      <c r="H162" t="n">
        <v>1.21</v>
      </c>
      <c r="I162" t="n">
        <v>7</v>
      </c>
      <c r="J162" t="n">
        <v>116.37</v>
      </c>
      <c r="K162" t="n">
        <v>41.65</v>
      </c>
      <c r="L162" t="n">
        <v>8</v>
      </c>
      <c r="M162" t="n">
        <v>5</v>
      </c>
      <c r="N162" t="n">
        <v>16.72</v>
      </c>
      <c r="O162" t="n">
        <v>14585.96</v>
      </c>
      <c r="P162" t="n">
        <v>65.59999999999999</v>
      </c>
      <c r="Q162" t="n">
        <v>203.56</v>
      </c>
      <c r="R162" t="n">
        <v>16.98</v>
      </c>
      <c r="S162" t="n">
        <v>13.05</v>
      </c>
      <c r="T162" t="n">
        <v>1659.08</v>
      </c>
      <c r="U162" t="n">
        <v>0.77</v>
      </c>
      <c r="V162" t="n">
        <v>0.92</v>
      </c>
      <c r="W162" t="n">
        <v>0.07000000000000001</v>
      </c>
      <c r="X162" t="n">
        <v>0.1</v>
      </c>
      <c r="Y162" t="n">
        <v>0.5</v>
      </c>
      <c r="Z162" t="n">
        <v>10</v>
      </c>
    </row>
    <row r="163">
      <c r="A163" t="n">
        <v>8</v>
      </c>
      <c r="B163" t="n">
        <v>50</v>
      </c>
      <c r="C163" t="inlineStr">
        <is>
          <t xml:space="preserve">CONCLUIDO	</t>
        </is>
      </c>
      <c r="D163" t="n">
        <v>9.6662</v>
      </c>
      <c r="E163" t="n">
        <v>10.35</v>
      </c>
      <c r="F163" t="n">
        <v>8.15</v>
      </c>
      <c r="G163" t="n">
        <v>69.89</v>
      </c>
      <c r="H163" t="n">
        <v>1.35</v>
      </c>
      <c r="I163" t="n">
        <v>7</v>
      </c>
      <c r="J163" t="n">
        <v>117.66</v>
      </c>
      <c r="K163" t="n">
        <v>41.65</v>
      </c>
      <c r="L163" t="n">
        <v>9</v>
      </c>
      <c r="M163" t="n">
        <v>5</v>
      </c>
      <c r="N163" t="n">
        <v>17.01</v>
      </c>
      <c r="O163" t="n">
        <v>14745.39</v>
      </c>
      <c r="P163" t="n">
        <v>64.02</v>
      </c>
      <c r="Q163" t="n">
        <v>203.56</v>
      </c>
      <c r="R163" t="n">
        <v>18.1</v>
      </c>
      <c r="S163" t="n">
        <v>13.05</v>
      </c>
      <c r="T163" t="n">
        <v>2217.88</v>
      </c>
      <c r="U163" t="n">
        <v>0.72</v>
      </c>
      <c r="V163" t="n">
        <v>0.91</v>
      </c>
      <c r="W163" t="n">
        <v>0.07000000000000001</v>
      </c>
      <c r="X163" t="n">
        <v>0.13</v>
      </c>
      <c r="Y163" t="n">
        <v>0.5</v>
      </c>
      <c r="Z163" t="n">
        <v>10</v>
      </c>
    </row>
    <row r="164">
      <c r="A164" t="n">
        <v>9</v>
      </c>
      <c r="B164" t="n">
        <v>50</v>
      </c>
      <c r="C164" t="inlineStr">
        <is>
          <t xml:space="preserve">CONCLUIDO	</t>
        </is>
      </c>
      <c r="D164" t="n">
        <v>9.720000000000001</v>
      </c>
      <c r="E164" t="n">
        <v>10.29</v>
      </c>
      <c r="F164" t="n">
        <v>8.119999999999999</v>
      </c>
      <c r="G164" t="n">
        <v>81.19</v>
      </c>
      <c r="H164" t="n">
        <v>1.48</v>
      </c>
      <c r="I164" t="n">
        <v>6</v>
      </c>
      <c r="J164" t="n">
        <v>118.96</v>
      </c>
      <c r="K164" t="n">
        <v>41.65</v>
      </c>
      <c r="L164" t="n">
        <v>10</v>
      </c>
      <c r="M164" t="n">
        <v>4</v>
      </c>
      <c r="N164" t="n">
        <v>17.31</v>
      </c>
      <c r="O164" t="n">
        <v>14905.25</v>
      </c>
      <c r="P164" t="n">
        <v>62.82</v>
      </c>
      <c r="Q164" t="n">
        <v>203.56</v>
      </c>
      <c r="R164" t="n">
        <v>16.91</v>
      </c>
      <c r="S164" t="n">
        <v>13.05</v>
      </c>
      <c r="T164" t="n">
        <v>1628.22</v>
      </c>
      <c r="U164" t="n">
        <v>0.77</v>
      </c>
      <c r="V164" t="n">
        <v>0.92</v>
      </c>
      <c r="W164" t="n">
        <v>0.07000000000000001</v>
      </c>
      <c r="X164" t="n">
        <v>0.09</v>
      </c>
      <c r="Y164" t="n">
        <v>0.5</v>
      </c>
      <c r="Z164" t="n">
        <v>10</v>
      </c>
    </row>
    <row r="165">
      <c r="A165" t="n">
        <v>10</v>
      </c>
      <c r="B165" t="n">
        <v>50</v>
      </c>
      <c r="C165" t="inlineStr">
        <is>
          <t xml:space="preserve">CONCLUIDO	</t>
        </is>
      </c>
      <c r="D165" t="n">
        <v>9.7103</v>
      </c>
      <c r="E165" t="n">
        <v>10.3</v>
      </c>
      <c r="F165" t="n">
        <v>8.130000000000001</v>
      </c>
      <c r="G165" t="n">
        <v>81.29000000000001</v>
      </c>
      <c r="H165" t="n">
        <v>1.61</v>
      </c>
      <c r="I165" t="n">
        <v>6</v>
      </c>
      <c r="J165" t="n">
        <v>120.26</v>
      </c>
      <c r="K165" t="n">
        <v>41.65</v>
      </c>
      <c r="L165" t="n">
        <v>11</v>
      </c>
      <c r="M165" t="n">
        <v>1</v>
      </c>
      <c r="N165" t="n">
        <v>17.61</v>
      </c>
      <c r="O165" t="n">
        <v>15065.56</v>
      </c>
      <c r="P165" t="n">
        <v>61.17</v>
      </c>
      <c r="Q165" t="n">
        <v>203.56</v>
      </c>
      <c r="R165" t="n">
        <v>17.21</v>
      </c>
      <c r="S165" t="n">
        <v>13.05</v>
      </c>
      <c r="T165" t="n">
        <v>1778.18</v>
      </c>
      <c r="U165" t="n">
        <v>0.76</v>
      </c>
      <c r="V165" t="n">
        <v>0.92</v>
      </c>
      <c r="W165" t="n">
        <v>0.07000000000000001</v>
      </c>
      <c r="X165" t="n">
        <v>0.1</v>
      </c>
      <c r="Y165" t="n">
        <v>0.5</v>
      </c>
      <c r="Z165" t="n">
        <v>10</v>
      </c>
    </row>
    <row r="166">
      <c r="A166" t="n">
        <v>11</v>
      </c>
      <c r="B166" t="n">
        <v>50</v>
      </c>
      <c r="C166" t="inlineStr">
        <is>
          <t xml:space="preserve">CONCLUIDO	</t>
        </is>
      </c>
      <c r="D166" t="n">
        <v>9.7095</v>
      </c>
      <c r="E166" t="n">
        <v>10.3</v>
      </c>
      <c r="F166" t="n">
        <v>8.130000000000001</v>
      </c>
      <c r="G166" t="n">
        <v>81.3</v>
      </c>
      <c r="H166" t="n">
        <v>1.74</v>
      </c>
      <c r="I166" t="n">
        <v>6</v>
      </c>
      <c r="J166" t="n">
        <v>121.56</v>
      </c>
      <c r="K166" t="n">
        <v>41.65</v>
      </c>
      <c r="L166" t="n">
        <v>12</v>
      </c>
      <c r="M166" t="n">
        <v>0</v>
      </c>
      <c r="N166" t="n">
        <v>17.91</v>
      </c>
      <c r="O166" t="n">
        <v>15226.31</v>
      </c>
      <c r="P166" t="n">
        <v>61.76</v>
      </c>
      <c r="Q166" t="n">
        <v>203.56</v>
      </c>
      <c r="R166" t="n">
        <v>17.19</v>
      </c>
      <c r="S166" t="n">
        <v>13.05</v>
      </c>
      <c r="T166" t="n">
        <v>1769.98</v>
      </c>
      <c r="U166" t="n">
        <v>0.76</v>
      </c>
      <c r="V166" t="n">
        <v>0.92</v>
      </c>
      <c r="W166" t="n">
        <v>0.07000000000000001</v>
      </c>
      <c r="X166" t="n">
        <v>0.11</v>
      </c>
      <c r="Y166" t="n">
        <v>0.5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8.9237</v>
      </c>
      <c r="E167" t="n">
        <v>11.21</v>
      </c>
      <c r="F167" t="n">
        <v>8.84</v>
      </c>
      <c r="G167" t="n">
        <v>12.94</v>
      </c>
      <c r="H167" t="n">
        <v>0.28</v>
      </c>
      <c r="I167" t="n">
        <v>41</v>
      </c>
      <c r="J167" t="n">
        <v>61.76</v>
      </c>
      <c r="K167" t="n">
        <v>28.92</v>
      </c>
      <c r="L167" t="n">
        <v>1</v>
      </c>
      <c r="M167" t="n">
        <v>39</v>
      </c>
      <c r="N167" t="n">
        <v>6.84</v>
      </c>
      <c r="O167" t="n">
        <v>7851.41</v>
      </c>
      <c r="P167" t="n">
        <v>55.32</v>
      </c>
      <c r="Q167" t="n">
        <v>203.56</v>
      </c>
      <c r="R167" t="n">
        <v>39.44</v>
      </c>
      <c r="S167" t="n">
        <v>13.05</v>
      </c>
      <c r="T167" t="n">
        <v>12720.93</v>
      </c>
      <c r="U167" t="n">
        <v>0.33</v>
      </c>
      <c r="V167" t="n">
        <v>0.84</v>
      </c>
      <c r="W167" t="n">
        <v>0.12</v>
      </c>
      <c r="X167" t="n">
        <v>0.82</v>
      </c>
      <c r="Y167" t="n">
        <v>0.5</v>
      </c>
      <c r="Z167" t="n">
        <v>10</v>
      </c>
    </row>
    <row r="168">
      <c r="A168" t="n">
        <v>1</v>
      </c>
      <c r="B168" t="n">
        <v>25</v>
      </c>
      <c r="C168" t="inlineStr">
        <is>
          <t xml:space="preserve">CONCLUIDO	</t>
        </is>
      </c>
      <c r="D168" t="n">
        <v>9.6172</v>
      </c>
      <c r="E168" t="n">
        <v>10.4</v>
      </c>
      <c r="F168" t="n">
        <v>8.34</v>
      </c>
      <c r="G168" t="n">
        <v>26.33</v>
      </c>
      <c r="H168" t="n">
        <v>0.55</v>
      </c>
      <c r="I168" t="n">
        <v>19</v>
      </c>
      <c r="J168" t="n">
        <v>62.92</v>
      </c>
      <c r="K168" t="n">
        <v>28.92</v>
      </c>
      <c r="L168" t="n">
        <v>2</v>
      </c>
      <c r="M168" t="n">
        <v>17</v>
      </c>
      <c r="N168" t="n">
        <v>7</v>
      </c>
      <c r="O168" t="n">
        <v>7994.37</v>
      </c>
      <c r="P168" t="n">
        <v>49.5</v>
      </c>
      <c r="Q168" t="n">
        <v>203.56</v>
      </c>
      <c r="R168" t="n">
        <v>23.38</v>
      </c>
      <c r="S168" t="n">
        <v>13.05</v>
      </c>
      <c r="T168" t="n">
        <v>4800.15</v>
      </c>
      <c r="U168" t="n">
        <v>0.5600000000000001</v>
      </c>
      <c r="V168" t="n">
        <v>0.89</v>
      </c>
      <c r="W168" t="n">
        <v>0.09</v>
      </c>
      <c r="X168" t="n">
        <v>0.31</v>
      </c>
      <c r="Y168" t="n">
        <v>0.5</v>
      </c>
      <c r="Z168" t="n">
        <v>10</v>
      </c>
    </row>
    <row r="169">
      <c r="A169" t="n">
        <v>2</v>
      </c>
      <c r="B169" t="n">
        <v>25</v>
      </c>
      <c r="C169" t="inlineStr">
        <is>
          <t xml:space="preserve">CONCLUIDO	</t>
        </is>
      </c>
      <c r="D169" t="n">
        <v>9.7919</v>
      </c>
      <c r="E169" t="n">
        <v>10.21</v>
      </c>
      <c r="F169" t="n">
        <v>8.25</v>
      </c>
      <c r="G169" t="n">
        <v>41.25</v>
      </c>
      <c r="H169" t="n">
        <v>0.8100000000000001</v>
      </c>
      <c r="I169" t="n">
        <v>12</v>
      </c>
      <c r="J169" t="n">
        <v>64.08</v>
      </c>
      <c r="K169" t="n">
        <v>28.92</v>
      </c>
      <c r="L169" t="n">
        <v>3</v>
      </c>
      <c r="M169" t="n">
        <v>10</v>
      </c>
      <c r="N169" t="n">
        <v>7.16</v>
      </c>
      <c r="O169" t="n">
        <v>8137.65</v>
      </c>
      <c r="P169" t="n">
        <v>46.02</v>
      </c>
      <c r="Q169" t="n">
        <v>203.56</v>
      </c>
      <c r="R169" t="n">
        <v>21.06</v>
      </c>
      <c r="S169" t="n">
        <v>13.05</v>
      </c>
      <c r="T169" t="n">
        <v>3675.91</v>
      </c>
      <c r="U169" t="n">
        <v>0.62</v>
      </c>
      <c r="V169" t="n">
        <v>0.9</v>
      </c>
      <c r="W169" t="n">
        <v>0.07000000000000001</v>
      </c>
      <c r="X169" t="n">
        <v>0.23</v>
      </c>
      <c r="Y169" t="n">
        <v>0.5</v>
      </c>
      <c r="Z169" t="n">
        <v>10</v>
      </c>
    </row>
    <row r="170">
      <c r="A170" t="n">
        <v>3</v>
      </c>
      <c r="B170" t="n">
        <v>25</v>
      </c>
      <c r="C170" t="inlineStr">
        <is>
          <t xml:space="preserve">CONCLUIDO	</t>
        </is>
      </c>
      <c r="D170" t="n">
        <v>9.863300000000001</v>
      </c>
      <c r="E170" t="n">
        <v>10.14</v>
      </c>
      <c r="F170" t="n">
        <v>8.199999999999999</v>
      </c>
      <c r="G170" t="n">
        <v>49.22</v>
      </c>
      <c r="H170" t="n">
        <v>1.07</v>
      </c>
      <c r="I170" t="n">
        <v>10</v>
      </c>
      <c r="J170" t="n">
        <v>65.25</v>
      </c>
      <c r="K170" t="n">
        <v>28.92</v>
      </c>
      <c r="L170" t="n">
        <v>4</v>
      </c>
      <c r="M170" t="n">
        <v>3</v>
      </c>
      <c r="N170" t="n">
        <v>7.33</v>
      </c>
      <c r="O170" t="n">
        <v>8281.25</v>
      </c>
      <c r="P170" t="n">
        <v>43.56</v>
      </c>
      <c r="Q170" t="n">
        <v>203.6</v>
      </c>
      <c r="R170" t="n">
        <v>19.43</v>
      </c>
      <c r="S170" t="n">
        <v>13.05</v>
      </c>
      <c r="T170" t="n">
        <v>2868.09</v>
      </c>
      <c r="U170" t="n">
        <v>0.67</v>
      </c>
      <c r="V170" t="n">
        <v>0.91</v>
      </c>
      <c r="W170" t="n">
        <v>0.07000000000000001</v>
      </c>
      <c r="X170" t="n">
        <v>0.18</v>
      </c>
      <c r="Y170" t="n">
        <v>0.5</v>
      </c>
      <c r="Z170" t="n">
        <v>10</v>
      </c>
    </row>
    <row r="171">
      <c r="A171" t="n">
        <v>4</v>
      </c>
      <c r="B171" t="n">
        <v>25</v>
      </c>
      <c r="C171" t="inlineStr">
        <is>
          <t xml:space="preserve">CONCLUIDO	</t>
        </is>
      </c>
      <c r="D171" t="n">
        <v>9.8606</v>
      </c>
      <c r="E171" t="n">
        <v>10.14</v>
      </c>
      <c r="F171" t="n">
        <v>8.210000000000001</v>
      </c>
      <c r="G171" t="n">
        <v>49.24</v>
      </c>
      <c r="H171" t="n">
        <v>1.31</v>
      </c>
      <c r="I171" t="n">
        <v>10</v>
      </c>
      <c r="J171" t="n">
        <v>66.42</v>
      </c>
      <c r="K171" t="n">
        <v>28.92</v>
      </c>
      <c r="L171" t="n">
        <v>5</v>
      </c>
      <c r="M171" t="n">
        <v>0</v>
      </c>
      <c r="N171" t="n">
        <v>7.49</v>
      </c>
      <c r="O171" t="n">
        <v>8425.16</v>
      </c>
      <c r="P171" t="n">
        <v>44.18</v>
      </c>
      <c r="Q171" t="n">
        <v>203.6</v>
      </c>
      <c r="R171" t="n">
        <v>19.36</v>
      </c>
      <c r="S171" t="n">
        <v>13.05</v>
      </c>
      <c r="T171" t="n">
        <v>2832.88</v>
      </c>
      <c r="U171" t="n">
        <v>0.67</v>
      </c>
      <c r="V171" t="n">
        <v>0.91</v>
      </c>
      <c r="W171" t="n">
        <v>0.08</v>
      </c>
      <c r="X171" t="n">
        <v>0.18</v>
      </c>
      <c r="Y171" t="n">
        <v>0.5</v>
      </c>
      <c r="Z171" t="n">
        <v>10</v>
      </c>
    </row>
    <row r="172">
      <c r="A172" t="n">
        <v>0</v>
      </c>
      <c r="B172" t="n">
        <v>85</v>
      </c>
      <c r="C172" t="inlineStr">
        <is>
          <t xml:space="preserve">CONCLUIDO	</t>
        </is>
      </c>
      <c r="D172" t="n">
        <v>6.5195</v>
      </c>
      <c r="E172" t="n">
        <v>15.34</v>
      </c>
      <c r="F172" t="n">
        <v>9.880000000000001</v>
      </c>
      <c r="G172" t="n">
        <v>6.52</v>
      </c>
      <c r="H172" t="n">
        <v>0.11</v>
      </c>
      <c r="I172" t="n">
        <v>91</v>
      </c>
      <c r="J172" t="n">
        <v>167.88</v>
      </c>
      <c r="K172" t="n">
        <v>51.39</v>
      </c>
      <c r="L172" t="n">
        <v>1</v>
      </c>
      <c r="M172" t="n">
        <v>89</v>
      </c>
      <c r="N172" t="n">
        <v>30.49</v>
      </c>
      <c r="O172" t="n">
        <v>20939.59</v>
      </c>
      <c r="P172" t="n">
        <v>124.54</v>
      </c>
      <c r="Q172" t="n">
        <v>203.58</v>
      </c>
      <c r="R172" t="n">
        <v>72.34</v>
      </c>
      <c r="S172" t="n">
        <v>13.05</v>
      </c>
      <c r="T172" t="n">
        <v>28921.05</v>
      </c>
      <c r="U172" t="n">
        <v>0.18</v>
      </c>
      <c r="V172" t="n">
        <v>0.75</v>
      </c>
      <c r="W172" t="n">
        <v>0.2</v>
      </c>
      <c r="X172" t="n">
        <v>1.86</v>
      </c>
      <c r="Y172" t="n">
        <v>0.5</v>
      </c>
      <c r="Z172" t="n">
        <v>10</v>
      </c>
    </row>
    <row r="173">
      <c r="A173" t="n">
        <v>1</v>
      </c>
      <c r="B173" t="n">
        <v>85</v>
      </c>
      <c r="C173" t="inlineStr">
        <is>
          <t xml:space="preserve">CONCLUIDO	</t>
        </is>
      </c>
      <c r="D173" t="n">
        <v>7.9355</v>
      </c>
      <c r="E173" t="n">
        <v>12.6</v>
      </c>
      <c r="F173" t="n">
        <v>8.84</v>
      </c>
      <c r="G173" t="n">
        <v>12.94</v>
      </c>
      <c r="H173" t="n">
        <v>0.21</v>
      </c>
      <c r="I173" t="n">
        <v>41</v>
      </c>
      <c r="J173" t="n">
        <v>169.33</v>
      </c>
      <c r="K173" t="n">
        <v>51.39</v>
      </c>
      <c r="L173" t="n">
        <v>2</v>
      </c>
      <c r="M173" t="n">
        <v>39</v>
      </c>
      <c r="N173" t="n">
        <v>30.94</v>
      </c>
      <c r="O173" t="n">
        <v>21118.46</v>
      </c>
      <c r="P173" t="n">
        <v>110.59</v>
      </c>
      <c r="Q173" t="n">
        <v>203.57</v>
      </c>
      <c r="R173" t="n">
        <v>39.45</v>
      </c>
      <c r="S173" t="n">
        <v>13.05</v>
      </c>
      <c r="T173" t="n">
        <v>12725.07</v>
      </c>
      <c r="U173" t="n">
        <v>0.33</v>
      </c>
      <c r="V173" t="n">
        <v>0.84</v>
      </c>
      <c r="W173" t="n">
        <v>0.12</v>
      </c>
      <c r="X173" t="n">
        <v>0.82</v>
      </c>
      <c r="Y173" t="n">
        <v>0.5</v>
      </c>
      <c r="Z173" t="n">
        <v>10</v>
      </c>
    </row>
    <row r="174">
      <c r="A174" t="n">
        <v>2</v>
      </c>
      <c r="B174" t="n">
        <v>85</v>
      </c>
      <c r="C174" t="inlineStr">
        <is>
          <t xml:space="preserve">CONCLUIDO	</t>
        </is>
      </c>
      <c r="D174" t="n">
        <v>8.442</v>
      </c>
      <c r="E174" t="n">
        <v>11.85</v>
      </c>
      <c r="F174" t="n">
        <v>8.56</v>
      </c>
      <c r="G174" t="n">
        <v>19.02</v>
      </c>
      <c r="H174" t="n">
        <v>0.31</v>
      </c>
      <c r="I174" t="n">
        <v>27</v>
      </c>
      <c r="J174" t="n">
        <v>170.79</v>
      </c>
      <c r="K174" t="n">
        <v>51.39</v>
      </c>
      <c r="L174" t="n">
        <v>3</v>
      </c>
      <c r="M174" t="n">
        <v>25</v>
      </c>
      <c r="N174" t="n">
        <v>31.4</v>
      </c>
      <c r="O174" t="n">
        <v>21297.94</v>
      </c>
      <c r="P174" t="n">
        <v>106.24</v>
      </c>
      <c r="Q174" t="n">
        <v>203.56</v>
      </c>
      <c r="R174" t="n">
        <v>30.66</v>
      </c>
      <c r="S174" t="n">
        <v>13.05</v>
      </c>
      <c r="T174" t="n">
        <v>8401.17</v>
      </c>
      <c r="U174" t="n">
        <v>0.43</v>
      </c>
      <c r="V174" t="n">
        <v>0.87</v>
      </c>
      <c r="W174" t="n">
        <v>0.1</v>
      </c>
      <c r="X174" t="n">
        <v>0.53</v>
      </c>
      <c r="Y174" t="n">
        <v>0.5</v>
      </c>
      <c r="Z174" t="n">
        <v>10</v>
      </c>
    </row>
    <row r="175">
      <c r="A175" t="n">
        <v>3</v>
      </c>
      <c r="B175" t="n">
        <v>85</v>
      </c>
      <c r="C175" t="inlineStr">
        <is>
          <t xml:space="preserve">CONCLUIDO	</t>
        </is>
      </c>
      <c r="D175" t="n">
        <v>8.737</v>
      </c>
      <c r="E175" t="n">
        <v>11.45</v>
      </c>
      <c r="F175" t="n">
        <v>8.4</v>
      </c>
      <c r="G175" t="n">
        <v>25.19</v>
      </c>
      <c r="H175" t="n">
        <v>0.41</v>
      </c>
      <c r="I175" t="n">
        <v>20</v>
      </c>
      <c r="J175" t="n">
        <v>172.25</v>
      </c>
      <c r="K175" t="n">
        <v>51.39</v>
      </c>
      <c r="L175" t="n">
        <v>4</v>
      </c>
      <c r="M175" t="n">
        <v>18</v>
      </c>
      <c r="N175" t="n">
        <v>31.86</v>
      </c>
      <c r="O175" t="n">
        <v>21478.05</v>
      </c>
      <c r="P175" t="n">
        <v>103.55</v>
      </c>
      <c r="Q175" t="n">
        <v>203.57</v>
      </c>
      <c r="R175" t="n">
        <v>25.42</v>
      </c>
      <c r="S175" t="n">
        <v>13.05</v>
      </c>
      <c r="T175" t="n">
        <v>5814.07</v>
      </c>
      <c r="U175" t="n">
        <v>0.51</v>
      </c>
      <c r="V175" t="n">
        <v>0.89</v>
      </c>
      <c r="W175" t="n">
        <v>0.09</v>
      </c>
      <c r="X175" t="n">
        <v>0.37</v>
      </c>
      <c r="Y175" t="n">
        <v>0.5</v>
      </c>
      <c r="Z175" t="n">
        <v>10</v>
      </c>
    </row>
    <row r="176">
      <c r="A176" t="n">
        <v>4</v>
      </c>
      <c r="B176" t="n">
        <v>85</v>
      </c>
      <c r="C176" t="inlineStr">
        <is>
          <t xml:space="preserve">CONCLUIDO	</t>
        </is>
      </c>
      <c r="D176" t="n">
        <v>8.894600000000001</v>
      </c>
      <c r="E176" t="n">
        <v>11.24</v>
      </c>
      <c r="F176" t="n">
        <v>8.33</v>
      </c>
      <c r="G176" t="n">
        <v>31.23</v>
      </c>
      <c r="H176" t="n">
        <v>0.51</v>
      </c>
      <c r="I176" t="n">
        <v>16</v>
      </c>
      <c r="J176" t="n">
        <v>173.71</v>
      </c>
      <c r="K176" t="n">
        <v>51.39</v>
      </c>
      <c r="L176" t="n">
        <v>5</v>
      </c>
      <c r="M176" t="n">
        <v>14</v>
      </c>
      <c r="N176" t="n">
        <v>32.32</v>
      </c>
      <c r="O176" t="n">
        <v>21658.78</v>
      </c>
      <c r="P176" t="n">
        <v>101.83</v>
      </c>
      <c r="Q176" t="n">
        <v>203.56</v>
      </c>
      <c r="R176" t="n">
        <v>23.53</v>
      </c>
      <c r="S176" t="n">
        <v>13.05</v>
      </c>
      <c r="T176" t="n">
        <v>4890.24</v>
      </c>
      <c r="U176" t="n">
        <v>0.55</v>
      </c>
      <c r="V176" t="n">
        <v>0.89</v>
      </c>
      <c r="W176" t="n">
        <v>0.08</v>
      </c>
      <c r="X176" t="n">
        <v>0.3</v>
      </c>
      <c r="Y176" t="n">
        <v>0.5</v>
      </c>
      <c r="Z176" t="n">
        <v>10</v>
      </c>
    </row>
    <row r="177">
      <c r="A177" t="n">
        <v>5</v>
      </c>
      <c r="B177" t="n">
        <v>85</v>
      </c>
      <c r="C177" t="inlineStr">
        <is>
          <t xml:space="preserve">CONCLUIDO	</t>
        </is>
      </c>
      <c r="D177" t="n">
        <v>9.027100000000001</v>
      </c>
      <c r="E177" t="n">
        <v>11.08</v>
      </c>
      <c r="F177" t="n">
        <v>8.26</v>
      </c>
      <c r="G177" t="n">
        <v>38.14</v>
      </c>
      <c r="H177" t="n">
        <v>0.61</v>
      </c>
      <c r="I177" t="n">
        <v>13</v>
      </c>
      <c r="J177" t="n">
        <v>175.18</v>
      </c>
      <c r="K177" t="n">
        <v>51.39</v>
      </c>
      <c r="L177" t="n">
        <v>6</v>
      </c>
      <c r="M177" t="n">
        <v>11</v>
      </c>
      <c r="N177" t="n">
        <v>32.79</v>
      </c>
      <c r="O177" t="n">
        <v>21840.16</v>
      </c>
      <c r="P177" t="n">
        <v>100.41</v>
      </c>
      <c r="Q177" t="n">
        <v>203.56</v>
      </c>
      <c r="R177" t="n">
        <v>21.51</v>
      </c>
      <c r="S177" t="n">
        <v>13.05</v>
      </c>
      <c r="T177" t="n">
        <v>3896.17</v>
      </c>
      <c r="U177" t="n">
        <v>0.61</v>
      </c>
      <c r="V177" t="n">
        <v>0.9</v>
      </c>
      <c r="W177" t="n">
        <v>0.07000000000000001</v>
      </c>
      <c r="X177" t="n">
        <v>0.24</v>
      </c>
      <c r="Y177" t="n">
        <v>0.5</v>
      </c>
      <c r="Z177" t="n">
        <v>10</v>
      </c>
    </row>
    <row r="178">
      <c r="A178" t="n">
        <v>6</v>
      </c>
      <c r="B178" t="n">
        <v>85</v>
      </c>
      <c r="C178" t="inlineStr">
        <is>
          <t xml:space="preserve">CONCLUIDO	</t>
        </is>
      </c>
      <c r="D178" t="n">
        <v>9.0701</v>
      </c>
      <c r="E178" t="n">
        <v>11.03</v>
      </c>
      <c r="F178" t="n">
        <v>8.25</v>
      </c>
      <c r="G178" t="n">
        <v>41.23</v>
      </c>
      <c r="H178" t="n">
        <v>0.7</v>
      </c>
      <c r="I178" t="n">
        <v>12</v>
      </c>
      <c r="J178" t="n">
        <v>176.66</v>
      </c>
      <c r="K178" t="n">
        <v>51.39</v>
      </c>
      <c r="L178" t="n">
        <v>7</v>
      </c>
      <c r="M178" t="n">
        <v>10</v>
      </c>
      <c r="N178" t="n">
        <v>33.27</v>
      </c>
      <c r="O178" t="n">
        <v>22022.17</v>
      </c>
      <c r="P178" t="n">
        <v>99.45999999999999</v>
      </c>
      <c r="Q178" t="n">
        <v>203.56</v>
      </c>
      <c r="R178" t="n">
        <v>21.03</v>
      </c>
      <c r="S178" t="n">
        <v>13.05</v>
      </c>
      <c r="T178" t="n">
        <v>3658.28</v>
      </c>
      <c r="U178" t="n">
        <v>0.62</v>
      </c>
      <c r="V178" t="n">
        <v>0.9</v>
      </c>
      <c r="W178" t="n">
        <v>0.07000000000000001</v>
      </c>
      <c r="X178" t="n">
        <v>0.22</v>
      </c>
      <c r="Y178" t="n">
        <v>0.5</v>
      </c>
      <c r="Z178" t="n">
        <v>10</v>
      </c>
    </row>
    <row r="179">
      <c r="A179" t="n">
        <v>7</v>
      </c>
      <c r="B179" t="n">
        <v>85</v>
      </c>
      <c r="C179" t="inlineStr">
        <is>
          <t xml:space="preserve">CONCLUIDO	</t>
        </is>
      </c>
      <c r="D179" t="n">
        <v>9.1799</v>
      </c>
      <c r="E179" t="n">
        <v>10.89</v>
      </c>
      <c r="F179" t="n">
        <v>8.18</v>
      </c>
      <c r="G179" t="n">
        <v>49.09</v>
      </c>
      <c r="H179" t="n">
        <v>0.8</v>
      </c>
      <c r="I179" t="n">
        <v>10</v>
      </c>
      <c r="J179" t="n">
        <v>178.14</v>
      </c>
      <c r="K179" t="n">
        <v>51.39</v>
      </c>
      <c r="L179" t="n">
        <v>8</v>
      </c>
      <c r="M179" t="n">
        <v>8</v>
      </c>
      <c r="N179" t="n">
        <v>33.75</v>
      </c>
      <c r="O179" t="n">
        <v>22204.83</v>
      </c>
      <c r="P179" t="n">
        <v>98.25</v>
      </c>
      <c r="Q179" t="n">
        <v>203.56</v>
      </c>
      <c r="R179" t="n">
        <v>18.67</v>
      </c>
      <c r="S179" t="n">
        <v>13.05</v>
      </c>
      <c r="T179" t="n">
        <v>2490.92</v>
      </c>
      <c r="U179" t="n">
        <v>0.7</v>
      </c>
      <c r="V179" t="n">
        <v>0.91</v>
      </c>
      <c r="W179" t="n">
        <v>0.07000000000000001</v>
      </c>
      <c r="X179" t="n">
        <v>0.16</v>
      </c>
      <c r="Y179" t="n">
        <v>0.5</v>
      </c>
      <c r="Z179" t="n">
        <v>10</v>
      </c>
    </row>
    <row r="180">
      <c r="A180" t="n">
        <v>8</v>
      </c>
      <c r="B180" t="n">
        <v>85</v>
      </c>
      <c r="C180" t="inlineStr">
        <is>
          <t xml:space="preserve">CONCLUIDO	</t>
        </is>
      </c>
      <c r="D180" t="n">
        <v>9.2036</v>
      </c>
      <c r="E180" t="n">
        <v>10.87</v>
      </c>
      <c r="F180" t="n">
        <v>8.19</v>
      </c>
      <c r="G180" t="n">
        <v>54.59</v>
      </c>
      <c r="H180" t="n">
        <v>0.89</v>
      </c>
      <c r="I180" t="n">
        <v>9</v>
      </c>
      <c r="J180" t="n">
        <v>179.63</v>
      </c>
      <c r="K180" t="n">
        <v>51.39</v>
      </c>
      <c r="L180" t="n">
        <v>9</v>
      </c>
      <c r="M180" t="n">
        <v>7</v>
      </c>
      <c r="N180" t="n">
        <v>34.24</v>
      </c>
      <c r="O180" t="n">
        <v>22388.15</v>
      </c>
      <c r="P180" t="n">
        <v>97.3</v>
      </c>
      <c r="Q180" t="n">
        <v>203.56</v>
      </c>
      <c r="R180" t="n">
        <v>19.2</v>
      </c>
      <c r="S180" t="n">
        <v>13.05</v>
      </c>
      <c r="T180" t="n">
        <v>2758.12</v>
      </c>
      <c r="U180" t="n">
        <v>0.68</v>
      </c>
      <c r="V180" t="n">
        <v>0.91</v>
      </c>
      <c r="W180" t="n">
        <v>0.07000000000000001</v>
      </c>
      <c r="X180" t="n">
        <v>0.16</v>
      </c>
      <c r="Y180" t="n">
        <v>0.5</v>
      </c>
      <c r="Z180" t="n">
        <v>10</v>
      </c>
    </row>
    <row r="181">
      <c r="A181" t="n">
        <v>9</v>
      </c>
      <c r="B181" t="n">
        <v>85</v>
      </c>
      <c r="C181" t="inlineStr">
        <is>
          <t xml:space="preserve">CONCLUIDO	</t>
        </is>
      </c>
      <c r="D181" t="n">
        <v>9.2516</v>
      </c>
      <c r="E181" t="n">
        <v>10.81</v>
      </c>
      <c r="F181" t="n">
        <v>8.17</v>
      </c>
      <c r="G181" t="n">
        <v>61.24</v>
      </c>
      <c r="H181" t="n">
        <v>0.98</v>
      </c>
      <c r="I181" t="n">
        <v>8</v>
      </c>
      <c r="J181" t="n">
        <v>181.12</v>
      </c>
      <c r="K181" t="n">
        <v>51.39</v>
      </c>
      <c r="L181" t="n">
        <v>10</v>
      </c>
      <c r="M181" t="n">
        <v>6</v>
      </c>
      <c r="N181" t="n">
        <v>34.73</v>
      </c>
      <c r="O181" t="n">
        <v>22572.13</v>
      </c>
      <c r="P181" t="n">
        <v>96.28</v>
      </c>
      <c r="Q181" t="n">
        <v>203.56</v>
      </c>
      <c r="R181" t="n">
        <v>18.43</v>
      </c>
      <c r="S181" t="n">
        <v>13.05</v>
      </c>
      <c r="T181" t="n">
        <v>2379.42</v>
      </c>
      <c r="U181" t="n">
        <v>0.71</v>
      </c>
      <c r="V181" t="n">
        <v>0.91</v>
      </c>
      <c r="W181" t="n">
        <v>0.07000000000000001</v>
      </c>
      <c r="X181" t="n">
        <v>0.14</v>
      </c>
      <c r="Y181" t="n">
        <v>0.5</v>
      </c>
      <c r="Z181" t="n">
        <v>10</v>
      </c>
    </row>
    <row r="182">
      <c r="A182" t="n">
        <v>10</v>
      </c>
      <c r="B182" t="n">
        <v>85</v>
      </c>
      <c r="C182" t="inlineStr">
        <is>
          <t xml:space="preserve">CONCLUIDO	</t>
        </is>
      </c>
      <c r="D182" t="n">
        <v>9.2471</v>
      </c>
      <c r="E182" t="n">
        <v>10.81</v>
      </c>
      <c r="F182" t="n">
        <v>8.17</v>
      </c>
      <c r="G182" t="n">
        <v>61.28</v>
      </c>
      <c r="H182" t="n">
        <v>1.07</v>
      </c>
      <c r="I182" t="n">
        <v>8</v>
      </c>
      <c r="J182" t="n">
        <v>182.62</v>
      </c>
      <c r="K182" t="n">
        <v>51.39</v>
      </c>
      <c r="L182" t="n">
        <v>11</v>
      </c>
      <c r="M182" t="n">
        <v>6</v>
      </c>
      <c r="N182" t="n">
        <v>35.22</v>
      </c>
      <c r="O182" t="n">
        <v>22756.91</v>
      </c>
      <c r="P182" t="n">
        <v>95.43000000000001</v>
      </c>
      <c r="Q182" t="n">
        <v>203.57</v>
      </c>
      <c r="R182" t="n">
        <v>18.59</v>
      </c>
      <c r="S182" t="n">
        <v>13.05</v>
      </c>
      <c r="T182" t="n">
        <v>2460.14</v>
      </c>
      <c r="U182" t="n">
        <v>0.7</v>
      </c>
      <c r="V182" t="n">
        <v>0.91</v>
      </c>
      <c r="W182" t="n">
        <v>0.07000000000000001</v>
      </c>
      <c r="X182" t="n">
        <v>0.15</v>
      </c>
      <c r="Y182" t="n">
        <v>0.5</v>
      </c>
      <c r="Z182" t="n">
        <v>10</v>
      </c>
    </row>
    <row r="183">
      <c r="A183" t="n">
        <v>11</v>
      </c>
      <c r="B183" t="n">
        <v>85</v>
      </c>
      <c r="C183" t="inlineStr">
        <is>
          <t xml:space="preserve">CONCLUIDO	</t>
        </is>
      </c>
      <c r="D183" t="n">
        <v>9.315799999999999</v>
      </c>
      <c r="E183" t="n">
        <v>10.73</v>
      </c>
      <c r="F183" t="n">
        <v>8.119999999999999</v>
      </c>
      <c r="G183" t="n">
        <v>69.64</v>
      </c>
      <c r="H183" t="n">
        <v>1.16</v>
      </c>
      <c r="I183" t="n">
        <v>7</v>
      </c>
      <c r="J183" t="n">
        <v>184.12</v>
      </c>
      <c r="K183" t="n">
        <v>51.39</v>
      </c>
      <c r="L183" t="n">
        <v>12</v>
      </c>
      <c r="M183" t="n">
        <v>5</v>
      </c>
      <c r="N183" t="n">
        <v>35.73</v>
      </c>
      <c r="O183" t="n">
        <v>22942.24</v>
      </c>
      <c r="P183" t="n">
        <v>94.44</v>
      </c>
      <c r="Q183" t="n">
        <v>203.58</v>
      </c>
      <c r="R183" t="n">
        <v>17.18</v>
      </c>
      <c r="S183" t="n">
        <v>13.05</v>
      </c>
      <c r="T183" t="n">
        <v>1760.97</v>
      </c>
      <c r="U183" t="n">
        <v>0.76</v>
      </c>
      <c r="V183" t="n">
        <v>0.92</v>
      </c>
      <c r="W183" t="n">
        <v>0.06</v>
      </c>
      <c r="X183" t="n">
        <v>0.1</v>
      </c>
      <c r="Y183" t="n">
        <v>0.5</v>
      </c>
      <c r="Z183" t="n">
        <v>10</v>
      </c>
    </row>
    <row r="184">
      <c r="A184" t="n">
        <v>12</v>
      </c>
      <c r="B184" t="n">
        <v>85</v>
      </c>
      <c r="C184" t="inlineStr">
        <is>
          <t xml:space="preserve">CONCLUIDO	</t>
        </is>
      </c>
      <c r="D184" t="n">
        <v>9.2942</v>
      </c>
      <c r="E184" t="n">
        <v>10.76</v>
      </c>
      <c r="F184" t="n">
        <v>8.15</v>
      </c>
      <c r="G184" t="n">
        <v>69.84999999999999</v>
      </c>
      <c r="H184" t="n">
        <v>1.24</v>
      </c>
      <c r="I184" t="n">
        <v>7</v>
      </c>
      <c r="J184" t="n">
        <v>185.63</v>
      </c>
      <c r="K184" t="n">
        <v>51.39</v>
      </c>
      <c r="L184" t="n">
        <v>13</v>
      </c>
      <c r="M184" t="n">
        <v>5</v>
      </c>
      <c r="N184" t="n">
        <v>36.24</v>
      </c>
      <c r="O184" t="n">
        <v>23128.27</v>
      </c>
      <c r="P184" t="n">
        <v>93.52</v>
      </c>
      <c r="Q184" t="n">
        <v>203.56</v>
      </c>
      <c r="R184" t="n">
        <v>17.97</v>
      </c>
      <c r="S184" t="n">
        <v>13.05</v>
      </c>
      <c r="T184" t="n">
        <v>2155.36</v>
      </c>
      <c r="U184" t="n">
        <v>0.73</v>
      </c>
      <c r="V184" t="n">
        <v>0.91</v>
      </c>
      <c r="W184" t="n">
        <v>0.07000000000000001</v>
      </c>
      <c r="X184" t="n">
        <v>0.13</v>
      </c>
      <c r="Y184" t="n">
        <v>0.5</v>
      </c>
      <c r="Z184" t="n">
        <v>10</v>
      </c>
    </row>
    <row r="185">
      <c r="A185" t="n">
        <v>13</v>
      </c>
      <c r="B185" t="n">
        <v>85</v>
      </c>
      <c r="C185" t="inlineStr">
        <is>
          <t xml:space="preserve">CONCLUIDO	</t>
        </is>
      </c>
      <c r="D185" t="n">
        <v>9.343400000000001</v>
      </c>
      <c r="E185" t="n">
        <v>10.7</v>
      </c>
      <c r="F185" t="n">
        <v>8.130000000000001</v>
      </c>
      <c r="G185" t="n">
        <v>81.27</v>
      </c>
      <c r="H185" t="n">
        <v>1.33</v>
      </c>
      <c r="I185" t="n">
        <v>6</v>
      </c>
      <c r="J185" t="n">
        <v>187.14</v>
      </c>
      <c r="K185" t="n">
        <v>51.39</v>
      </c>
      <c r="L185" t="n">
        <v>14</v>
      </c>
      <c r="M185" t="n">
        <v>4</v>
      </c>
      <c r="N185" t="n">
        <v>36.75</v>
      </c>
      <c r="O185" t="n">
        <v>23314.98</v>
      </c>
      <c r="P185" t="n">
        <v>92.92</v>
      </c>
      <c r="Q185" t="n">
        <v>203.56</v>
      </c>
      <c r="R185" t="n">
        <v>17.22</v>
      </c>
      <c r="S185" t="n">
        <v>13.05</v>
      </c>
      <c r="T185" t="n">
        <v>1784.74</v>
      </c>
      <c r="U185" t="n">
        <v>0.76</v>
      </c>
      <c r="V185" t="n">
        <v>0.92</v>
      </c>
      <c r="W185" t="n">
        <v>0.06</v>
      </c>
      <c r="X185" t="n">
        <v>0.1</v>
      </c>
      <c r="Y185" t="n">
        <v>0.5</v>
      </c>
      <c r="Z185" t="n">
        <v>10</v>
      </c>
    </row>
    <row r="186">
      <c r="A186" t="n">
        <v>14</v>
      </c>
      <c r="B186" t="n">
        <v>85</v>
      </c>
      <c r="C186" t="inlineStr">
        <is>
          <t xml:space="preserve">CONCLUIDO	</t>
        </is>
      </c>
      <c r="D186" t="n">
        <v>9.3575</v>
      </c>
      <c r="E186" t="n">
        <v>10.69</v>
      </c>
      <c r="F186" t="n">
        <v>8.109999999999999</v>
      </c>
      <c r="G186" t="n">
        <v>81.11</v>
      </c>
      <c r="H186" t="n">
        <v>1.41</v>
      </c>
      <c r="I186" t="n">
        <v>6</v>
      </c>
      <c r="J186" t="n">
        <v>188.66</v>
      </c>
      <c r="K186" t="n">
        <v>51.39</v>
      </c>
      <c r="L186" t="n">
        <v>15</v>
      </c>
      <c r="M186" t="n">
        <v>4</v>
      </c>
      <c r="N186" t="n">
        <v>37.27</v>
      </c>
      <c r="O186" t="n">
        <v>23502.4</v>
      </c>
      <c r="P186" t="n">
        <v>92.23999999999999</v>
      </c>
      <c r="Q186" t="n">
        <v>203.56</v>
      </c>
      <c r="R186" t="n">
        <v>16.57</v>
      </c>
      <c r="S186" t="n">
        <v>13.05</v>
      </c>
      <c r="T186" t="n">
        <v>1461.52</v>
      </c>
      <c r="U186" t="n">
        <v>0.79</v>
      </c>
      <c r="V186" t="n">
        <v>0.92</v>
      </c>
      <c r="W186" t="n">
        <v>0.07000000000000001</v>
      </c>
      <c r="X186" t="n">
        <v>0.09</v>
      </c>
      <c r="Y186" t="n">
        <v>0.5</v>
      </c>
      <c r="Z186" t="n">
        <v>10</v>
      </c>
    </row>
    <row r="187">
      <c r="A187" t="n">
        <v>15</v>
      </c>
      <c r="B187" t="n">
        <v>85</v>
      </c>
      <c r="C187" t="inlineStr">
        <is>
          <t xml:space="preserve">CONCLUIDO	</t>
        </is>
      </c>
      <c r="D187" t="n">
        <v>9.3407</v>
      </c>
      <c r="E187" t="n">
        <v>10.71</v>
      </c>
      <c r="F187" t="n">
        <v>8.130000000000001</v>
      </c>
      <c r="G187" t="n">
        <v>81.3</v>
      </c>
      <c r="H187" t="n">
        <v>1.49</v>
      </c>
      <c r="I187" t="n">
        <v>6</v>
      </c>
      <c r="J187" t="n">
        <v>190.19</v>
      </c>
      <c r="K187" t="n">
        <v>51.39</v>
      </c>
      <c r="L187" t="n">
        <v>16</v>
      </c>
      <c r="M187" t="n">
        <v>4</v>
      </c>
      <c r="N187" t="n">
        <v>37.79</v>
      </c>
      <c r="O187" t="n">
        <v>23690.52</v>
      </c>
      <c r="P187" t="n">
        <v>90.81999999999999</v>
      </c>
      <c r="Q187" t="n">
        <v>203.56</v>
      </c>
      <c r="R187" t="n">
        <v>17.34</v>
      </c>
      <c r="S187" t="n">
        <v>13.05</v>
      </c>
      <c r="T187" t="n">
        <v>1844.95</v>
      </c>
      <c r="U187" t="n">
        <v>0.75</v>
      </c>
      <c r="V187" t="n">
        <v>0.92</v>
      </c>
      <c r="W187" t="n">
        <v>0.06</v>
      </c>
      <c r="X187" t="n">
        <v>0.11</v>
      </c>
      <c r="Y187" t="n">
        <v>0.5</v>
      </c>
      <c r="Z187" t="n">
        <v>10</v>
      </c>
    </row>
    <row r="188">
      <c r="A188" t="n">
        <v>16</v>
      </c>
      <c r="B188" t="n">
        <v>85</v>
      </c>
      <c r="C188" t="inlineStr">
        <is>
          <t xml:space="preserve">CONCLUIDO	</t>
        </is>
      </c>
      <c r="D188" t="n">
        <v>9.390700000000001</v>
      </c>
      <c r="E188" t="n">
        <v>10.65</v>
      </c>
      <c r="F188" t="n">
        <v>8.109999999999999</v>
      </c>
      <c r="G188" t="n">
        <v>97.28</v>
      </c>
      <c r="H188" t="n">
        <v>1.57</v>
      </c>
      <c r="I188" t="n">
        <v>5</v>
      </c>
      <c r="J188" t="n">
        <v>191.72</v>
      </c>
      <c r="K188" t="n">
        <v>51.39</v>
      </c>
      <c r="L188" t="n">
        <v>17</v>
      </c>
      <c r="M188" t="n">
        <v>3</v>
      </c>
      <c r="N188" t="n">
        <v>38.33</v>
      </c>
      <c r="O188" t="n">
        <v>23879.37</v>
      </c>
      <c r="P188" t="n">
        <v>90.56999999999999</v>
      </c>
      <c r="Q188" t="n">
        <v>203.56</v>
      </c>
      <c r="R188" t="n">
        <v>16.61</v>
      </c>
      <c r="S188" t="n">
        <v>13.05</v>
      </c>
      <c r="T188" t="n">
        <v>1484.29</v>
      </c>
      <c r="U188" t="n">
        <v>0.79</v>
      </c>
      <c r="V188" t="n">
        <v>0.92</v>
      </c>
      <c r="W188" t="n">
        <v>0.06</v>
      </c>
      <c r="X188" t="n">
        <v>0.08</v>
      </c>
      <c r="Y188" t="n">
        <v>0.5</v>
      </c>
      <c r="Z188" t="n">
        <v>10</v>
      </c>
    </row>
    <row r="189">
      <c r="A189" t="n">
        <v>17</v>
      </c>
      <c r="B189" t="n">
        <v>85</v>
      </c>
      <c r="C189" t="inlineStr">
        <is>
          <t xml:space="preserve">CONCLUIDO	</t>
        </is>
      </c>
      <c r="D189" t="n">
        <v>9.3965</v>
      </c>
      <c r="E189" t="n">
        <v>10.64</v>
      </c>
      <c r="F189" t="n">
        <v>8.1</v>
      </c>
      <c r="G189" t="n">
        <v>97.2</v>
      </c>
      <c r="H189" t="n">
        <v>1.65</v>
      </c>
      <c r="I189" t="n">
        <v>5</v>
      </c>
      <c r="J189" t="n">
        <v>193.26</v>
      </c>
      <c r="K189" t="n">
        <v>51.39</v>
      </c>
      <c r="L189" t="n">
        <v>18</v>
      </c>
      <c r="M189" t="n">
        <v>3</v>
      </c>
      <c r="N189" t="n">
        <v>38.86</v>
      </c>
      <c r="O189" t="n">
        <v>24068.93</v>
      </c>
      <c r="P189" t="n">
        <v>90.51000000000001</v>
      </c>
      <c r="Q189" t="n">
        <v>203.56</v>
      </c>
      <c r="R189" t="n">
        <v>16.36</v>
      </c>
      <c r="S189" t="n">
        <v>13.05</v>
      </c>
      <c r="T189" t="n">
        <v>1361.91</v>
      </c>
      <c r="U189" t="n">
        <v>0.8</v>
      </c>
      <c r="V189" t="n">
        <v>0.92</v>
      </c>
      <c r="W189" t="n">
        <v>0.06</v>
      </c>
      <c r="X189" t="n">
        <v>0.08</v>
      </c>
      <c r="Y189" t="n">
        <v>0.5</v>
      </c>
      <c r="Z189" t="n">
        <v>10</v>
      </c>
    </row>
    <row r="190">
      <c r="A190" t="n">
        <v>18</v>
      </c>
      <c r="B190" t="n">
        <v>85</v>
      </c>
      <c r="C190" t="inlineStr">
        <is>
          <t xml:space="preserve">CONCLUIDO	</t>
        </is>
      </c>
      <c r="D190" t="n">
        <v>9.387</v>
      </c>
      <c r="E190" t="n">
        <v>10.65</v>
      </c>
      <c r="F190" t="n">
        <v>8.109999999999999</v>
      </c>
      <c r="G190" t="n">
        <v>97.33</v>
      </c>
      <c r="H190" t="n">
        <v>1.73</v>
      </c>
      <c r="I190" t="n">
        <v>5</v>
      </c>
      <c r="J190" t="n">
        <v>194.8</v>
      </c>
      <c r="K190" t="n">
        <v>51.39</v>
      </c>
      <c r="L190" t="n">
        <v>19</v>
      </c>
      <c r="M190" t="n">
        <v>3</v>
      </c>
      <c r="N190" t="n">
        <v>39.41</v>
      </c>
      <c r="O190" t="n">
        <v>24259.23</v>
      </c>
      <c r="P190" t="n">
        <v>89.37</v>
      </c>
      <c r="Q190" t="n">
        <v>203.56</v>
      </c>
      <c r="R190" t="n">
        <v>16.83</v>
      </c>
      <c r="S190" t="n">
        <v>13.05</v>
      </c>
      <c r="T190" t="n">
        <v>1593.07</v>
      </c>
      <c r="U190" t="n">
        <v>0.78</v>
      </c>
      <c r="V190" t="n">
        <v>0.92</v>
      </c>
      <c r="W190" t="n">
        <v>0.06</v>
      </c>
      <c r="X190" t="n">
        <v>0.09</v>
      </c>
      <c r="Y190" t="n">
        <v>0.5</v>
      </c>
      <c r="Z190" t="n">
        <v>10</v>
      </c>
    </row>
    <row r="191">
      <c r="A191" t="n">
        <v>19</v>
      </c>
      <c r="B191" t="n">
        <v>85</v>
      </c>
      <c r="C191" t="inlineStr">
        <is>
          <t xml:space="preserve">CONCLUIDO	</t>
        </is>
      </c>
      <c r="D191" t="n">
        <v>9.385300000000001</v>
      </c>
      <c r="E191" t="n">
        <v>10.66</v>
      </c>
      <c r="F191" t="n">
        <v>8.109999999999999</v>
      </c>
      <c r="G191" t="n">
        <v>97.36</v>
      </c>
      <c r="H191" t="n">
        <v>1.81</v>
      </c>
      <c r="I191" t="n">
        <v>5</v>
      </c>
      <c r="J191" t="n">
        <v>196.35</v>
      </c>
      <c r="K191" t="n">
        <v>51.39</v>
      </c>
      <c r="L191" t="n">
        <v>20</v>
      </c>
      <c r="M191" t="n">
        <v>3</v>
      </c>
      <c r="N191" t="n">
        <v>39.96</v>
      </c>
      <c r="O191" t="n">
        <v>24450.27</v>
      </c>
      <c r="P191" t="n">
        <v>87.75</v>
      </c>
      <c r="Q191" t="n">
        <v>203.56</v>
      </c>
      <c r="R191" t="n">
        <v>16.87</v>
      </c>
      <c r="S191" t="n">
        <v>13.05</v>
      </c>
      <c r="T191" t="n">
        <v>1613.58</v>
      </c>
      <c r="U191" t="n">
        <v>0.77</v>
      </c>
      <c r="V191" t="n">
        <v>0.92</v>
      </c>
      <c r="W191" t="n">
        <v>0.06</v>
      </c>
      <c r="X191" t="n">
        <v>0.09</v>
      </c>
      <c r="Y191" t="n">
        <v>0.5</v>
      </c>
      <c r="Z191" t="n">
        <v>10</v>
      </c>
    </row>
    <row r="192">
      <c r="A192" t="n">
        <v>20</v>
      </c>
      <c r="B192" t="n">
        <v>85</v>
      </c>
      <c r="C192" t="inlineStr">
        <is>
          <t xml:space="preserve">CONCLUIDO	</t>
        </is>
      </c>
      <c r="D192" t="n">
        <v>9.453799999999999</v>
      </c>
      <c r="E192" t="n">
        <v>10.58</v>
      </c>
      <c r="F192" t="n">
        <v>8.07</v>
      </c>
      <c r="G192" t="n">
        <v>121.05</v>
      </c>
      <c r="H192" t="n">
        <v>1.88</v>
      </c>
      <c r="I192" t="n">
        <v>4</v>
      </c>
      <c r="J192" t="n">
        <v>197.9</v>
      </c>
      <c r="K192" t="n">
        <v>51.39</v>
      </c>
      <c r="L192" t="n">
        <v>21</v>
      </c>
      <c r="M192" t="n">
        <v>2</v>
      </c>
      <c r="N192" t="n">
        <v>40.51</v>
      </c>
      <c r="O192" t="n">
        <v>24642.07</v>
      </c>
      <c r="P192" t="n">
        <v>86.02</v>
      </c>
      <c r="Q192" t="n">
        <v>203.56</v>
      </c>
      <c r="R192" t="n">
        <v>15.35</v>
      </c>
      <c r="S192" t="n">
        <v>13.05</v>
      </c>
      <c r="T192" t="n">
        <v>861.05</v>
      </c>
      <c r="U192" t="n">
        <v>0.85</v>
      </c>
      <c r="V192" t="n">
        <v>0.92</v>
      </c>
      <c r="W192" t="n">
        <v>0.06</v>
      </c>
      <c r="X192" t="n">
        <v>0.05</v>
      </c>
      <c r="Y192" t="n">
        <v>0.5</v>
      </c>
      <c r="Z192" t="n">
        <v>10</v>
      </c>
    </row>
    <row r="193">
      <c r="A193" t="n">
        <v>21</v>
      </c>
      <c r="B193" t="n">
        <v>85</v>
      </c>
      <c r="C193" t="inlineStr">
        <is>
          <t xml:space="preserve">CONCLUIDO	</t>
        </is>
      </c>
      <c r="D193" t="n">
        <v>9.4421</v>
      </c>
      <c r="E193" t="n">
        <v>10.59</v>
      </c>
      <c r="F193" t="n">
        <v>8.08</v>
      </c>
      <c r="G193" t="n">
        <v>121.24</v>
      </c>
      <c r="H193" t="n">
        <v>1.96</v>
      </c>
      <c r="I193" t="n">
        <v>4</v>
      </c>
      <c r="J193" t="n">
        <v>199.46</v>
      </c>
      <c r="K193" t="n">
        <v>51.39</v>
      </c>
      <c r="L193" t="n">
        <v>22</v>
      </c>
      <c r="M193" t="n">
        <v>2</v>
      </c>
      <c r="N193" t="n">
        <v>41.07</v>
      </c>
      <c r="O193" t="n">
        <v>24834.62</v>
      </c>
      <c r="P193" t="n">
        <v>86</v>
      </c>
      <c r="Q193" t="n">
        <v>203.56</v>
      </c>
      <c r="R193" t="n">
        <v>15.86</v>
      </c>
      <c r="S193" t="n">
        <v>13.05</v>
      </c>
      <c r="T193" t="n">
        <v>1112.59</v>
      </c>
      <c r="U193" t="n">
        <v>0.82</v>
      </c>
      <c r="V193" t="n">
        <v>0.92</v>
      </c>
      <c r="W193" t="n">
        <v>0.06</v>
      </c>
      <c r="X193" t="n">
        <v>0.06</v>
      </c>
      <c r="Y193" t="n">
        <v>0.5</v>
      </c>
      <c r="Z193" t="n">
        <v>10</v>
      </c>
    </row>
    <row r="194">
      <c r="A194" t="n">
        <v>22</v>
      </c>
      <c r="B194" t="n">
        <v>85</v>
      </c>
      <c r="C194" t="inlineStr">
        <is>
          <t xml:space="preserve">CONCLUIDO	</t>
        </is>
      </c>
      <c r="D194" t="n">
        <v>9.4404</v>
      </c>
      <c r="E194" t="n">
        <v>10.59</v>
      </c>
      <c r="F194" t="n">
        <v>8.08</v>
      </c>
      <c r="G194" t="n">
        <v>121.27</v>
      </c>
      <c r="H194" t="n">
        <v>2.03</v>
      </c>
      <c r="I194" t="n">
        <v>4</v>
      </c>
      <c r="J194" t="n">
        <v>201.03</v>
      </c>
      <c r="K194" t="n">
        <v>51.39</v>
      </c>
      <c r="L194" t="n">
        <v>23</v>
      </c>
      <c r="M194" t="n">
        <v>2</v>
      </c>
      <c r="N194" t="n">
        <v>41.64</v>
      </c>
      <c r="O194" t="n">
        <v>25027.94</v>
      </c>
      <c r="P194" t="n">
        <v>85.40000000000001</v>
      </c>
      <c r="Q194" t="n">
        <v>203.56</v>
      </c>
      <c r="R194" t="n">
        <v>15.95</v>
      </c>
      <c r="S194" t="n">
        <v>13.05</v>
      </c>
      <c r="T194" t="n">
        <v>1158.58</v>
      </c>
      <c r="U194" t="n">
        <v>0.82</v>
      </c>
      <c r="V194" t="n">
        <v>0.92</v>
      </c>
      <c r="W194" t="n">
        <v>0.06</v>
      </c>
      <c r="X194" t="n">
        <v>0.06</v>
      </c>
      <c r="Y194" t="n">
        <v>0.5</v>
      </c>
      <c r="Z194" t="n">
        <v>10</v>
      </c>
    </row>
    <row r="195">
      <c r="A195" t="n">
        <v>23</v>
      </c>
      <c r="B195" t="n">
        <v>85</v>
      </c>
      <c r="C195" t="inlineStr">
        <is>
          <t xml:space="preserve">CONCLUIDO	</t>
        </is>
      </c>
      <c r="D195" t="n">
        <v>9.450799999999999</v>
      </c>
      <c r="E195" t="n">
        <v>10.58</v>
      </c>
      <c r="F195" t="n">
        <v>8.07</v>
      </c>
      <c r="G195" t="n">
        <v>121.1</v>
      </c>
      <c r="H195" t="n">
        <v>2.1</v>
      </c>
      <c r="I195" t="n">
        <v>4</v>
      </c>
      <c r="J195" t="n">
        <v>202.61</v>
      </c>
      <c r="K195" t="n">
        <v>51.39</v>
      </c>
      <c r="L195" t="n">
        <v>24</v>
      </c>
      <c r="M195" t="n">
        <v>1</v>
      </c>
      <c r="N195" t="n">
        <v>42.21</v>
      </c>
      <c r="O195" t="n">
        <v>25222.04</v>
      </c>
      <c r="P195" t="n">
        <v>84.56</v>
      </c>
      <c r="Q195" t="n">
        <v>203.56</v>
      </c>
      <c r="R195" t="n">
        <v>15.48</v>
      </c>
      <c r="S195" t="n">
        <v>13.05</v>
      </c>
      <c r="T195" t="n">
        <v>924.78</v>
      </c>
      <c r="U195" t="n">
        <v>0.84</v>
      </c>
      <c r="V195" t="n">
        <v>0.92</v>
      </c>
      <c r="W195" t="n">
        <v>0.06</v>
      </c>
      <c r="X195" t="n">
        <v>0.05</v>
      </c>
      <c r="Y195" t="n">
        <v>0.5</v>
      </c>
      <c r="Z195" t="n">
        <v>10</v>
      </c>
    </row>
    <row r="196">
      <c r="A196" t="n">
        <v>24</v>
      </c>
      <c r="B196" t="n">
        <v>85</v>
      </c>
      <c r="C196" t="inlineStr">
        <is>
          <t xml:space="preserve">CONCLUIDO	</t>
        </is>
      </c>
      <c r="D196" t="n">
        <v>9.4483</v>
      </c>
      <c r="E196" t="n">
        <v>10.58</v>
      </c>
      <c r="F196" t="n">
        <v>8.08</v>
      </c>
      <c r="G196" t="n">
        <v>121.14</v>
      </c>
      <c r="H196" t="n">
        <v>2.17</v>
      </c>
      <c r="I196" t="n">
        <v>4</v>
      </c>
      <c r="J196" t="n">
        <v>204.19</v>
      </c>
      <c r="K196" t="n">
        <v>51.39</v>
      </c>
      <c r="L196" t="n">
        <v>25</v>
      </c>
      <c r="M196" t="n">
        <v>0</v>
      </c>
      <c r="N196" t="n">
        <v>42.79</v>
      </c>
      <c r="O196" t="n">
        <v>25417.05</v>
      </c>
      <c r="P196" t="n">
        <v>84.93000000000001</v>
      </c>
      <c r="Q196" t="n">
        <v>203.56</v>
      </c>
      <c r="R196" t="n">
        <v>15.57</v>
      </c>
      <c r="S196" t="n">
        <v>13.05</v>
      </c>
      <c r="T196" t="n">
        <v>968.1799999999999</v>
      </c>
      <c r="U196" t="n">
        <v>0.84</v>
      </c>
      <c r="V196" t="n">
        <v>0.92</v>
      </c>
      <c r="W196" t="n">
        <v>0.06</v>
      </c>
      <c r="X196" t="n">
        <v>0.05</v>
      </c>
      <c r="Y196" t="n">
        <v>0.5</v>
      </c>
      <c r="Z196" t="n">
        <v>10</v>
      </c>
    </row>
    <row r="197">
      <c r="A197" t="n">
        <v>0</v>
      </c>
      <c r="B197" t="n">
        <v>20</v>
      </c>
      <c r="C197" t="inlineStr">
        <is>
          <t xml:space="preserve">CONCLUIDO	</t>
        </is>
      </c>
      <c r="D197" t="n">
        <v>9.195600000000001</v>
      </c>
      <c r="E197" t="n">
        <v>10.87</v>
      </c>
      <c r="F197" t="n">
        <v>8.699999999999999</v>
      </c>
      <c r="G197" t="n">
        <v>14.91</v>
      </c>
      <c r="H197" t="n">
        <v>0.34</v>
      </c>
      <c r="I197" t="n">
        <v>35</v>
      </c>
      <c r="J197" t="n">
        <v>51.33</v>
      </c>
      <c r="K197" t="n">
        <v>24.83</v>
      </c>
      <c r="L197" t="n">
        <v>1</v>
      </c>
      <c r="M197" t="n">
        <v>33</v>
      </c>
      <c r="N197" t="n">
        <v>5.51</v>
      </c>
      <c r="O197" t="n">
        <v>6564.78</v>
      </c>
      <c r="P197" t="n">
        <v>46.94</v>
      </c>
      <c r="Q197" t="n">
        <v>203.57</v>
      </c>
      <c r="R197" t="n">
        <v>34.98</v>
      </c>
      <c r="S197" t="n">
        <v>13.05</v>
      </c>
      <c r="T197" t="n">
        <v>10518.91</v>
      </c>
      <c r="U197" t="n">
        <v>0.37</v>
      </c>
      <c r="V197" t="n">
        <v>0.86</v>
      </c>
      <c r="W197" t="n">
        <v>0.11</v>
      </c>
      <c r="X197" t="n">
        <v>0.67</v>
      </c>
      <c r="Y197" t="n">
        <v>0.5</v>
      </c>
      <c r="Z197" t="n">
        <v>10</v>
      </c>
    </row>
    <row r="198">
      <c r="A198" t="n">
        <v>1</v>
      </c>
      <c r="B198" t="n">
        <v>20</v>
      </c>
      <c r="C198" t="inlineStr">
        <is>
          <t xml:space="preserve">CONCLUIDO	</t>
        </is>
      </c>
      <c r="D198" t="n">
        <v>9.735799999999999</v>
      </c>
      <c r="E198" t="n">
        <v>10.27</v>
      </c>
      <c r="F198" t="n">
        <v>8.33</v>
      </c>
      <c r="G198" t="n">
        <v>31.23</v>
      </c>
      <c r="H198" t="n">
        <v>0.66</v>
      </c>
      <c r="I198" t="n">
        <v>16</v>
      </c>
      <c r="J198" t="n">
        <v>52.47</v>
      </c>
      <c r="K198" t="n">
        <v>24.83</v>
      </c>
      <c r="L198" t="n">
        <v>2</v>
      </c>
      <c r="M198" t="n">
        <v>14</v>
      </c>
      <c r="N198" t="n">
        <v>5.64</v>
      </c>
      <c r="O198" t="n">
        <v>6705.1</v>
      </c>
      <c r="P198" t="n">
        <v>41.46</v>
      </c>
      <c r="Q198" t="n">
        <v>203.56</v>
      </c>
      <c r="R198" t="n">
        <v>23.48</v>
      </c>
      <c r="S198" t="n">
        <v>13.05</v>
      </c>
      <c r="T198" t="n">
        <v>4864.19</v>
      </c>
      <c r="U198" t="n">
        <v>0.5600000000000001</v>
      </c>
      <c r="V198" t="n">
        <v>0.89</v>
      </c>
      <c r="W198" t="n">
        <v>0.08</v>
      </c>
      <c r="X198" t="n">
        <v>0.3</v>
      </c>
      <c r="Y198" t="n">
        <v>0.5</v>
      </c>
      <c r="Z198" t="n">
        <v>10</v>
      </c>
    </row>
    <row r="199">
      <c r="A199" t="n">
        <v>2</v>
      </c>
      <c r="B199" t="n">
        <v>20</v>
      </c>
      <c r="C199" t="inlineStr">
        <is>
          <t xml:space="preserve">CONCLUIDO	</t>
        </is>
      </c>
      <c r="D199" t="n">
        <v>9.8385</v>
      </c>
      <c r="E199" t="n">
        <v>10.16</v>
      </c>
      <c r="F199" t="n">
        <v>8.27</v>
      </c>
      <c r="G199" t="n">
        <v>41.35</v>
      </c>
      <c r="H199" t="n">
        <v>0.97</v>
      </c>
      <c r="I199" t="n">
        <v>12</v>
      </c>
      <c r="J199" t="n">
        <v>53.61</v>
      </c>
      <c r="K199" t="n">
        <v>24.83</v>
      </c>
      <c r="L199" t="n">
        <v>3</v>
      </c>
      <c r="M199" t="n">
        <v>1</v>
      </c>
      <c r="N199" t="n">
        <v>5.78</v>
      </c>
      <c r="O199" t="n">
        <v>6845.59</v>
      </c>
      <c r="P199" t="n">
        <v>38.84</v>
      </c>
      <c r="Q199" t="n">
        <v>203.56</v>
      </c>
      <c r="R199" t="n">
        <v>21.28</v>
      </c>
      <c r="S199" t="n">
        <v>13.05</v>
      </c>
      <c r="T199" t="n">
        <v>3786.46</v>
      </c>
      <c r="U199" t="n">
        <v>0.61</v>
      </c>
      <c r="V199" t="n">
        <v>0.9</v>
      </c>
      <c r="W199" t="n">
        <v>0.09</v>
      </c>
      <c r="X199" t="n">
        <v>0.25</v>
      </c>
      <c r="Y199" t="n">
        <v>0.5</v>
      </c>
      <c r="Z199" t="n">
        <v>10</v>
      </c>
    </row>
    <row r="200">
      <c r="A200" t="n">
        <v>3</v>
      </c>
      <c r="B200" t="n">
        <v>20</v>
      </c>
      <c r="C200" t="inlineStr">
        <is>
          <t xml:space="preserve">CONCLUIDO	</t>
        </is>
      </c>
      <c r="D200" t="n">
        <v>9.8353</v>
      </c>
      <c r="E200" t="n">
        <v>10.17</v>
      </c>
      <c r="F200" t="n">
        <v>8.27</v>
      </c>
      <c r="G200" t="n">
        <v>41.37</v>
      </c>
      <c r="H200" t="n">
        <v>1.27</v>
      </c>
      <c r="I200" t="n">
        <v>12</v>
      </c>
      <c r="J200" t="n">
        <v>54.75</v>
      </c>
      <c r="K200" t="n">
        <v>24.83</v>
      </c>
      <c r="L200" t="n">
        <v>4</v>
      </c>
      <c r="M200" t="n">
        <v>0</v>
      </c>
      <c r="N200" t="n">
        <v>5.92</v>
      </c>
      <c r="O200" t="n">
        <v>6986.39</v>
      </c>
      <c r="P200" t="n">
        <v>39.58</v>
      </c>
      <c r="Q200" t="n">
        <v>203.56</v>
      </c>
      <c r="R200" t="n">
        <v>21.4</v>
      </c>
      <c r="S200" t="n">
        <v>13.05</v>
      </c>
      <c r="T200" t="n">
        <v>3844.21</v>
      </c>
      <c r="U200" t="n">
        <v>0.61</v>
      </c>
      <c r="V200" t="n">
        <v>0.9</v>
      </c>
      <c r="W200" t="n">
        <v>0.09</v>
      </c>
      <c r="X200" t="n">
        <v>0.25</v>
      </c>
      <c r="Y200" t="n">
        <v>0.5</v>
      </c>
      <c r="Z200" t="n">
        <v>10</v>
      </c>
    </row>
    <row r="201">
      <c r="A201" t="n">
        <v>0</v>
      </c>
      <c r="B201" t="n">
        <v>65</v>
      </c>
      <c r="C201" t="inlineStr">
        <is>
          <t xml:space="preserve">CONCLUIDO	</t>
        </is>
      </c>
      <c r="D201" t="n">
        <v>7.2622</v>
      </c>
      <c r="E201" t="n">
        <v>13.77</v>
      </c>
      <c r="F201" t="n">
        <v>9.550000000000001</v>
      </c>
      <c r="G201" t="n">
        <v>7.64</v>
      </c>
      <c r="H201" t="n">
        <v>0.13</v>
      </c>
      <c r="I201" t="n">
        <v>75</v>
      </c>
      <c r="J201" t="n">
        <v>133.21</v>
      </c>
      <c r="K201" t="n">
        <v>46.47</v>
      </c>
      <c r="L201" t="n">
        <v>1</v>
      </c>
      <c r="M201" t="n">
        <v>73</v>
      </c>
      <c r="N201" t="n">
        <v>20.75</v>
      </c>
      <c r="O201" t="n">
        <v>16663.42</v>
      </c>
      <c r="P201" t="n">
        <v>103.29</v>
      </c>
      <c r="Q201" t="n">
        <v>203.62</v>
      </c>
      <c r="R201" t="n">
        <v>61.54</v>
      </c>
      <c r="S201" t="n">
        <v>13.05</v>
      </c>
      <c r="T201" t="n">
        <v>23598.77</v>
      </c>
      <c r="U201" t="n">
        <v>0.21</v>
      </c>
      <c r="V201" t="n">
        <v>0.78</v>
      </c>
      <c r="W201" t="n">
        <v>0.18</v>
      </c>
      <c r="X201" t="n">
        <v>1.52</v>
      </c>
      <c r="Y201" t="n">
        <v>0.5</v>
      </c>
      <c r="Z201" t="n">
        <v>10</v>
      </c>
    </row>
    <row r="202">
      <c r="A202" t="n">
        <v>1</v>
      </c>
      <c r="B202" t="n">
        <v>65</v>
      </c>
      <c r="C202" t="inlineStr">
        <is>
          <t xml:space="preserve">CONCLUIDO	</t>
        </is>
      </c>
      <c r="D202" t="n">
        <v>8.4428</v>
      </c>
      <c r="E202" t="n">
        <v>11.84</v>
      </c>
      <c r="F202" t="n">
        <v>8.710000000000001</v>
      </c>
      <c r="G202" t="n">
        <v>14.93</v>
      </c>
      <c r="H202" t="n">
        <v>0.26</v>
      </c>
      <c r="I202" t="n">
        <v>35</v>
      </c>
      <c r="J202" t="n">
        <v>134.55</v>
      </c>
      <c r="K202" t="n">
        <v>46.47</v>
      </c>
      <c r="L202" t="n">
        <v>2</v>
      </c>
      <c r="M202" t="n">
        <v>33</v>
      </c>
      <c r="N202" t="n">
        <v>21.09</v>
      </c>
      <c r="O202" t="n">
        <v>16828.84</v>
      </c>
      <c r="P202" t="n">
        <v>93.06999999999999</v>
      </c>
      <c r="Q202" t="n">
        <v>203.56</v>
      </c>
      <c r="R202" t="n">
        <v>35.42</v>
      </c>
      <c r="S202" t="n">
        <v>13.05</v>
      </c>
      <c r="T202" t="n">
        <v>10738.41</v>
      </c>
      <c r="U202" t="n">
        <v>0.37</v>
      </c>
      <c r="V202" t="n">
        <v>0.86</v>
      </c>
      <c r="W202" t="n">
        <v>0.11</v>
      </c>
      <c r="X202" t="n">
        <v>0.6899999999999999</v>
      </c>
      <c r="Y202" t="n">
        <v>0.5</v>
      </c>
      <c r="Z202" t="n">
        <v>10</v>
      </c>
    </row>
    <row r="203">
      <c r="A203" t="n">
        <v>2</v>
      </c>
      <c r="B203" t="n">
        <v>65</v>
      </c>
      <c r="C203" t="inlineStr">
        <is>
          <t xml:space="preserve">CONCLUIDO	</t>
        </is>
      </c>
      <c r="D203" t="n">
        <v>8.8744</v>
      </c>
      <c r="E203" t="n">
        <v>11.27</v>
      </c>
      <c r="F203" t="n">
        <v>8.460000000000001</v>
      </c>
      <c r="G203" t="n">
        <v>22.07</v>
      </c>
      <c r="H203" t="n">
        <v>0.39</v>
      </c>
      <c r="I203" t="n">
        <v>23</v>
      </c>
      <c r="J203" t="n">
        <v>135.9</v>
      </c>
      <c r="K203" t="n">
        <v>46.47</v>
      </c>
      <c r="L203" t="n">
        <v>3</v>
      </c>
      <c r="M203" t="n">
        <v>21</v>
      </c>
      <c r="N203" t="n">
        <v>21.43</v>
      </c>
      <c r="O203" t="n">
        <v>16994.64</v>
      </c>
      <c r="P203" t="n">
        <v>89.44</v>
      </c>
      <c r="Q203" t="n">
        <v>203.56</v>
      </c>
      <c r="R203" t="n">
        <v>27.76</v>
      </c>
      <c r="S203" t="n">
        <v>13.05</v>
      </c>
      <c r="T203" t="n">
        <v>6969.96</v>
      </c>
      <c r="U203" t="n">
        <v>0.47</v>
      </c>
      <c r="V203" t="n">
        <v>0.88</v>
      </c>
      <c r="W203" t="n">
        <v>0.09</v>
      </c>
      <c r="X203" t="n">
        <v>0.44</v>
      </c>
      <c r="Y203" t="n">
        <v>0.5</v>
      </c>
      <c r="Z203" t="n">
        <v>10</v>
      </c>
    </row>
    <row r="204">
      <c r="A204" t="n">
        <v>3</v>
      </c>
      <c r="B204" t="n">
        <v>65</v>
      </c>
      <c r="C204" t="inlineStr">
        <is>
          <t xml:space="preserve">CONCLUIDO	</t>
        </is>
      </c>
      <c r="D204" t="n">
        <v>9.097099999999999</v>
      </c>
      <c r="E204" t="n">
        <v>10.99</v>
      </c>
      <c r="F204" t="n">
        <v>8.35</v>
      </c>
      <c r="G204" t="n">
        <v>29.47</v>
      </c>
      <c r="H204" t="n">
        <v>0.52</v>
      </c>
      <c r="I204" t="n">
        <v>17</v>
      </c>
      <c r="J204" t="n">
        <v>137.25</v>
      </c>
      <c r="K204" t="n">
        <v>46.47</v>
      </c>
      <c r="L204" t="n">
        <v>4</v>
      </c>
      <c r="M204" t="n">
        <v>15</v>
      </c>
      <c r="N204" t="n">
        <v>21.78</v>
      </c>
      <c r="O204" t="n">
        <v>17160.92</v>
      </c>
      <c r="P204" t="n">
        <v>87.12</v>
      </c>
      <c r="Q204" t="n">
        <v>203.56</v>
      </c>
      <c r="R204" t="n">
        <v>24.26</v>
      </c>
      <c r="S204" t="n">
        <v>13.05</v>
      </c>
      <c r="T204" t="n">
        <v>5248.36</v>
      </c>
      <c r="U204" t="n">
        <v>0.54</v>
      </c>
      <c r="V204" t="n">
        <v>0.89</v>
      </c>
      <c r="W204" t="n">
        <v>0.08</v>
      </c>
      <c r="X204" t="n">
        <v>0.33</v>
      </c>
      <c r="Y204" t="n">
        <v>0.5</v>
      </c>
      <c r="Z204" t="n">
        <v>10</v>
      </c>
    </row>
    <row r="205">
      <c r="A205" t="n">
        <v>4</v>
      </c>
      <c r="B205" t="n">
        <v>65</v>
      </c>
      <c r="C205" t="inlineStr">
        <is>
          <t xml:space="preserve">CONCLUIDO	</t>
        </is>
      </c>
      <c r="D205" t="n">
        <v>9.2156</v>
      </c>
      <c r="E205" t="n">
        <v>10.85</v>
      </c>
      <c r="F205" t="n">
        <v>8.289999999999999</v>
      </c>
      <c r="G205" t="n">
        <v>35.53</v>
      </c>
      <c r="H205" t="n">
        <v>0.64</v>
      </c>
      <c r="I205" t="n">
        <v>14</v>
      </c>
      <c r="J205" t="n">
        <v>138.6</v>
      </c>
      <c r="K205" t="n">
        <v>46.47</v>
      </c>
      <c r="L205" t="n">
        <v>5</v>
      </c>
      <c r="M205" t="n">
        <v>12</v>
      </c>
      <c r="N205" t="n">
        <v>22.13</v>
      </c>
      <c r="O205" t="n">
        <v>17327.69</v>
      </c>
      <c r="P205" t="n">
        <v>85.63</v>
      </c>
      <c r="Q205" t="n">
        <v>203.57</v>
      </c>
      <c r="R205" t="n">
        <v>22.32</v>
      </c>
      <c r="S205" t="n">
        <v>13.05</v>
      </c>
      <c r="T205" t="n">
        <v>4293.79</v>
      </c>
      <c r="U205" t="n">
        <v>0.58</v>
      </c>
      <c r="V205" t="n">
        <v>0.9</v>
      </c>
      <c r="W205" t="n">
        <v>0.08</v>
      </c>
      <c r="X205" t="n">
        <v>0.27</v>
      </c>
      <c r="Y205" t="n">
        <v>0.5</v>
      </c>
      <c r="Z205" t="n">
        <v>10</v>
      </c>
    </row>
    <row r="206">
      <c r="A206" t="n">
        <v>5</v>
      </c>
      <c r="B206" t="n">
        <v>65</v>
      </c>
      <c r="C206" t="inlineStr">
        <is>
          <t xml:space="preserve">CONCLUIDO	</t>
        </is>
      </c>
      <c r="D206" t="n">
        <v>9.3424</v>
      </c>
      <c r="E206" t="n">
        <v>10.7</v>
      </c>
      <c r="F206" t="n">
        <v>8.220000000000001</v>
      </c>
      <c r="G206" t="n">
        <v>44.86</v>
      </c>
      <c r="H206" t="n">
        <v>0.76</v>
      </c>
      <c r="I206" t="n">
        <v>11</v>
      </c>
      <c r="J206" t="n">
        <v>139.95</v>
      </c>
      <c r="K206" t="n">
        <v>46.47</v>
      </c>
      <c r="L206" t="n">
        <v>6</v>
      </c>
      <c r="M206" t="n">
        <v>9</v>
      </c>
      <c r="N206" t="n">
        <v>22.49</v>
      </c>
      <c r="O206" t="n">
        <v>17494.97</v>
      </c>
      <c r="P206" t="n">
        <v>83.64</v>
      </c>
      <c r="Q206" t="n">
        <v>203.56</v>
      </c>
      <c r="R206" t="n">
        <v>20.24</v>
      </c>
      <c r="S206" t="n">
        <v>13.05</v>
      </c>
      <c r="T206" t="n">
        <v>3271.46</v>
      </c>
      <c r="U206" t="n">
        <v>0.64</v>
      </c>
      <c r="V206" t="n">
        <v>0.91</v>
      </c>
      <c r="W206" t="n">
        <v>0.07000000000000001</v>
      </c>
      <c r="X206" t="n">
        <v>0.2</v>
      </c>
      <c r="Y206" t="n">
        <v>0.5</v>
      </c>
      <c r="Z206" t="n">
        <v>10</v>
      </c>
    </row>
    <row r="207">
      <c r="A207" t="n">
        <v>6</v>
      </c>
      <c r="B207" t="n">
        <v>65</v>
      </c>
      <c r="C207" t="inlineStr">
        <is>
          <t xml:space="preserve">CONCLUIDO	</t>
        </is>
      </c>
      <c r="D207" t="n">
        <v>9.408300000000001</v>
      </c>
      <c r="E207" t="n">
        <v>10.63</v>
      </c>
      <c r="F207" t="n">
        <v>8.18</v>
      </c>
      <c r="G207" t="n">
        <v>49.06</v>
      </c>
      <c r="H207" t="n">
        <v>0.88</v>
      </c>
      <c r="I207" t="n">
        <v>10</v>
      </c>
      <c r="J207" t="n">
        <v>141.31</v>
      </c>
      <c r="K207" t="n">
        <v>46.47</v>
      </c>
      <c r="L207" t="n">
        <v>7</v>
      </c>
      <c r="M207" t="n">
        <v>8</v>
      </c>
      <c r="N207" t="n">
        <v>22.85</v>
      </c>
      <c r="O207" t="n">
        <v>17662.75</v>
      </c>
      <c r="P207" t="n">
        <v>82.31</v>
      </c>
      <c r="Q207" t="n">
        <v>203.56</v>
      </c>
      <c r="R207" t="n">
        <v>18.8</v>
      </c>
      <c r="S207" t="n">
        <v>13.05</v>
      </c>
      <c r="T207" t="n">
        <v>2557.1</v>
      </c>
      <c r="U207" t="n">
        <v>0.6899999999999999</v>
      </c>
      <c r="V207" t="n">
        <v>0.91</v>
      </c>
      <c r="W207" t="n">
        <v>0.07000000000000001</v>
      </c>
      <c r="X207" t="n">
        <v>0.15</v>
      </c>
      <c r="Y207" t="n">
        <v>0.5</v>
      </c>
      <c r="Z207" t="n">
        <v>10</v>
      </c>
    </row>
    <row r="208">
      <c r="A208" t="n">
        <v>7</v>
      </c>
      <c r="B208" t="n">
        <v>65</v>
      </c>
      <c r="C208" t="inlineStr">
        <is>
          <t xml:space="preserve">CONCLUIDO	</t>
        </is>
      </c>
      <c r="D208" t="n">
        <v>9.420400000000001</v>
      </c>
      <c r="E208" t="n">
        <v>10.62</v>
      </c>
      <c r="F208" t="n">
        <v>8.19</v>
      </c>
      <c r="G208" t="n">
        <v>54.6</v>
      </c>
      <c r="H208" t="n">
        <v>0.99</v>
      </c>
      <c r="I208" t="n">
        <v>9</v>
      </c>
      <c r="J208" t="n">
        <v>142.68</v>
      </c>
      <c r="K208" t="n">
        <v>46.47</v>
      </c>
      <c r="L208" t="n">
        <v>8</v>
      </c>
      <c r="M208" t="n">
        <v>7</v>
      </c>
      <c r="N208" t="n">
        <v>23.21</v>
      </c>
      <c r="O208" t="n">
        <v>17831.04</v>
      </c>
      <c r="P208" t="n">
        <v>81.36</v>
      </c>
      <c r="Q208" t="n">
        <v>203.56</v>
      </c>
      <c r="R208" t="n">
        <v>19.31</v>
      </c>
      <c r="S208" t="n">
        <v>13.05</v>
      </c>
      <c r="T208" t="n">
        <v>2813.54</v>
      </c>
      <c r="U208" t="n">
        <v>0.68</v>
      </c>
      <c r="V208" t="n">
        <v>0.91</v>
      </c>
      <c r="W208" t="n">
        <v>0.07000000000000001</v>
      </c>
      <c r="X208" t="n">
        <v>0.17</v>
      </c>
      <c r="Y208" t="n">
        <v>0.5</v>
      </c>
      <c r="Z208" t="n">
        <v>10</v>
      </c>
    </row>
    <row r="209">
      <c r="A209" t="n">
        <v>8</v>
      </c>
      <c r="B209" t="n">
        <v>65</v>
      </c>
      <c r="C209" t="inlineStr">
        <is>
          <t xml:space="preserve">CONCLUIDO	</t>
        </is>
      </c>
      <c r="D209" t="n">
        <v>9.465999999999999</v>
      </c>
      <c r="E209" t="n">
        <v>10.56</v>
      </c>
      <c r="F209" t="n">
        <v>8.17</v>
      </c>
      <c r="G209" t="n">
        <v>61.25</v>
      </c>
      <c r="H209" t="n">
        <v>1.11</v>
      </c>
      <c r="I209" t="n">
        <v>8</v>
      </c>
      <c r="J209" t="n">
        <v>144.05</v>
      </c>
      <c r="K209" t="n">
        <v>46.47</v>
      </c>
      <c r="L209" t="n">
        <v>9</v>
      </c>
      <c r="M209" t="n">
        <v>6</v>
      </c>
      <c r="N209" t="n">
        <v>23.58</v>
      </c>
      <c r="O209" t="n">
        <v>17999.83</v>
      </c>
      <c r="P209" t="n">
        <v>79.95999999999999</v>
      </c>
      <c r="Q209" t="n">
        <v>203.56</v>
      </c>
      <c r="R209" t="n">
        <v>18.47</v>
      </c>
      <c r="S209" t="n">
        <v>13.05</v>
      </c>
      <c r="T209" t="n">
        <v>2402.47</v>
      </c>
      <c r="U209" t="n">
        <v>0.71</v>
      </c>
      <c r="V209" t="n">
        <v>0.91</v>
      </c>
      <c r="W209" t="n">
        <v>0.07000000000000001</v>
      </c>
      <c r="X209" t="n">
        <v>0.14</v>
      </c>
      <c r="Y209" t="n">
        <v>0.5</v>
      </c>
      <c r="Z209" t="n">
        <v>10</v>
      </c>
    </row>
    <row r="210">
      <c r="A210" t="n">
        <v>9</v>
      </c>
      <c r="B210" t="n">
        <v>65</v>
      </c>
      <c r="C210" t="inlineStr">
        <is>
          <t xml:space="preserve">CONCLUIDO	</t>
        </is>
      </c>
      <c r="D210" t="n">
        <v>9.520799999999999</v>
      </c>
      <c r="E210" t="n">
        <v>10.5</v>
      </c>
      <c r="F210" t="n">
        <v>8.130000000000001</v>
      </c>
      <c r="G210" t="n">
        <v>69.70999999999999</v>
      </c>
      <c r="H210" t="n">
        <v>1.22</v>
      </c>
      <c r="I210" t="n">
        <v>7</v>
      </c>
      <c r="J210" t="n">
        <v>145.42</v>
      </c>
      <c r="K210" t="n">
        <v>46.47</v>
      </c>
      <c r="L210" t="n">
        <v>10</v>
      </c>
      <c r="M210" t="n">
        <v>5</v>
      </c>
      <c r="N210" t="n">
        <v>23.95</v>
      </c>
      <c r="O210" t="n">
        <v>18169.15</v>
      </c>
      <c r="P210" t="n">
        <v>78.59</v>
      </c>
      <c r="Q210" t="n">
        <v>203.56</v>
      </c>
      <c r="R210" t="n">
        <v>17.43</v>
      </c>
      <c r="S210" t="n">
        <v>13.05</v>
      </c>
      <c r="T210" t="n">
        <v>1886.99</v>
      </c>
      <c r="U210" t="n">
        <v>0.75</v>
      </c>
      <c r="V210" t="n">
        <v>0.92</v>
      </c>
      <c r="W210" t="n">
        <v>0.06</v>
      </c>
      <c r="X210" t="n">
        <v>0.11</v>
      </c>
      <c r="Y210" t="n">
        <v>0.5</v>
      </c>
      <c r="Z210" t="n">
        <v>10</v>
      </c>
    </row>
    <row r="211">
      <c r="A211" t="n">
        <v>10</v>
      </c>
      <c r="B211" t="n">
        <v>65</v>
      </c>
      <c r="C211" t="inlineStr">
        <is>
          <t xml:space="preserve">CONCLUIDO	</t>
        </is>
      </c>
      <c r="D211" t="n">
        <v>9.553100000000001</v>
      </c>
      <c r="E211" t="n">
        <v>10.47</v>
      </c>
      <c r="F211" t="n">
        <v>8.119999999999999</v>
      </c>
      <c r="G211" t="n">
        <v>81.23999999999999</v>
      </c>
      <c r="H211" t="n">
        <v>1.33</v>
      </c>
      <c r="I211" t="n">
        <v>6</v>
      </c>
      <c r="J211" t="n">
        <v>146.8</v>
      </c>
      <c r="K211" t="n">
        <v>46.47</v>
      </c>
      <c r="L211" t="n">
        <v>11</v>
      </c>
      <c r="M211" t="n">
        <v>4</v>
      </c>
      <c r="N211" t="n">
        <v>24.33</v>
      </c>
      <c r="O211" t="n">
        <v>18338.99</v>
      </c>
      <c r="P211" t="n">
        <v>76.56</v>
      </c>
      <c r="Q211" t="n">
        <v>203.56</v>
      </c>
      <c r="R211" t="n">
        <v>17.14</v>
      </c>
      <c r="S211" t="n">
        <v>13.05</v>
      </c>
      <c r="T211" t="n">
        <v>1742.84</v>
      </c>
      <c r="U211" t="n">
        <v>0.76</v>
      </c>
      <c r="V211" t="n">
        <v>0.92</v>
      </c>
      <c r="W211" t="n">
        <v>0.06</v>
      </c>
      <c r="X211" t="n">
        <v>0.1</v>
      </c>
      <c r="Y211" t="n">
        <v>0.5</v>
      </c>
      <c r="Z211" t="n">
        <v>10</v>
      </c>
    </row>
    <row r="212">
      <c r="A212" t="n">
        <v>11</v>
      </c>
      <c r="B212" t="n">
        <v>65</v>
      </c>
      <c r="C212" t="inlineStr">
        <is>
          <t xml:space="preserve">CONCLUIDO	</t>
        </is>
      </c>
      <c r="D212" t="n">
        <v>9.5511</v>
      </c>
      <c r="E212" t="n">
        <v>10.47</v>
      </c>
      <c r="F212" t="n">
        <v>8.130000000000001</v>
      </c>
      <c r="G212" t="n">
        <v>81.26000000000001</v>
      </c>
      <c r="H212" t="n">
        <v>1.43</v>
      </c>
      <c r="I212" t="n">
        <v>6</v>
      </c>
      <c r="J212" t="n">
        <v>148.18</v>
      </c>
      <c r="K212" t="n">
        <v>46.47</v>
      </c>
      <c r="L212" t="n">
        <v>12</v>
      </c>
      <c r="M212" t="n">
        <v>4</v>
      </c>
      <c r="N212" t="n">
        <v>24.71</v>
      </c>
      <c r="O212" t="n">
        <v>18509.36</v>
      </c>
      <c r="P212" t="n">
        <v>76.44</v>
      </c>
      <c r="Q212" t="n">
        <v>203.56</v>
      </c>
      <c r="R212" t="n">
        <v>17.15</v>
      </c>
      <c r="S212" t="n">
        <v>13.05</v>
      </c>
      <c r="T212" t="n">
        <v>1751.39</v>
      </c>
      <c r="U212" t="n">
        <v>0.76</v>
      </c>
      <c r="V212" t="n">
        <v>0.92</v>
      </c>
      <c r="W212" t="n">
        <v>0.07000000000000001</v>
      </c>
      <c r="X212" t="n">
        <v>0.1</v>
      </c>
      <c r="Y212" t="n">
        <v>0.5</v>
      </c>
      <c r="Z212" t="n">
        <v>10</v>
      </c>
    </row>
    <row r="213">
      <c r="A213" t="n">
        <v>12</v>
      </c>
      <c r="B213" t="n">
        <v>65</v>
      </c>
      <c r="C213" t="inlineStr">
        <is>
          <t xml:space="preserve">CONCLUIDO	</t>
        </is>
      </c>
      <c r="D213" t="n">
        <v>9.549099999999999</v>
      </c>
      <c r="E213" t="n">
        <v>10.47</v>
      </c>
      <c r="F213" t="n">
        <v>8.130000000000001</v>
      </c>
      <c r="G213" t="n">
        <v>81.29000000000001</v>
      </c>
      <c r="H213" t="n">
        <v>1.54</v>
      </c>
      <c r="I213" t="n">
        <v>6</v>
      </c>
      <c r="J213" t="n">
        <v>149.56</v>
      </c>
      <c r="K213" t="n">
        <v>46.47</v>
      </c>
      <c r="L213" t="n">
        <v>13</v>
      </c>
      <c r="M213" t="n">
        <v>4</v>
      </c>
      <c r="N213" t="n">
        <v>25.1</v>
      </c>
      <c r="O213" t="n">
        <v>18680.25</v>
      </c>
      <c r="P213" t="n">
        <v>74.23999999999999</v>
      </c>
      <c r="Q213" t="n">
        <v>203.56</v>
      </c>
      <c r="R213" t="n">
        <v>17.29</v>
      </c>
      <c r="S213" t="n">
        <v>13.05</v>
      </c>
      <c r="T213" t="n">
        <v>1821</v>
      </c>
      <c r="U213" t="n">
        <v>0.75</v>
      </c>
      <c r="V213" t="n">
        <v>0.92</v>
      </c>
      <c r="W213" t="n">
        <v>0.06</v>
      </c>
      <c r="X213" t="n">
        <v>0.1</v>
      </c>
      <c r="Y213" t="n">
        <v>0.5</v>
      </c>
      <c r="Z213" t="n">
        <v>10</v>
      </c>
    </row>
    <row r="214">
      <c r="A214" t="n">
        <v>13</v>
      </c>
      <c r="B214" t="n">
        <v>65</v>
      </c>
      <c r="C214" t="inlineStr">
        <is>
          <t xml:space="preserve">CONCLUIDO	</t>
        </is>
      </c>
      <c r="D214" t="n">
        <v>9.598000000000001</v>
      </c>
      <c r="E214" t="n">
        <v>10.42</v>
      </c>
      <c r="F214" t="n">
        <v>8.1</v>
      </c>
      <c r="G214" t="n">
        <v>97.23</v>
      </c>
      <c r="H214" t="n">
        <v>1.64</v>
      </c>
      <c r="I214" t="n">
        <v>5</v>
      </c>
      <c r="J214" t="n">
        <v>150.95</v>
      </c>
      <c r="K214" t="n">
        <v>46.47</v>
      </c>
      <c r="L214" t="n">
        <v>14</v>
      </c>
      <c r="M214" t="n">
        <v>3</v>
      </c>
      <c r="N214" t="n">
        <v>25.49</v>
      </c>
      <c r="O214" t="n">
        <v>18851.69</v>
      </c>
      <c r="P214" t="n">
        <v>73.98999999999999</v>
      </c>
      <c r="Q214" t="n">
        <v>203.57</v>
      </c>
      <c r="R214" t="n">
        <v>16.4</v>
      </c>
      <c r="S214" t="n">
        <v>13.05</v>
      </c>
      <c r="T214" t="n">
        <v>1380.95</v>
      </c>
      <c r="U214" t="n">
        <v>0.8</v>
      </c>
      <c r="V214" t="n">
        <v>0.92</v>
      </c>
      <c r="W214" t="n">
        <v>0.06</v>
      </c>
      <c r="X214" t="n">
        <v>0.08</v>
      </c>
      <c r="Y214" t="n">
        <v>0.5</v>
      </c>
      <c r="Z214" t="n">
        <v>10</v>
      </c>
    </row>
    <row r="215">
      <c r="A215" t="n">
        <v>14</v>
      </c>
      <c r="B215" t="n">
        <v>65</v>
      </c>
      <c r="C215" t="inlineStr">
        <is>
          <t xml:space="preserve">CONCLUIDO	</t>
        </is>
      </c>
      <c r="D215" t="n">
        <v>9.609500000000001</v>
      </c>
      <c r="E215" t="n">
        <v>10.41</v>
      </c>
      <c r="F215" t="n">
        <v>8.09</v>
      </c>
      <c r="G215" t="n">
        <v>97.08</v>
      </c>
      <c r="H215" t="n">
        <v>1.74</v>
      </c>
      <c r="I215" t="n">
        <v>5</v>
      </c>
      <c r="J215" t="n">
        <v>152.35</v>
      </c>
      <c r="K215" t="n">
        <v>46.47</v>
      </c>
      <c r="L215" t="n">
        <v>15</v>
      </c>
      <c r="M215" t="n">
        <v>3</v>
      </c>
      <c r="N215" t="n">
        <v>25.88</v>
      </c>
      <c r="O215" t="n">
        <v>19023.66</v>
      </c>
      <c r="P215" t="n">
        <v>72.92</v>
      </c>
      <c r="Q215" t="n">
        <v>203.56</v>
      </c>
      <c r="R215" t="n">
        <v>16.05</v>
      </c>
      <c r="S215" t="n">
        <v>13.05</v>
      </c>
      <c r="T215" t="n">
        <v>1204.04</v>
      </c>
      <c r="U215" t="n">
        <v>0.8100000000000001</v>
      </c>
      <c r="V215" t="n">
        <v>0.92</v>
      </c>
      <c r="W215" t="n">
        <v>0.06</v>
      </c>
      <c r="X215" t="n">
        <v>0.07000000000000001</v>
      </c>
      <c r="Y215" t="n">
        <v>0.5</v>
      </c>
      <c r="Z215" t="n">
        <v>10</v>
      </c>
    </row>
    <row r="216">
      <c r="A216" t="n">
        <v>15</v>
      </c>
      <c r="B216" t="n">
        <v>65</v>
      </c>
      <c r="C216" t="inlineStr">
        <is>
          <t xml:space="preserve">CONCLUIDO	</t>
        </is>
      </c>
      <c r="D216" t="n">
        <v>9.5921</v>
      </c>
      <c r="E216" t="n">
        <v>10.43</v>
      </c>
      <c r="F216" t="n">
        <v>8.109999999999999</v>
      </c>
      <c r="G216" t="n">
        <v>97.31</v>
      </c>
      <c r="H216" t="n">
        <v>1.84</v>
      </c>
      <c r="I216" t="n">
        <v>5</v>
      </c>
      <c r="J216" t="n">
        <v>153.75</v>
      </c>
      <c r="K216" t="n">
        <v>46.47</v>
      </c>
      <c r="L216" t="n">
        <v>16</v>
      </c>
      <c r="M216" t="n">
        <v>1</v>
      </c>
      <c r="N216" t="n">
        <v>26.28</v>
      </c>
      <c r="O216" t="n">
        <v>19196.18</v>
      </c>
      <c r="P216" t="n">
        <v>71.47</v>
      </c>
      <c r="Q216" t="n">
        <v>203.59</v>
      </c>
      <c r="R216" t="n">
        <v>16.62</v>
      </c>
      <c r="S216" t="n">
        <v>13.05</v>
      </c>
      <c r="T216" t="n">
        <v>1492.2</v>
      </c>
      <c r="U216" t="n">
        <v>0.78</v>
      </c>
      <c r="V216" t="n">
        <v>0.92</v>
      </c>
      <c r="W216" t="n">
        <v>0.06</v>
      </c>
      <c r="X216" t="n">
        <v>0.08</v>
      </c>
      <c r="Y216" t="n">
        <v>0.5</v>
      </c>
      <c r="Z216" t="n">
        <v>10</v>
      </c>
    </row>
    <row r="217">
      <c r="A217" t="n">
        <v>16</v>
      </c>
      <c r="B217" t="n">
        <v>65</v>
      </c>
      <c r="C217" t="inlineStr">
        <is>
          <t xml:space="preserve">CONCLUIDO	</t>
        </is>
      </c>
      <c r="D217" t="n">
        <v>9.5839</v>
      </c>
      <c r="E217" t="n">
        <v>10.43</v>
      </c>
      <c r="F217" t="n">
        <v>8.119999999999999</v>
      </c>
      <c r="G217" t="n">
        <v>97.41</v>
      </c>
      <c r="H217" t="n">
        <v>1.94</v>
      </c>
      <c r="I217" t="n">
        <v>5</v>
      </c>
      <c r="J217" t="n">
        <v>155.15</v>
      </c>
      <c r="K217" t="n">
        <v>46.47</v>
      </c>
      <c r="L217" t="n">
        <v>17</v>
      </c>
      <c r="M217" t="n">
        <v>0</v>
      </c>
      <c r="N217" t="n">
        <v>26.68</v>
      </c>
      <c r="O217" t="n">
        <v>19369.26</v>
      </c>
      <c r="P217" t="n">
        <v>71.11</v>
      </c>
      <c r="Q217" t="n">
        <v>203.59</v>
      </c>
      <c r="R217" t="n">
        <v>16.87</v>
      </c>
      <c r="S217" t="n">
        <v>13.05</v>
      </c>
      <c r="T217" t="n">
        <v>1615.02</v>
      </c>
      <c r="U217" t="n">
        <v>0.77</v>
      </c>
      <c r="V217" t="n">
        <v>0.92</v>
      </c>
      <c r="W217" t="n">
        <v>0.07000000000000001</v>
      </c>
      <c r="X217" t="n">
        <v>0.09</v>
      </c>
      <c r="Y217" t="n">
        <v>0.5</v>
      </c>
      <c r="Z217" t="n">
        <v>10</v>
      </c>
    </row>
    <row r="218">
      <c r="A218" t="n">
        <v>0</v>
      </c>
      <c r="B218" t="n">
        <v>75</v>
      </c>
      <c r="C218" t="inlineStr">
        <is>
          <t xml:space="preserve">CONCLUIDO	</t>
        </is>
      </c>
      <c r="D218" t="n">
        <v>6.8835</v>
      </c>
      <c r="E218" t="n">
        <v>14.53</v>
      </c>
      <c r="F218" t="n">
        <v>9.710000000000001</v>
      </c>
      <c r="G218" t="n">
        <v>7.02</v>
      </c>
      <c r="H218" t="n">
        <v>0.12</v>
      </c>
      <c r="I218" t="n">
        <v>83</v>
      </c>
      <c r="J218" t="n">
        <v>150.44</v>
      </c>
      <c r="K218" t="n">
        <v>49.1</v>
      </c>
      <c r="L218" t="n">
        <v>1</v>
      </c>
      <c r="M218" t="n">
        <v>81</v>
      </c>
      <c r="N218" t="n">
        <v>25.34</v>
      </c>
      <c r="O218" t="n">
        <v>18787.76</v>
      </c>
      <c r="P218" t="n">
        <v>113.93</v>
      </c>
      <c r="Q218" t="n">
        <v>203.6</v>
      </c>
      <c r="R218" t="n">
        <v>66.87</v>
      </c>
      <c r="S218" t="n">
        <v>13.05</v>
      </c>
      <c r="T218" t="n">
        <v>26225.55</v>
      </c>
      <c r="U218" t="n">
        <v>0.2</v>
      </c>
      <c r="V218" t="n">
        <v>0.77</v>
      </c>
      <c r="W218" t="n">
        <v>0.19</v>
      </c>
      <c r="X218" t="n">
        <v>1.69</v>
      </c>
      <c r="Y218" t="n">
        <v>0.5</v>
      </c>
      <c r="Z218" t="n">
        <v>10</v>
      </c>
    </row>
    <row r="219">
      <c r="A219" t="n">
        <v>1</v>
      </c>
      <c r="B219" t="n">
        <v>75</v>
      </c>
      <c r="C219" t="inlineStr">
        <is>
          <t xml:space="preserve">CONCLUIDO	</t>
        </is>
      </c>
      <c r="D219" t="n">
        <v>8.186500000000001</v>
      </c>
      <c r="E219" t="n">
        <v>12.22</v>
      </c>
      <c r="F219" t="n">
        <v>8.779999999999999</v>
      </c>
      <c r="G219" t="n">
        <v>13.86</v>
      </c>
      <c r="H219" t="n">
        <v>0.23</v>
      </c>
      <c r="I219" t="n">
        <v>38</v>
      </c>
      <c r="J219" t="n">
        <v>151.83</v>
      </c>
      <c r="K219" t="n">
        <v>49.1</v>
      </c>
      <c r="L219" t="n">
        <v>2</v>
      </c>
      <c r="M219" t="n">
        <v>36</v>
      </c>
      <c r="N219" t="n">
        <v>25.73</v>
      </c>
      <c r="O219" t="n">
        <v>18959.54</v>
      </c>
      <c r="P219" t="n">
        <v>101.93</v>
      </c>
      <c r="Q219" t="n">
        <v>203.56</v>
      </c>
      <c r="R219" t="n">
        <v>37.43</v>
      </c>
      <c r="S219" t="n">
        <v>13.05</v>
      </c>
      <c r="T219" t="n">
        <v>11731.49</v>
      </c>
      <c r="U219" t="n">
        <v>0.35</v>
      </c>
      <c r="V219" t="n">
        <v>0.85</v>
      </c>
      <c r="W219" t="n">
        <v>0.12</v>
      </c>
      <c r="X219" t="n">
        <v>0.75</v>
      </c>
      <c r="Y219" t="n">
        <v>0.5</v>
      </c>
      <c r="Z219" t="n">
        <v>10</v>
      </c>
    </row>
    <row r="220">
      <c r="A220" t="n">
        <v>2</v>
      </c>
      <c r="B220" t="n">
        <v>75</v>
      </c>
      <c r="C220" t="inlineStr">
        <is>
          <t xml:space="preserve">CONCLUIDO	</t>
        </is>
      </c>
      <c r="D220" t="n">
        <v>8.6586</v>
      </c>
      <c r="E220" t="n">
        <v>11.55</v>
      </c>
      <c r="F220" t="n">
        <v>8.51</v>
      </c>
      <c r="G220" t="n">
        <v>20.42</v>
      </c>
      <c r="H220" t="n">
        <v>0.35</v>
      </c>
      <c r="I220" t="n">
        <v>25</v>
      </c>
      <c r="J220" t="n">
        <v>153.23</v>
      </c>
      <c r="K220" t="n">
        <v>49.1</v>
      </c>
      <c r="L220" t="n">
        <v>3</v>
      </c>
      <c r="M220" t="n">
        <v>23</v>
      </c>
      <c r="N220" t="n">
        <v>26.13</v>
      </c>
      <c r="O220" t="n">
        <v>19131.85</v>
      </c>
      <c r="P220" t="n">
        <v>97.95999999999999</v>
      </c>
      <c r="Q220" t="n">
        <v>203.57</v>
      </c>
      <c r="R220" t="n">
        <v>29.11</v>
      </c>
      <c r="S220" t="n">
        <v>13.05</v>
      </c>
      <c r="T220" t="n">
        <v>7636.73</v>
      </c>
      <c r="U220" t="n">
        <v>0.45</v>
      </c>
      <c r="V220" t="n">
        <v>0.88</v>
      </c>
      <c r="W220" t="n">
        <v>0.09</v>
      </c>
      <c r="X220" t="n">
        <v>0.48</v>
      </c>
      <c r="Y220" t="n">
        <v>0.5</v>
      </c>
      <c r="Z220" t="n">
        <v>10</v>
      </c>
    </row>
    <row r="221">
      <c r="A221" t="n">
        <v>3</v>
      </c>
      <c r="B221" t="n">
        <v>75</v>
      </c>
      <c r="C221" t="inlineStr">
        <is>
          <t xml:space="preserve">CONCLUIDO	</t>
        </is>
      </c>
      <c r="D221" t="n">
        <v>8.9964</v>
      </c>
      <c r="E221" t="n">
        <v>11.12</v>
      </c>
      <c r="F221" t="n">
        <v>8.289999999999999</v>
      </c>
      <c r="G221" t="n">
        <v>27.63</v>
      </c>
      <c r="H221" t="n">
        <v>0.46</v>
      </c>
      <c r="I221" t="n">
        <v>18</v>
      </c>
      <c r="J221" t="n">
        <v>154.63</v>
      </c>
      <c r="K221" t="n">
        <v>49.1</v>
      </c>
      <c r="L221" t="n">
        <v>4</v>
      </c>
      <c r="M221" t="n">
        <v>16</v>
      </c>
      <c r="N221" t="n">
        <v>26.53</v>
      </c>
      <c r="O221" t="n">
        <v>19304.72</v>
      </c>
      <c r="P221" t="n">
        <v>94.43000000000001</v>
      </c>
      <c r="Q221" t="n">
        <v>203.57</v>
      </c>
      <c r="R221" t="n">
        <v>22.24</v>
      </c>
      <c r="S221" t="n">
        <v>13.05</v>
      </c>
      <c r="T221" t="n">
        <v>4233.78</v>
      </c>
      <c r="U221" t="n">
        <v>0.59</v>
      </c>
      <c r="V221" t="n">
        <v>0.9</v>
      </c>
      <c r="W221" t="n">
        <v>0.07000000000000001</v>
      </c>
      <c r="X221" t="n">
        <v>0.26</v>
      </c>
      <c r="Y221" t="n">
        <v>0.5</v>
      </c>
      <c r="Z221" t="n">
        <v>10</v>
      </c>
    </row>
    <row r="222">
      <c r="A222" t="n">
        <v>4</v>
      </c>
      <c r="B222" t="n">
        <v>75</v>
      </c>
      <c r="C222" t="inlineStr">
        <is>
          <t xml:space="preserve">CONCLUIDO	</t>
        </is>
      </c>
      <c r="D222" t="n">
        <v>9.053000000000001</v>
      </c>
      <c r="E222" t="n">
        <v>11.05</v>
      </c>
      <c r="F222" t="n">
        <v>8.31</v>
      </c>
      <c r="G222" t="n">
        <v>33.25</v>
      </c>
      <c r="H222" t="n">
        <v>0.57</v>
      </c>
      <c r="I222" t="n">
        <v>15</v>
      </c>
      <c r="J222" t="n">
        <v>156.03</v>
      </c>
      <c r="K222" t="n">
        <v>49.1</v>
      </c>
      <c r="L222" t="n">
        <v>5</v>
      </c>
      <c r="M222" t="n">
        <v>13</v>
      </c>
      <c r="N222" t="n">
        <v>26.94</v>
      </c>
      <c r="O222" t="n">
        <v>19478.15</v>
      </c>
      <c r="P222" t="n">
        <v>93.98</v>
      </c>
      <c r="Q222" t="n">
        <v>203.56</v>
      </c>
      <c r="R222" t="n">
        <v>23.11</v>
      </c>
      <c r="S222" t="n">
        <v>13.05</v>
      </c>
      <c r="T222" t="n">
        <v>4685.3</v>
      </c>
      <c r="U222" t="n">
        <v>0.5600000000000001</v>
      </c>
      <c r="V222" t="n">
        <v>0.9</v>
      </c>
      <c r="W222" t="n">
        <v>0.08</v>
      </c>
      <c r="X222" t="n">
        <v>0.29</v>
      </c>
      <c r="Y222" t="n">
        <v>0.5</v>
      </c>
      <c r="Z222" t="n">
        <v>10</v>
      </c>
    </row>
    <row r="223">
      <c r="A223" t="n">
        <v>5</v>
      </c>
      <c r="B223" t="n">
        <v>75</v>
      </c>
      <c r="C223" t="inlineStr">
        <is>
          <t xml:space="preserve">CONCLUIDO	</t>
        </is>
      </c>
      <c r="D223" t="n">
        <v>9.182</v>
      </c>
      <c r="E223" t="n">
        <v>10.89</v>
      </c>
      <c r="F223" t="n">
        <v>8.25</v>
      </c>
      <c r="G223" t="n">
        <v>41.24</v>
      </c>
      <c r="H223" t="n">
        <v>0.67</v>
      </c>
      <c r="I223" t="n">
        <v>12</v>
      </c>
      <c r="J223" t="n">
        <v>157.44</v>
      </c>
      <c r="K223" t="n">
        <v>49.1</v>
      </c>
      <c r="L223" t="n">
        <v>6</v>
      </c>
      <c r="M223" t="n">
        <v>10</v>
      </c>
      <c r="N223" t="n">
        <v>27.35</v>
      </c>
      <c r="O223" t="n">
        <v>19652.13</v>
      </c>
      <c r="P223" t="n">
        <v>92.2</v>
      </c>
      <c r="Q223" t="n">
        <v>203.56</v>
      </c>
      <c r="R223" t="n">
        <v>20.96</v>
      </c>
      <c r="S223" t="n">
        <v>13.05</v>
      </c>
      <c r="T223" t="n">
        <v>3625.27</v>
      </c>
      <c r="U223" t="n">
        <v>0.62</v>
      </c>
      <c r="V223" t="n">
        <v>0.9</v>
      </c>
      <c r="W223" t="n">
        <v>0.07000000000000001</v>
      </c>
      <c r="X223" t="n">
        <v>0.22</v>
      </c>
      <c r="Y223" t="n">
        <v>0.5</v>
      </c>
      <c r="Z223" t="n">
        <v>10</v>
      </c>
    </row>
    <row r="224">
      <c r="A224" t="n">
        <v>6</v>
      </c>
      <c r="B224" t="n">
        <v>75</v>
      </c>
      <c r="C224" t="inlineStr">
        <is>
          <t xml:space="preserve">CONCLUIDO	</t>
        </is>
      </c>
      <c r="D224" t="n">
        <v>9.2232</v>
      </c>
      <c r="E224" t="n">
        <v>10.84</v>
      </c>
      <c r="F224" t="n">
        <v>8.23</v>
      </c>
      <c r="G224" t="n">
        <v>44.89</v>
      </c>
      <c r="H224" t="n">
        <v>0.78</v>
      </c>
      <c r="I224" t="n">
        <v>11</v>
      </c>
      <c r="J224" t="n">
        <v>158.86</v>
      </c>
      <c r="K224" t="n">
        <v>49.1</v>
      </c>
      <c r="L224" t="n">
        <v>7</v>
      </c>
      <c r="M224" t="n">
        <v>9</v>
      </c>
      <c r="N224" t="n">
        <v>27.77</v>
      </c>
      <c r="O224" t="n">
        <v>19826.68</v>
      </c>
      <c r="P224" t="n">
        <v>91.5</v>
      </c>
      <c r="Q224" t="n">
        <v>203.57</v>
      </c>
      <c r="R224" t="n">
        <v>20.43</v>
      </c>
      <c r="S224" t="n">
        <v>13.05</v>
      </c>
      <c r="T224" t="n">
        <v>3365.31</v>
      </c>
      <c r="U224" t="n">
        <v>0.64</v>
      </c>
      <c r="V224" t="n">
        <v>0.91</v>
      </c>
      <c r="W224" t="n">
        <v>0.07000000000000001</v>
      </c>
      <c r="X224" t="n">
        <v>0.21</v>
      </c>
      <c r="Y224" t="n">
        <v>0.5</v>
      </c>
      <c r="Z224" t="n">
        <v>10</v>
      </c>
    </row>
    <row r="225">
      <c r="A225" t="n">
        <v>7</v>
      </c>
      <c r="B225" t="n">
        <v>75</v>
      </c>
      <c r="C225" t="inlineStr">
        <is>
          <t xml:space="preserve">CONCLUIDO	</t>
        </is>
      </c>
      <c r="D225" t="n">
        <v>9.2659</v>
      </c>
      <c r="E225" t="n">
        <v>10.79</v>
      </c>
      <c r="F225" t="n">
        <v>8.210000000000001</v>
      </c>
      <c r="G225" t="n">
        <v>49.26</v>
      </c>
      <c r="H225" t="n">
        <v>0.88</v>
      </c>
      <c r="I225" t="n">
        <v>10</v>
      </c>
      <c r="J225" t="n">
        <v>160.28</v>
      </c>
      <c r="K225" t="n">
        <v>49.1</v>
      </c>
      <c r="L225" t="n">
        <v>8</v>
      </c>
      <c r="M225" t="n">
        <v>8</v>
      </c>
      <c r="N225" t="n">
        <v>28.19</v>
      </c>
      <c r="O225" t="n">
        <v>20001.93</v>
      </c>
      <c r="P225" t="n">
        <v>89.84</v>
      </c>
      <c r="Q225" t="n">
        <v>203.56</v>
      </c>
      <c r="R225" t="n">
        <v>19.84</v>
      </c>
      <c r="S225" t="n">
        <v>13.05</v>
      </c>
      <c r="T225" t="n">
        <v>3074.99</v>
      </c>
      <c r="U225" t="n">
        <v>0.66</v>
      </c>
      <c r="V225" t="n">
        <v>0.91</v>
      </c>
      <c r="W225" t="n">
        <v>0.07000000000000001</v>
      </c>
      <c r="X225" t="n">
        <v>0.19</v>
      </c>
      <c r="Y225" t="n">
        <v>0.5</v>
      </c>
      <c r="Z225" t="n">
        <v>10</v>
      </c>
    </row>
    <row r="226">
      <c r="A226" t="n">
        <v>8</v>
      </c>
      <c r="B226" t="n">
        <v>75</v>
      </c>
      <c r="C226" t="inlineStr">
        <is>
          <t xml:space="preserve">CONCLUIDO	</t>
        </is>
      </c>
      <c r="D226" t="n">
        <v>9.31</v>
      </c>
      <c r="E226" t="n">
        <v>10.74</v>
      </c>
      <c r="F226" t="n">
        <v>8.19</v>
      </c>
      <c r="G226" t="n">
        <v>54.6</v>
      </c>
      <c r="H226" t="n">
        <v>0.99</v>
      </c>
      <c r="I226" t="n">
        <v>9</v>
      </c>
      <c r="J226" t="n">
        <v>161.71</v>
      </c>
      <c r="K226" t="n">
        <v>49.1</v>
      </c>
      <c r="L226" t="n">
        <v>9</v>
      </c>
      <c r="M226" t="n">
        <v>7</v>
      </c>
      <c r="N226" t="n">
        <v>28.61</v>
      </c>
      <c r="O226" t="n">
        <v>20177.64</v>
      </c>
      <c r="P226" t="n">
        <v>89.22</v>
      </c>
      <c r="Q226" t="n">
        <v>203.56</v>
      </c>
      <c r="R226" t="n">
        <v>19.24</v>
      </c>
      <c r="S226" t="n">
        <v>13.05</v>
      </c>
      <c r="T226" t="n">
        <v>2778.7</v>
      </c>
      <c r="U226" t="n">
        <v>0.68</v>
      </c>
      <c r="V226" t="n">
        <v>0.91</v>
      </c>
      <c r="W226" t="n">
        <v>0.07000000000000001</v>
      </c>
      <c r="X226" t="n">
        <v>0.17</v>
      </c>
      <c r="Y226" t="n">
        <v>0.5</v>
      </c>
      <c r="Z226" t="n">
        <v>10</v>
      </c>
    </row>
    <row r="227">
      <c r="A227" t="n">
        <v>9</v>
      </c>
      <c r="B227" t="n">
        <v>75</v>
      </c>
      <c r="C227" t="inlineStr">
        <is>
          <t xml:space="preserve">CONCLUIDO	</t>
        </is>
      </c>
      <c r="D227" t="n">
        <v>9.356</v>
      </c>
      <c r="E227" t="n">
        <v>10.69</v>
      </c>
      <c r="F227" t="n">
        <v>8.17</v>
      </c>
      <c r="G227" t="n">
        <v>61.26</v>
      </c>
      <c r="H227" t="n">
        <v>1.09</v>
      </c>
      <c r="I227" t="n">
        <v>8</v>
      </c>
      <c r="J227" t="n">
        <v>163.13</v>
      </c>
      <c r="K227" t="n">
        <v>49.1</v>
      </c>
      <c r="L227" t="n">
        <v>10</v>
      </c>
      <c r="M227" t="n">
        <v>6</v>
      </c>
      <c r="N227" t="n">
        <v>29.04</v>
      </c>
      <c r="O227" t="n">
        <v>20353.94</v>
      </c>
      <c r="P227" t="n">
        <v>87.95</v>
      </c>
      <c r="Q227" t="n">
        <v>203.56</v>
      </c>
      <c r="R227" t="n">
        <v>18.53</v>
      </c>
      <c r="S227" t="n">
        <v>13.05</v>
      </c>
      <c r="T227" t="n">
        <v>2429.78</v>
      </c>
      <c r="U227" t="n">
        <v>0.7</v>
      </c>
      <c r="V227" t="n">
        <v>0.91</v>
      </c>
      <c r="W227" t="n">
        <v>0.07000000000000001</v>
      </c>
      <c r="X227" t="n">
        <v>0.14</v>
      </c>
      <c r="Y227" t="n">
        <v>0.5</v>
      </c>
      <c r="Z227" t="n">
        <v>10</v>
      </c>
    </row>
    <row r="228">
      <c r="A228" t="n">
        <v>10</v>
      </c>
      <c r="B228" t="n">
        <v>75</v>
      </c>
      <c r="C228" t="inlineStr">
        <is>
          <t xml:space="preserve">CONCLUIDO	</t>
        </is>
      </c>
      <c r="D228" t="n">
        <v>9.4194</v>
      </c>
      <c r="E228" t="n">
        <v>10.62</v>
      </c>
      <c r="F228" t="n">
        <v>8.130000000000001</v>
      </c>
      <c r="G228" t="n">
        <v>69.65000000000001</v>
      </c>
      <c r="H228" t="n">
        <v>1.18</v>
      </c>
      <c r="I228" t="n">
        <v>7</v>
      </c>
      <c r="J228" t="n">
        <v>164.57</v>
      </c>
      <c r="K228" t="n">
        <v>49.1</v>
      </c>
      <c r="L228" t="n">
        <v>11</v>
      </c>
      <c r="M228" t="n">
        <v>5</v>
      </c>
      <c r="N228" t="n">
        <v>29.47</v>
      </c>
      <c r="O228" t="n">
        <v>20530.82</v>
      </c>
      <c r="P228" t="n">
        <v>86.65000000000001</v>
      </c>
      <c r="Q228" t="n">
        <v>203.56</v>
      </c>
      <c r="R228" t="n">
        <v>17.2</v>
      </c>
      <c r="S228" t="n">
        <v>13.05</v>
      </c>
      <c r="T228" t="n">
        <v>1771.59</v>
      </c>
      <c r="U228" t="n">
        <v>0.76</v>
      </c>
      <c r="V228" t="n">
        <v>0.92</v>
      </c>
      <c r="W228" t="n">
        <v>0.06</v>
      </c>
      <c r="X228" t="n">
        <v>0.1</v>
      </c>
      <c r="Y228" t="n">
        <v>0.5</v>
      </c>
      <c r="Z228" t="n">
        <v>10</v>
      </c>
    </row>
    <row r="229">
      <c r="A229" t="n">
        <v>11</v>
      </c>
      <c r="B229" t="n">
        <v>75</v>
      </c>
      <c r="C229" t="inlineStr">
        <is>
          <t xml:space="preserve">CONCLUIDO	</t>
        </is>
      </c>
      <c r="D229" t="n">
        <v>9.397500000000001</v>
      </c>
      <c r="E229" t="n">
        <v>10.64</v>
      </c>
      <c r="F229" t="n">
        <v>8.15</v>
      </c>
      <c r="G229" t="n">
        <v>69.86</v>
      </c>
      <c r="H229" t="n">
        <v>1.28</v>
      </c>
      <c r="I229" t="n">
        <v>7</v>
      </c>
      <c r="J229" t="n">
        <v>166.01</v>
      </c>
      <c r="K229" t="n">
        <v>49.1</v>
      </c>
      <c r="L229" t="n">
        <v>12</v>
      </c>
      <c r="M229" t="n">
        <v>5</v>
      </c>
      <c r="N229" t="n">
        <v>29.91</v>
      </c>
      <c r="O229" t="n">
        <v>20708.3</v>
      </c>
      <c r="P229" t="n">
        <v>85.44</v>
      </c>
      <c r="Q229" t="n">
        <v>203.56</v>
      </c>
      <c r="R229" t="n">
        <v>18.04</v>
      </c>
      <c r="S229" t="n">
        <v>13.05</v>
      </c>
      <c r="T229" t="n">
        <v>2190.91</v>
      </c>
      <c r="U229" t="n">
        <v>0.72</v>
      </c>
      <c r="V229" t="n">
        <v>0.91</v>
      </c>
      <c r="W229" t="n">
        <v>0.06</v>
      </c>
      <c r="X229" t="n">
        <v>0.13</v>
      </c>
      <c r="Y229" t="n">
        <v>0.5</v>
      </c>
      <c r="Z229" t="n">
        <v>10</v>
      </c>
    </row>
    <row r="230">
      <c r="A230" t="n">
        <v>12</v>
      </c>
      <c r="B230" t="n">
        <v>75</v>
      </c>
      <c r="C230" t="inlineStr">
        <is>
          <t xml:space="preserve">CONCLUIDO	</t>
        </is>
      </c>
      <c r="D230" t="n">
        <v>9.4491</v>
      </c>
      <c r="E230" t="n">
        <v>10.58</v>
      </c>
      <c r="F230" t="n">
        <v>8.119999999999999</v>
      </c>
      <c r="G230" t="n">
        <v>81.23</v>
      </c>
      <c r="H230" t="n">
        <v>1.38</v>
      </c>
      <c r="I230" t="n">
        <v>6</v>
      </c>
      <c r="J230" t="n">
        <v>167.45</v>
      </c>
      <c r="K230" t="n">
        <v>49.1</v>
      </c>
      <c r="L230" t="n">
        <v>13</v>
      </c>
      <c r="M230" t="n">
        <v>4</v>
      </c>
      <c r="N230" t="n">
        <v>30.36</v>
      </c>
      <c r="O230" t="n">
        <v>20886.38</v>
      </c>
      <c r="P230" t="n">
        <v>84.8</v>
      </c>
      <c r="Q230" t="n">
        <v>203.56</v>
      </c>
      <c r="R230" t="n">
        <v>17.11</v>
      </c>
      <c r="S230" t="n">
        <v>13.05</v>
      </c>
      <c r="T230" t="n">
        <v>1730.08</v>
      </c>
      <c r="U230" t="n">
        <v>0.76</v>
      </c>
      <c r="V230" t="n">
        <v>0.92</v>
      </c>
      <c r="W230" t="n">
        <v>0.06</v>
      </c>
      <c r="X230" t="n">
        <v>0.1</v>
      </c>
      <c r="Y230" t="n">
        <v>0.5</v>
      </c>
      <c r="Z230" t="n">
        <v>10</v>
      </c>
    </row>
    <row r="231">
      <c r="A231" t="n">
        <v>13</v>
      </c>
      <c r="B231" t="n">
        <v>75</v>
      </c>
      <c r="C231" t="inlineStr">
        <is>
          <t xml:space="preserve">CONCLUIDO	</t>
        </is>
      </c>
      <c r="D231" t="n">
        <v>9.464</v>
      </c>
      <c r="E231" t="n">
        <v>10.57</v>
      </c>
      <c r="F231" t="n">
        <v>8.109999999999999</v>
      </c>
      <c r="G231" t="n">
        <v>81.06999999999999</v>
      </c>
      <c r="H231" t="n">
        <v>1.47</v>
      </c>
      <c r="I231" t="n">
        <v>6</v>
      </c>
      <c r="J231" t="n">
        <v>168.9</v>
      </c>
      <c r="K231" t="n">
        <v>49.1</v>
      </c>
      <c r="L231" t="n">
        <v>14</v>
      </c>
      <c r="M231" t="n">
        <v>4</v>
      </c>
      <c r="N231" t="n">
        <v>30.81</v>
      </c>
      <c r="O231" t="n">
        <v>21065.06</v>
      </c>
      <c r="P231" t="n">
        <v>83.37</v>
      </c>
      <c r="Q231" t="n">
        <v>203.56</v>
      </c>
      <c r="R231" t="n">
        <v>16.61</v>
      </c>
      <c r="S231" t="n">
        <v>13.05</v>
      </c>
      <c r="T231" t="n">
        <v>1478.55</v>
      </c>
      <c r="U231" t="n">
        <v>0.79</v>
      </c>
      <c r="V231" t="n">
        <v>0.92</v>
      </c>
      <c r="W231" t="n">
        <v>0.06</v>
      </c>
      <c r="X231" t="n">
        <v>0.08</v>
      </c>
      <c r="Y231" t="n">
        <v>0.5</v>
      </c>
      <c r="Z231" t="n">
        <v>10</v>
      </c>
    </row>
    <row r="232">
      <c r="A232" t="n">
        <v>14</v>
      </c>
      <c r="B232" t="n">
        <v>75</v>
      </c>
      <c r="C232" t="inlineStr">
        <is>
          <t xml:space="preserve">CONCLUIDO	</t>
        </is>
      </c>
      <c r="D232" t="n">
        <v>9.4964</v>
      </c>
      <c r="E232" t="n">
        <v>10.53</v>
      </c>
      <c r="F232" t="n">
        <v>8.1</v>
      </c>
      <c r="G232" t="n">
        <v>97.20999999999999</v>
      </c>
      <c r="H232" t="n">
        <v>1.56</v>
      </c>
      <c r="I232" t="n">
        <v>5</v>
      </c>
      <c r="J232" t="n">
        <v>170.35</v>
      </c>
      <c r="K232" t="n">
        <v>49.1</v>
      </c>
      <c r="L232" t="n">
        <v>15</v>
      </c>
      <c r="M232" t="n">
        <v>3</v>
      </c>
      <c r="N232" t="n">
        <v>31.26</v>
      </c>
      <c r="O232" t="n">
        <v>21244.37</v>
      </c>
      <c r="P232" t="n">
        <v>82.05</v>
      </c>
      <c r="Q232" t="n">
        <v>203.57</v>
      </c>
      <c r="R232" t="n">
        <v>16.41</v>
      </c>
      <c r="S232" t="n">
        <v>13.05</v>
      </c>
      <c r="T232" t="n">
        <v>1384.96</v>
      </c>
      <c r="U232" t="n">
        <v>0.8</v>
      </c>
      <c r="V232" t="n">
        <v>0.92</v>
      </c>
      <c r="W232" t="n">
        <v>0.06</v>
      </c>
      <c r="X232" t="n">
        <v>0.08</v>
      </c>
      <c r="Y232" t="n">
        <v>0.5</v>
      </c>
      <c r="Z232" t="n">
        <v>10</v>
      </c>
    </row>
    <row r="233">
      <c r="A233" t="n">
        <v>15</v>
      </c>
      <c r="B233" t="n">
        <v>75</v>
      </c>
      <c r="C233" t="inlineStr">
        <is>
          <t xml:space="preserve">CONCLUIDO	</t>
        </is>
      </c>
      <c r="D233" t="n">
        <v>9.4947</v>
      </c>
      <c r="E233" t="n">
        <v>10.53</v>
      </c>
      <c r="F233" t="n">
        <v>8.1</v>
      </c>
      <c r="G233" t="n">
        <v>97.23999999999999</v>
      </c>
      <c r="H233" t="n">
        <v>1.65</v>
      </c>
      <c r="I233" t="n">
        <v>5</v>
      </c>
      <c r="J233" t="n">
        <v>171.81</v>
      </c>
      <c r="K233" t="n">
        <v>49.1</v>
      </c>
      <c r="L233" t="n">
        <v>16</v>
      </c>
      <c r="M233" t="n">
        <v>3</v>
      </c>
      <c r="N233" t="n">
        <v>31.72</v>
      </c>
      <c r="O233" t="n">
        <v>21424.29</v>
      </c>
      <c r="P233" t="n">
        <v>82.26000000000001</v>
      </c>
      <c r="Q233" t="n">
        <v>203.56</v>
      </c>
      <c r="R233" t="n">
        <v>16.5</v>
      </c>
      <c r="S233" t="n">
        <v>13.05</v>
      </c>
      <c r="T233" t="n">
        <v>1430.45</v>
      </c>
      <c r="U233" t="n">
        <v>0.79</v>
      </c>
      <c r="V233" t="n">
        <v>0.92</v>
      </c>
      <c r="W233" t="n">
        <v>0.06</v>
      </c>
      <c r="X233" t="n">
        <v>0.08</v>
      </c>
      <c r="Y233" t="n">
        <v>0.5</v>
      </c>
      <c r="Z233" t="n">
        <v>10</v>
      </c>
    </row>
    <row r="234">
      <c r="A234" t="n">
        <v>16</v>
      </c>
      <c r="B234" t="n">
        <v>75</v>
      </c>
      <c r="C234" t="inlineStr">
        <is>
          <t xml:space="preserve">CONCLUIDO	</t>
        </is>
      </c>
      <c r="D234" t="n">
        <v>9.4994</v>
      </c>
      <c r="E234" t="n">
        <v>10.53</v>
      </c>
      <c r="F234" t="n">
        <v>8.1</v>
      </c>
      <c r="G234" t="n">
        <v>97.17</v>
      </c>
      <c r="H234" t="n">
        <v>1.74</v>
      </c>
      <c r="I234" t="n">
        <v>5</v>
      </c>
      <c r="J234" t="n">
        <v>173.28</v>
      </c>
      <c r="K234" t="n">
        <v>49.1</v>
      </c>
      <c r="L234" t="n">
        <v>17</v>
      </c>
      <c r="M234" t="n">
        <v>3</v>
      </c>
      <c r="N234" t="n">
        <v>32.18</v>
      </c>
      <c r="O234" t="n">
        <v>21604.83</v>
      </c>
      <c r="P234" t="n">
        <v>81.34</v>
      </c>
      <c r="Q234" t="n">
        <v>203.56</v>
      </c>
      <c r="R234" t="n">
        <v>16.34</v>
      </c>
      <c r="S234" t="n">
        <v>13.05</v>
      </c>
      <c r="T234" t="n">
        <v>1349.19</v>
      </c>
      <c r="U234" t="n">
        <v>0.8</v>
      </c>
      <c r="V234" t="n">
        <v>0.92</v>
      </c>
      <c r="W234" t="n">
        <v>0.06</v>
      </c>
      <c r="X234" t="n">
        <v>0.07000000000000001</v>
      </c>
      <c r="Y234" t="n">
        <v>0.5</v>
      </c>
      <c r="Z234" t="n">
        <v>10</v>
      </c>
    </row>
    <row r="235">
      <c r="A235" t="n">
        <v>17</v>
      </c>
      <c r="B235" t="n">
        <v>75</v>
      </c>
      <c r="C235" t="inlineStr">
        <is>
          <t xml:space="preserve">CONCLUIDO	</t>
        </is>
      </c>
      <c r="D235" t="n">
        <v>9.4869</v>
      </c>
      <c r="E235" t="n">
        <v>10.54</v>
      </c>
      <c r="F235" t="n">
        <v>8.109999999999999</v>
      </c>
      <c r="G235" t="n">
        <v>97.34</v>
      </c>
      <c r="H235" t="n">
        <v>1.83</v>
      </c>
      <c r="I235" t="n">
        <v>5</v>
      </c>
      <c r="J235" t="n">
        <v>174.75</v>
      </c>
      <c r="K235" t="n">
        <v>49.1</v>
      </c>
      <c r="L235" t="n">
        <v>18</v>
      </c>
      <c r="M235" t="n">
        <v>3</v>
      </c>
      <c r="N235" t="n">
        <v>32.65</v>
      </c>
      <c r="O235" t="n">
        <v>21786.02</v>
      </c>
      <c r="P235" t="n">
        <v>79.29000000000001</v>
      </c>
      <c r="Q235" t="n">
        <v>203.56</v>
      </c>
      <c r="R235" t="n">
        <v>16.83</v>
      </c>
      <c r="S235" t="n">
        <v>13.05</v>
      </c>
      <c r="T235" t="n">
        <v>1593.91</v>
      </c>
      <c r="U235" t="n">
        <v>0.78</v>
      </c>
      <c r="V235" t="n">
        <v>0.92</v>
      </c>
      <c r="W235" t="n">
        <v>0.06</v>
      </c>
      <c r="X235" t="n">
        <v>0.09</v>
      </c>
      <c r="Y235" t="n">
        <v>0.5</v>
      </c>
      <c r="Z235" t="n">
        <v>10</v>
      </c>
    </row>
    <row r="236">
      <c r="A236" t="n">
        <v>18</v>
      </c>
      <c r="B236" t="n">
        <v>75</v>
      </c>
      <c r="C236" t="inlineStr">
        <is>
          <t xml:space="preserve">CONCLUIDO	</t>
        </is>
      </c>
      <c r="D236" t="n">
        <v>9.5541</v>
      </c>
      <c r="E236" t="n">
        <v>10.47</v>
      </c>
      <c r="F236" t="n">
        <v>8.07</v>
      </c>
      <c r="G236" t="n">
        <v>121.02</v>
      </c>
      <c r="H236" t="n">
        <v>1.91</v>
      </c>
      <c r="I236" t="n">
        <v>4</v>
      </c>
      <c r="J236" t="n">
        <v>176.22</v>
      </c>
      <c r="K236" t="n">
        <v>49.1</v>
      </c>
      <c r="L236" t="n">
        <v>19</v>
      </c>
      <c r="M236" t="n">
        <v>2</v>
      </c>
      <c r="N236" t="n">
        <v>33.13</v>
      </c>
      <c r="O236" t="n">
        <v>21967.84</v>
      </c>
      <c r="P236" t="n">
        <v>77.43000000000001</v>
      </c>
      <c r="Q236" t="n">
        <v>203.56</v>
      </c>
      <c r="R236" t="n">
        <v>15.28</v>
      </c>
      <c r="S236" t="n">
        <v>13.05</v>
      </c>
      <c r="T236" t="n">
        <v>823.6</v>
      </c>
      <c r="U236" t="n">
        <v>0.85</v>
      </c>
      <c r="V236" t="n">
        <v>0.92</v>
      </c>
      <c r="W236" t="n">
        <v>0.06</v>
      </c>
      <c r="X236" t="n">
        <v>0.04</v>
      </c>
      <c r="Y236" t="n">
        <v>0.5</v>
      </c>
      <c r="Z236" t="n">
        <v>10</v>
      </c>
    </row>
    <row r="237">
      <c r="A237" t="n">
        <v>19</v>
      </c>
      <c r="B237" t="n">
        <v>75</v>
      </c>
      <c r="C237" t="inlineStr">
        <is>
          <t xml:space="preserve">CONCLUIDO	</t>
        </is>
      </c>
      <c r="D237" t="n">
        <v>9.5397</v>
      </c>
      <c r="E237" t="n">
        <v>10.48</v>
      </c>
      <c r="F237" t="n">
        <v>8.08</v>
      </c>
      <c r="G237" t="n">
        <v>121.26</v>
      </c>
      <c r="H237" t="n">
        <v>2</v>
      </c>
      <c r="I237" t="n">
        <v>4</v>
      </c>
      <c r="J237" t="n">
        <v>177.7</v>
      </c>
      <c r="K237" t="n">
        <v>49.1</v>
      </c>
      <c r="L237" t="n">
        <v>20</v>
      </c>
      <c r="M237" t="n">
        <v>0</v>
      </c>
      <c r="N237" t="n">
        <v>33.61</v>
      </c>
      <c r="O237" t="n">
        <v>22150.3</v>
      </c>
      <c r="P237" t="n">
        <v>77.56999999999999</v>
      </c>
      <c r="Q237" t="n">
        <v>203.56</v>
      </c>
      <c r="R237" t="n">
        <v>15.82</v>
      </c>
      <c r="S237" t="n">
        <v>13.05</v>
      </c>
      <c r="T237" t="n">
        <v>1094.68</v>
      </c>
      <c r="U237" t="n">
        <v>0.82</v>
      </c>
      <c r="V237" t="n">
        <v>0.92</v>
      </c>
      <c r="W237" t="n">
        <v>0.06</v>
      </c>
      <c r="X237" t="n">
        <v>0.06</v>
      </c>
      <c r="Y237" t="n">
        <v>0.5</v>
      </c>
      <c r="Z237" t="n">
        <v>10</v>
      </c>
    </row>
    <row r="238">
      <c r="A238" t="n">
        <v>0</v>
      </c>
      <c r="B238" t="n">
        <v>95</v>
      </c>
      <c r="C238" t="inlineStr">
        <is>
          <t xml:space="preserve">CONCLUIDO	</t>
        </is>
      </c>
      <c r="D238" t="n">
        <v>6.1943</v>
      </c>
      <c r="E238" t="n">
        <v>16.14</v>
      </c>
      <c r="F238" t="n">
        <v>10.03</v>
      </c>
      <c r="G238" t="n">
        <v>6.14</v>
      </c>
      <c r="H238" t="n">
        <v>0.1</v>
      </c>
      <c r="I238" t="n">
        <v>98</v>
      </c>
      <c r="J238" t="n">
        <v>185.69</v>
      </c>
      <c r="K238" t="n">
        <v>53.44</v>
      </c>
      <c r="L238" t="n">
        <v>1</v>
      </c>
      <c r="M238" t="n">
        <v>96</v>
      </c>
      <c r="N238" t="n">
        <v>36.26</v>
      </c>
      <c r="O238" t="n">
        <v>23136.14</v>
      </c>
      <c r="P238" t="n">
        <v>134.98</v>
      </c>
      <c r="Q238" t="n">
        <v>203.59</v>
      </c>
      <c r="R238" t="n">
        <v>76.91</v>
      </c>
      <c r="S238" t="n">
        <v>13.05</v>
      </c>
      <c r="T238" t="n">
        <v>31171.8</v>
      </c>
      <c r="U238" t="n">
        <v>0.17</v>
      </c>
      <c r="V238" t="n">
        <v>0.74</v>
      </c>
      <c r="W238" t="n">
        <v>0.21</v>
      </c>
      <c r="X238" t="n">
        <v>2</v>
      </c>
      <c r="Y238" t="n">
        <v>0.5</v>
      </c>
      <c r="Z238" t="n">
        <v>10</v>
      </c>
    </row>
    <row r="239">
      <c r="A239" t="n">
        <v>1</v>
      </c>
      <c r="B239" t="n">
        <v>95</v>
      </c>
      <c r="C239" t="inlineStr">
        <is>
          <t xml:space="preserve">CONCLUIDO	</t>
        </is>
      </c>
      <c r="D239" t="n">
        <v>7.6875</v>
      </c>
      <c r="E239" t="n">
        <v>13.01</v>
      </c>
      <c r="F239" t="n">
        <v>8.9</v>
      </c>
      <c r="G239" t="n">
        <v>12.14</v>
      </c>
      <c r="H239" t="n">
        <v>0.19</v>
      </c>
      <c r="I239" t="n">
        <v>44</v>
      </c>
      <c r="J239" t="n">
        <v>187.21</v>
      </c>
      <c r="K239" t="n">
        <v>53.44</v>
      </c>
      <c r="L239" t="n">
        <v>2</v>
      </c>
      <c r="M239" t="n">
        <v>42</v>
      </c>
      <c r="N239" t="n">
        <v>36.77</v>
      </c>
      <c r="O239" t="n">
        <v>23322.88</v>
      </c>
      <c r="P239" t="n">
        <v>119.04</v>
      </c>
      <c r="Q239" t="n">
        <v>203.56</v>
      </c>
      <c r="R239" t="n">
        <v>41.33</v>
      </c>
      <c r="S239" t="n">
        <v>13.05</v>
      </c>
      <c r="T239" t="n">
        <v>13649.83</v>
      </c>
      <c r="U239" t="n">
        <v>0.32</v>
      </c>
      <c r="V239" t="n">
        <v>0.84</v>
      </c>
      <c r="W239" t="n">
        <v>0.13</v>
      </c>
      <c r="X239" t="n">
        <v>0.88</v>
      </c>
      <c r="Y239" t="n">
        <v>0.5</v>
      </c>
      <c r="Z239" t="n">
        <v>10</v>
      </c>
    </row>
    <row r="240">
      <c r="A240" t="n">
        <v>2</v>
      </c>
      <c r="B240" t="n">
        <v>95</v>
      </c>
      <c r="C240" t="inlineStr">
        <is>
          <t xml:space="preserve">CONCLUIDO	</t>
        </is>
      </c>
      <c r="D240" t="n">
        <v>8.238</v>
      </c>
      <c r="E240" t="n">
        <v>12.14</v>
      </c>
      <c r="F240" t="n">
        <v>8.59</v>
      </c>
      <c r="G240" t="n">
        <v>17.77</v>
      </c>
      <c r="H240" t="n">
        <v>0.28</v>
      </c>
      <c r="I240" t="n">
        <v>29</v>
      </c>
      <c r="J240" t="n">
        <v>188.73</v>
      </c>
      <c r="K240" t="n">
        <v>53.44</v>
      </c>
      <c r="L240" t="n">
        <v>3</v>
      </c>
      <c r="M240" t="n">
        <v>27</v>
      </c>
      <c r="N240" t="n">
        <v>37.29</v>
      </c>
      <c r="O240" t="n">
        <v>23510.33</v>
      </c>
      <c r="P240" t="n">
        <v>114.2</v>
      </c>
      <c r="Q240" t="n">
        <v>203.57</v>
      </c>
      <c r="R240" t="n">
        <v>31.69</v>
      </c>
      <c r="S240" t="n">
        <v>13.05</v>
      </c>
      <c r="T240" t="n">
        <v>8906.27</v>
      </c>
      <c r="U240" t="n">
        <v>0.41</v>
      </c>
      <c r="V240" t="n">
        <v>0.87</v>
      </c>
      <c r="W240" t="n">
        <v>0.1</v>
      </c>
      <c r="X240" t="n">
        <v>0.57</v>
      </c>
      <c r="Y240" t="n">
        <v>0.5</v>
      </c>
      <c r="Z240" t="n">
        <v>10</v>
      </c>
    </row>
    <row r="241">
      <c r="A241" t="n">
        <v>3</v>
      </c>
      <c r="B241" t="n">
        <v>95</v>
      </c>
      <c r="C241" t="inlineStr">
        <is>
          <t xml:space="preserve">CONCLUIDO	</t>
        </is>
      </c>
      <c r="D241" t="n">
        <v>8.5657</v>
      </c>
      <c r="E241" t="n">
        <v>11.67</v>
      </c>
      <c r="F241" t="n">
        <v>8.42</v>
      </c>
      <c r="G241" t="n">
        <v>24.07</v>
      </c>
      <c r="H241" t="n">
        <v>0.37</v>
      </c>
      <c r="I241" t="n">
        <v>21</v>
      </c>
      <c r="J241" t="n">
        <v>190.25</v>
      </c>
      <c r="K241" t="n">
        <v>53.44</v>
      </c>
      <c r="L241" t="n">
        <v>4</v>
      </c>
      <c r="M241" t="n">
        <v>19</v>
      </c>
      <c r="N241" t="n">
        <v>37.82</v>
      </c>
      <c r="O241" t="n">
        <v>23698.48</v>
      </c>
      <c r="P241" t="n">
        <v>111.33</v>
      </c>
      <c r="Q241" t="n">
        <v>203.57</v>
      </c>
      <c r="R241" t="n">
        <v>26.45</v>
      </c>
      <c r="S241" t="n">
        <v>13.05</v>
      </c>
      <c r="T241" t="n">
        <v>6327.17</v>
      </c>
      <c r="U241" t="n">
        <v>0.49</v>
      </c>
      <c r="V241" t="n">
        <v>0.88</v>
      </c>
      <c r="W241" t="n">
        <v>0.09</v>
      </c>
      <c r="X241" t="n">
        <v>0.4</v>
      </c>
      <c r="Y241" t="n">
        <v>0.5</v>
      </c>
      <c r="Z241" t="n">
        <v>10</v>
      </c>
    </row>
    <row r="242">
      <c r="A242" t="n">
        <v>4</v>
      </c>
      <c r="B242" t="n">
        <v>95</v>
      </c>
      <c r="C242" t="inlineStr">
        <is>
          <t xml:space="preserve">CONCLUIDO	</t>
        </is>
      </c>
      <c r="D242" t="n">
        <v>8.738099999999999</v>
      </c>
      <c r="E242" t="n">
        <v>11.44</v>
      </c>
      <c r="F242" t="n">
        <v>8.34</v>
      </c>
      <c r="G242" t="n">
        <v>29.45</v>
      </c>
      <c r="H242" t="n">
        <v>0.46</v>
      </c>
      <c r="I242" t="n">
        <v>17</v>
      </c>
      <c r="J242" t="n">
        <v>191.78</v>
      </c>
      <c r="K242" t="n">
        <v>53.44</v>
      </c>
      <c r="L242" t="n">
        <v>5</v>
      </c>
      <c r="M242" t="n">
        <v>15</v>
      </c>
      <c r="N242" t="n">
        <v>38.35</v>
      </c>
      <c r="O242" t="n">
        <v>23887.36</v>
      </c>
      <c r="P242" t="n">
        <v>109.58</v>
      </c>
      <c r="Q242" t="n">
        <v>203.56</v>
      </c>
      <c r="R242" t="n">
        <v>24.09</v>
      </c>
      <c r="S242" t="n">
        <v>13.05</v>
      </c>
      <c r="T242" t="n">
        <v>5162.79</v>
      </c>
      <c r="U242" t="n">
        <v>0.54</v>
      </c>
      <c r="V242" t="n">
        <v>0.89</v>
      </c>
      <c r="W242" t="n">
        <v>0.08</v>
      </c>
      <c r="X242" t="n">
        <v>0.32</v>
      </c>
      <c r="Y242" t="n">
        <v>0.5</v>
      </c>
      <c r="Z242" t="n">
        <v>10</v>
      </c>
    </row>
    <row r="243">
      <c r="A243" t="n">
        <v>5</v>
      </c>
      <c r="B243" t="n">
        <v>95</v>
      </c>
      <c r="C243" t="inlineStr">
        <is>
          <t xml:space="preserve">CONCLUIDO	</t>
        </is>
      </c>
      <c r="D243" t="n">
        <v>8.870699999999999</v>
      </c>
      <c r="E243" t="n">
        <v>11.27</v>
      </c>
      <c r="F243" t="n">
        <v>8.279999999999999</v>
      </c>
      <c r="G243" t="n">
        <v>35.5</v>
      </c>
      <c r="H243" t="n">
        <v>0.55</v>
      </c>
      <c r="I243" t="n">
        <v>14</v>
      </c>
      <c r="J243" t="n">
        <v>193.32</v>
      </c>
      <c r="K243" t="n">
        <v>53.44</v>
      </c>
      <c r="L243" t="n">
        <v>6</v>
      </c>
      <c r="M243" t="n">
        <v>12</v>
      </c>
      <c r="N243" t="n">
        <v>38.89</v>
      </c>
      <c r="O243" t="n">
        <v>24076.95</v>
      </c>
      <c r="P243" t="n">
        <v>108.18</v>
      </c>
      <c r="Q243" t="n">
        <v>203.56</v>
      </c>
      <c r="R243" t="n">
        <v>22.04</v>
      </c>
      <c r="S243" t="n">
        <v>13.05</v>
      </c>
      <c r="T243" t="n">
        <v>4155.6</v>
      </c>
      <c r="U243" t="n">
        <v>0.59</v>
      </c>
      <c r="V243" t="n">
        <v>0.9</v>
      </c>
      <c r="W243" t="n">
        <v>0.08</v>
      </c>
      <c r="X243" t="n">
        <v>0.26</v>
      </c>
      <c r="Y243" t="n">
        <v>0.5</v>
      </c>
      <c r="Z243" t="n">
        <v>10</v>
      </c>
    </row>
    <row r="244">
      <c r="A244" t="n">
        <v>6</v>
      </c>
      <c r="B244" t="n">
        <v>95</v>
      </c>
      <c r="C244" t="inlineStr">
        <is>
          <t xml:space="preserve">CONCLUIDO	</t>
        </is>
      </c>
      <c r="D244" t="n">
        <v>8.9588</v>
      </c>
      <c r="E244" t="n">
        <v>11.16</v>
      </c>
      <c r="F244" t="n">
        <v>8.25</v>
      </c>
      <c r="G244" t="n">
        <v>41.23</v>
      </c>
      <c r="H244" t="n">
        <v>0.64</v>
      </c>
      <c r="I244" t="n">
        <v>12</v>
      </c>
      <c r="J244" t="n">
        <v>194.86</v>
      </c>
      <c r="K244" t="n">
        <v>53.44</v>
      </c>
      <c r="L244" t="n">
        <v>7</v>
      </c>
      <c r="M244" t="n">
        <v>10</v>
      </c>
      <c r="N244" t="n">
        <v>39.43</v>
      </c>
      <c r="O244" t="n">
        <v>24267.28</v>
      </c>
      <c r="P244" t="n">
        <v>107.13</v>
      </c>
      <c r="Q244" t="n">
        <v>203.56</v>
      </c>
      <c r="R244" t="n">
        <v>21</v>
      </c>
      <c r="S244" t="n">
        <v>13.05</v>
      </c>
      <c r="T244" t="n">
        <v>3642.55</v>
      </c>
      <c r="U244" t="n">
        <v>0.62</v>
      </c>
      <c r="V244" t="n">
        <v>0.9</v>
      </c>
      <c r="W244" t="n">
        <v>0.07000000000000001</v>
      </c>
      <c r="X244" t="n">
        <v>0.22</v>
      </c>
      <c r="Y244" t="n">
        <v>0.5</v>
      </c>
      <c r="Z244" t="n">
        <v>10</v>
      </c>
    </row>
    <row r="245">
      <c r="A245" t="n">
        <v>7</v>
      </c>
      <c r="B245" t="n">
        <v>95</v>
      </c>
      <c r="C245" t="inlineStr">
        <is>
          <t xml:space="preserve">CONCLUIDO	</t>
        </is>
      </c>
      <c r="D245" t="n">
        <v>9.008100000000001</v>
      </c>
      <c r="E245" t="n">
        <v>11.1</v>
      </c>
      <c r="F245" t="n">
        <v>8.220000000000001</v>
      </c>
      <c r="G245" t="n">
        <v>44.85</v>
      </c>
      <c r="H245" t="n">
        <v>0.72</v>
      </c>
      <c r="I245" t="n">
        <v>11</v>
      </c>
      <c r="J245" t="n">
        <v>196.41</v>
      </c>
      <c r="K245" t="n">
        <v>53.44</v>
      </c>
      <c r="L245" t="n">
        <v>8</v>
      </c>
      <c r="M245" t="n">
        <v>9</v>
      </c>
      <c r="N245" t="n">
        <v>39.98</v>
      </c>
      <c r="O245" t="n">
        <v>24458.36</v>
      </c>
      <c r="P245" t="n">
        <v>106.38</v>
      </c>
      <c r="Q245" t="n">
        <v>203.56</v>
      </c>
      <c r="R245" t="n">
        <v>20.25</v>
      </c>
      <c r="S245" t="n">
        <v>13.05</v>
      </c>
      <c r="T245" t="n">
        <v>3276.15</v>
      </c>
      <c r="U245" t="n">
        <v>0.64</v>
      </c>
      <c r="V245" t="n">
        <v>0.91</v>
      </c>
      <c r="W245" t="n">
        <v>0.07000000000000001</v>
      </c>
      <c r="X245" t="n">
        <v>0.2</v>
      </c>
      <c r="Y245" t="n">
        <v>0.5</v>
      </c>
      <c r="Z245" t="n">
        <v>10</v>
      </c>
    </row>
    <row r="246">
      <c r="A246" t="n">
        <v>8</v>
      </c>
      <c r="B246" t="n">
        <v>95</v>
      </c>
      <c r="C246" t="inlineStr">
        <is>
          <t xml:space="preserve">CONCLUIDO	</t>
        </is>
      </c>
      <c r="D246" t="n">
        <v>9.0678</v>
      </c>
      <c r="E246" t="n">
        <v>11.03</v>
      </c>
      <c r="F246" t="n">
        <v>8.19</v>
      </c>
      <c r="G246" t="n">
        <v>49.12</v>
      </c>
      <c r="H246" t="n">
        <v>0.8100000000000001</v>
      </c>
      <c r="I246" t="n">
        <v>10</v>
      </c>
      <c r="J246" t="n">
        <v>197.97</v>
      </c>
      <c r="K246" t="n">
        <v>53.44</v>
      </c>
      <c r="L246" t="n">
        <v>9</v>
      </c>
      <c r="M246" t="n">
        <v>8</v>
      </c>
      <c r="N246" t="n">
        <v>40.53</v>
      </c>
      <c r="O246" t="n">
        <v>24650.18</v>
      </c>
      <c r="P246" t="n">
        <v>105.27</v>
      </c>
      <c r="Q246" t="n">
        <v>203.56</v>
      </c>
      <c r="R246" t="n">
        <v>19.15</v>
      </c>
      <c r="S246" t="n">
        <v>13.05</v>
      </c>
      <c r="T246" t="n">
        <v>2730.46</v>
      </c>
      <c r="U246" t="n">
        <v>0.68</v>
      </c>
      <c r="V246" t="n">
        <v>0.91</v>
      </c>
      <c r="W246" t="n">
        <v>0.07000000000000001</v>
      </c>
      <c r="X246" t="n">
        <v>0.16</v>
      </c>
      <c r="Y246" t="n">
        <v>0.5</v>
      </c>
      <c r="Z246" t="n">
        <v>10</v>
      </c>
    </row>
    <row r="247">
      <c r="A247" t="n">
        <v>9</v>
      </c>
      <c r="B247" t="n">
        <v>95</v>
      </c>
      <c r="C247" t="inlineStr">
        <is>
          <t xml:space="preserve">CONCLUIDO	</t>
        </is>
      </c>
      <c r="D247" t="n">
        <v>9.0985</v>
      </c>
      <c r="E247" t="n">
        <v>10.99</v>
      </c>
      <c r="F247" t="n">
        <v>8.19</v>
      </c>
      <c r="G247" t="n">
        <v>54.58</v>
      </c>
      <c r="H247" t="n">
        <v>0.89</v>
      </c>
      <c r="I247" t="n">
        <v>9</v>
      </c>
      <c r="J247" t="n">
        <v>199.53</v>
      </c>
      <c r="K247" t="n">
        <v>53.44</v>
      </c>
      <c r="L247" t="n">
        <v>10</v>
      </c>
      <c r="M247" t="n">
        <v>7</v>
      </c>
      <c r="N247" t="n">
        <v>41.1</v>
      </c>
      <c r="O247" t="n">
        <v>24842.77</v>
      </c>
      <c r="P247" t="n">
        <v>104.92</v>
      </c>
      <c r="Q247" t="n">
        <v>203.56</v>
      </c>
      <c r="R247" t="n">
        <v>19.12</v>
      </c>
      <c r="S247" t="n">
        <v>13.05</v>
      </c>
      <c r="T247" t="n">
        <v>2718.66</v>
      </c>
      <c r="U247" t="n">
        <v>0.68</v>
      </c>
      <c r="V247" t="n">
        <v>0.91</v>
      </c>
      <c r="W247" t="n">
        <v>0.07000000000000001</v>
      </c>
      <c r="X247" t="n">
        <v>0.16</v>
      </c>
      <c r="Y247" t="n">
        <v>0.5</v>
      </c>
      <c r="Z247" t="n">
        <v>10</v>
      </c>
    </row>
    <row r="248">
      <c r="A248" t="n">
        <v>10</v>
      </c>
      <c r="B248" t="n">
        <v>95</v>
      </c>
      <c r="C248" t="inlineStr">
        <is>
          <t xml:space="preserve">CONCLUIDO	</t>
        </is>
      </c>
      <c r="D248" t="n">
        <v>9.1494</v>
      </c>
      <c r="E248" t="n">
        <v>10.93</v>
      </c>
      <c r="F248" t="n">
        <v>8.16</v>
      </c>
      <c r="G248" t="n">
        <v>61.23</v>
      </c>
      <c r="H248" t="n">
        <v>0.97</v>
      </c>
      <c r="I248" t="n">
        <v>8</v>
      </c>
      <c r="J248" t="n">
        <v>201.1</v>
      </c>
      <c r="K248" t="n">
        <v>53.44</v>
      </c>
      <c r="L248" t="n">
        <v>11</v>
      </c>
      <c r="M248" t="n">
        <v>6</v>
      </c>
      <c r="N248" t="n">
        <v>41.66</v>
      </c>
      <c r="O248" t="n">
        <v>25036.12</v>
      </c>
      <c r="P248" t="n">
        <v>103.97</v>
      </c>
      <c r="Q248" t="n">
        <v>203.57</v>
      </c>
      <c r="R248" t="n">
        <v>18.35</v>
      </c>
      <c r="S248" t="n">
        <v>13.05</v>
      </c>
      <c r="T248" t="n">
        <v>2340.03</v>
      </c>
      <c r="U248" t="n">
        <v>0.71</v>
      </c>
      <c r="V248" t="n">
        <v>0.91</v>
      </c>
      <c r="W248" t="n">
        <v>0.07000000000000001</v>
      </c>
      <c r="X248" t="n">
        <v>0.14</v>
      </c>
      <c r="Y248" t="n">
        <v>0.5</v>
      </c>
      <c r="Z248" t="n">
        <v>10</v>
      </c>
    </row>
    <row r="249">
      <c r="A249" t="n">
        <v>11</v>
      </c>
      <c r="B249" t="n">
        <v>95</v>
      </c>
      <c r="C249" t="inlineStr">
        <is>
          <t xml:space="preserve">CONCLUIDO	</t>
        </is>
      </c>
      <c r="D249" t="n">
        <v>9.146800000000001</v>
      </c>
      <c r="E249" t="n">
        <v>10.93</v>
      </c>
      <c r="F249" t="n">
        <v>8.17</v>
      </c>
      <c r="G249" t="n">
        <v>61.25</v>
      </c>
      <c r="H249" t="n">
        <v>1.05</v>
      </c>
      <c r="I249" t="n">
        <v>8</v>
      </c>
      <c r="J249" t="n">
        <v>202.67</v>
      </c>
      <c r="K249" t="n">
        <v>53.44</v>
      </c>
      <c r="L249" t="n">
        <v>12</v>
      </c>
      <c r="M249" t="n">
        <v>6</v>
      </c>
      <c r="N249" t="n">
        <v>42.24</v>
      </c>
      <c r="O249" t="n">
        <v>25230.25</v>
      </c>
      <c r="P249" t="n">
        <v>102.9</v>
      </c>
      <c r="Q249" t="n">
        <v>203.57</v>
      </c>
      <c r="R249" t="n">
        <v>18.41</v>
      </c>
      <c r="S249" t="n">
        <v>13.05</v>
      </c>
      <c r="T249" t="n">
        <v>2369.48</v>
      </c>
      <c r="U249" t="n">
        <v>0.71</v>
      </c>
      <c r="V249" t="n">
        <v>0.91</v>
      </c>
      <c r="W249" t="n">
        <v>0.07000000000000001</v>
      </c>
      <c r="X249" t="n">
        <v>0.14</v>
      </c>
      <c r="Y249" t="n">
        <v>0.5</v>
      </c>
      <c r="Z249" t="n">
        <v>10</v>
      </c>
    </row>
    <row r="250">
      <c r="A250" t="n">
        <v>12</v>
      </c>
      <c r="B250" t="n">
        <v>95</v>
      </c>
      <c r="C250" t="inlineStr">
        <is>
          <t xml:space="preserve">CONCLUIDO	</t>
        </is>
      </c>
      <c r="D250" t="n">
        <v>9.211600000000001</v>
      </c>
      <c r="E250" t="n">
        <v>10.86</v>
      </c>
      <c r="F250" t="n">
        <v>8.130000000000001</v>
      </c>
      <c r="G250" t="n">
        <v>69.66</v>
      </c>
      <c r="H250" t="n">
        <v>1.13</v>
      </c>
      <c r="I250" t="n">
        <v>7</v>
      </c>
      <c r="J250" t="n">
        <v>204.25</v>
      </c>
      <c r="K250" t="n">
        <v>53.44</v>
      </c>
      <c r="L250" t="n">
        <v>13</v>
      </c>
      <c r="M250" t="n">
        <v>5</v>
      </c>
      <c r="N250" t="n">
        <v>42.82</v>
      </c>
      <c r="O250" t="n">
        <v>25425.3</v>
      </c>
      <c r="P250" t="n">
        <v>102.14</v>
      </c>
      <c r="Q250" t="n">
        <v>203.56</v>
      </c>
      <c r="R250" t="n">
        <v>17.22</v>
      </c>
      <c r="S250" t="n">
        <v>13.05</v>
      </c>
      <c r="T250" t="n">
        <v>1781.68</v>
      </c>
      <c r="U250" t="n">
        <v>0.76</v>
      </c>
      <c r="V250" t="n">
        <v>0.92</v>
      </c>
      <c r="W250" t="n">
        <v>0.06</v>
      </c>
      <c r="X250" t="n">
        <v>0.1</v>
      </c>
      <c r="Y250" t="n">
        <v>0.5</v>
      </c>
      <c r="Z250" t="n">
        <v>10</v>
      </c>
    </row>
    <row r="251">
      <c r="A251" t="n">
        <v>13</v>
      </c>
      <c r="B251" t="n">
        <v>95</v>
      </c>
      <c r="C251" t="inlineStr">
        <is>
          <t xml:space="preserve">CONCLUIDO	</t>
        </is>
      </c>
      <c r="D251" t="n">
        <v>9.1905</v>
      </c>
      <c r="E251" t="n">
        <v>10.88</v>
      </c>
      <c r="F251" t="n">
        <v>8.15</v>
      </c>
      <c r="G251" t="n">
        <v>69.87</v>
      </c>
      <c r="H251" t="n">
        <v>1.21</v>
      </c>
      <c r="I251" t="n">
        <v>7</v>
      </c>
      <c r="J251" t="n">
        <v>205.84</v>
      </c>
      <c r="K251" t="n">
        <v>53.44</v>
      </c>
      <c r="L251" t="n">
        <v>14</v>
      </c>
      <c r="M251" t="n">
        <v>5</v>
      </c>
      <c r="N251" t="n">
        <v>43.4</v>
      </c>
      <c r="O251" t="n">
        <v>25621.03</v>
      </c>
      <c r="P251" t="n">
        <v>101.48</v>
      </c>
      <c r="Q251" t="n">
        <v>203.6</v>
      </c>
      <c r="R251" t="n">
        <v>18</v>
      </c>
      <c r="S251" t="n">
        <v>13.05</v>
      </c>
      <c r="T251" t="n">
        <v>2169.04</v>
      </c>
      <c r="U251" t="n">
        <v>0.73</v>
      </c>
      <c r="V251" t="n">
        <v>0.91</v>
      </c>
      <c r="W251" t="n">
        <v>0.07000000000000001</v>
      </c>
      <c r="X251" t="n">
        <v>0.13</v>
      </c>
      <c r="Y251" t="n">
        <v>0.5</v>
      </c>
      <c r="Z251" t="n">
        <v>10</v>
      </c>
    </row>
    <row r="252">
      <c r="A252" t="n">
        <v>14</v>
      </c>
      <c r="B252" t="n">
        <v>95</v>
      </c>
      <c r="C252" t="inlineStr">
        <is>
          <t xml:space="preserve">CONCLUIDO	</t>
        </is>
      </c>
      <c r="D252" t="n">
        <v>9.2469</v>
      </c>
      <c r="E252" t="n">
        <v>10.81</v>
      </c>
      <c r="F252" t="n">
        <v>8.119999999999999</v>
      </c>
      <c r="G252" t="n">
        <v>81.22</v>
      </c>
      <c r="H252" t="n">
        <v>1.28</v>
      </c>
      <c r="I252" t="n">
        <v>6</v>
      </c>
      <c r="J252" t="n">
        <v>207.43</v>
      </c>
      <c r="K252" t="n">
        <v>53.44</v>
      </c>
      <c r="L252" t="n">
        <v>15</v>
      </c>
      <c r="M252" t="n">
        <v>4</v>
      </c>
      <c r="N252" t="n">
        <v>44</v>
      </c>
      <c r="O252" t="n">
        <v>25817.56</v>
      </c>
      <c r="P252" t="n">
        <v>100.5</v>
      </c>
      <c r="Q252" t="n">
        <v>203.56</v>
      </c>
      <c r="R252" t="n">
        <v>17.06</v>
      </c>
      <c r="S252" t="n">
        <v>13.05</v>
      </c>
      <c r="T252" t="n">
        <v>1707.01</v>
      </c>
      <c r="U252" t="n">
        <v>0.76</v>
      </c>
      <c r="V252" t="n">
        <v>0.92</v>
      </c>
      <c r="W252" t="n">
        <v>0.06</v>
      </c>
      <c r="X252" t="n">
        <v>0.1</v>
      </c>
      <c r="Y252" t="n">
        <v>0.5</v>
      </c>
      <c r="Z252" t="n">
        <v>10</v>
      </c>
    </row>
    <row r="253">
      <c r="A253" t="n">
        <v>15</v>
      </c>
      <c r="B253" t="n">
        <v>95</v>
      </c>
      <c r="C253" t="inlineStr">
        <is>
          <t xml:space="preserve">CONCLUIDO	</t>
        </is>
      </c>
      <c r="D253" t="n">
        <v>9.246700000000001</v>
      </c>
      <c r="E253" t="n">
        <v>10.81</v>
      </c>
      <c r="F253" t="n">
        <v>8.119999999999999</v>
      </c>
      <c r="G253" t="n">
        <v>81.23</v>
      </c>
      <c r="H253" t="n">
        <v>1.36</v>
      </c>
      <c r="I253" t="n">
        <v>6</v>
      </c>
      <c r="J253" t="n">
        <v>209.03</v>
      </c>
      <c r="K253" t="n">
        <v>53.44</v>
      </c>
      <c r="L253" t="n">
        <v>16</v>
      </c>
      <c r="M253" t="n">
        <v>4</v>
      </c>
      <c r="N253" t="n">
        <v>44.6</v>
      </c>
      <c r="O253" t="n">
        <v>26014.91</v>
      </c>
      <c r="P253" t="n">
        <v>100.59</v>
      </c>
      <c r="Q253" t="n">
        <v>203.56</v>
      </c>
      <c r="R253" t="n">
        <v>17.07</v>
      </c>
      <c r="S253" t="n">
        <v>13.05</v>
      </c>
      <c r="T253" t="n">
        <v>1711.7</v>
      </c>
      <c r="U253" t="n">
        <v>0.76</v>
      </c>
      <c r="V253" t="n">
        <v>0.92</v>
      </c>
      <c r="W253" t="n">
        <v>0.06</v>
      </c>
      <c r="X253" t="n">
        <v>0.1</v>
      </c>
      <c r="Y253" t="n">
        <v>0.5</v>
      </c>
      <c r="Z253" t="n">
        <v>10</v>
      </c>
    </row>
    <row r="254">
      <c r="A254" t="n">
        <v>16</v>
      </c>
      <c r="B254" t="n">
        <v>95</v>
      </c>
      <c r="C254" t="inlineStr">
        <is>
          <t xml:space="preserve">CONCLUIDO	</t>
        </is>
      </c>
      <c r="D254" t="n">
        <v>9.245699999999999</v>
      </c>
      <c r="E254" t="n">
        <v>10.82</v>
      </c>
      <c r="F254" t="n">
        <v>8.119999999999999</v>
      </c>
      <c r="G254" t="n">
        <v>81.23999999999999</v>
      </c>
      <c r="H254" t="n">
        <v>1.43</v>
      </c>
      <c r="I254" t="n">
        <v>6</v>
      </c>
      <c r="J254" t="n">
        <v>210.64</v>
      </c>
      <c r="K254" t="n">
        <v>53.44</v>
      </c>
      <c r="L254" t="n">
        <v>17</v>
      </c>
      <c r="M254" t="n">
        <v>4</v>
      </c>
      <c r="N254" t="n">
        <v>45.21</v>
      </c>
      <c r="O254" t="n">
        <v>26213.09</v>
      </c>
      <c r="P254" t="n">
        <v>99.31</v>
      </c>
      <c r="Q254" t="n">
        <v>203.56</v>
      </c>
      <c r="R254" t="n">
        <v>17.2</v>
      </c>
      <c r="S254" t="n">
        <v>13.05</v>
      </c>
      <c r="T254" t="n">
        <v>1772.55</v>
      </c>
      <c r="U254" t="n">
        <v>0.76</v>
      </c>
      <c r="V254" t="n">
        <v>0.92</v>
      </c>
      <c r="W254" t="n">
        <v>0.06</v>
      </c>
      <c r="X254" t="n">
        <v>0.1</v>
      </c>
      <c r="Y254" t="n">
        <v>0.5</v>
      </c>
      <c r="Z254" t="n">
        <v>10</v>
      </c>
    </row>
    <row r="255">
      <c r="A255" t="n">
        <v>17</v>
      </c>
      <c r="B255" t="n">
        <v>95</v>
      </c>
      <c r="C255" t="inlineStr">
        <is>
          <t xml:space="preserve">CONCLUIDO	</t>
        </is>
      </c>
      <c r="D255" t="n">
        <v>9.298500000000001</v>
      </c>
      <c r="E255" t="n">
        <v>10.75</v>
      </c>
      <c r="F255" t="n">
        <v>8.1</v>
      </c>
      <c r="G255" t="n">
        <v>97.2</v>
      </c>
      <c r="H255" t="n">
        <v>1.51</v>
      </c>
      <c r="I255" t="n">
        <v>5</v>
      </c>
      <c r="J255" t="n">
        <v>212.25</v>
      </c>
      <c r="K255" t="n">
        <v>53.44</v>
      </c>
      <c r="L255" t="n">
        <v>18</v>
      </c>
      <c r="M255" t="n">
        <v>3</v>
      </c>
      <c r="N255" t="n">
        <v>45.82</v>
      </c>
      <c r="O255" t="n">
        <v>26412.11</v>
      </c>
      <c r="P255" t="n">
        <v>98.29000000000001</v>
      </c>
      <c r="Q255" t="n">
        <v>203.56</v>
      </c>
      <c r="R255" t="n">
        <v>16.39</v>
      </c>
      <c r="S255" t="n">
        <v>13.05</v>
      </c>
      <c r="T255" t="n">
        <v>1376.27</v>
      </c>
      <c r="U255" t="n">
        <v>0.8</v>
      </c>
      <c r="V255" t="n">
        <v>0.92</v>
      </c>
      <c r="W255" t="n">
        <v>0.06</v>
      </c>
      <c r="X255" t="n">
        <v>0.08</v>
      </c>
      <c r="Y255" t="n">
        <v>0.5</v>
      </c>
      <c r="Z255" t="n">
        <v>10</v>
      </c>
    </row>
    <row r="256">
      <c r="A256" t="n">
        <v>18</v>
      </c>
      <c r="B256" t="n">
        <v>95</v>
      </c>
      <c r="C256" t="inlineStr">
        <is>
          <t xml:space="preserve">CONCLUIDO	</t>
        </is>
      </c>
      <c r="D256" t="n">
        <v>9.297800000000001</v>
      </c>
      <c r="E256" t="n">
        <v>10.76</v>
      </c>
      <c r="F256" t="n">
        <v>8.1</v>
      </c>
      <c r="G256" t="n">
        <v>97.20999999999999</v>
      </c>
      <c r="H256" t="n">
        <v>1.58</v>
      </c>
      <c r="I256" t="n">
        <v>5</v>
      </c>
      <c r="J256" t="n">
        <v>213.87</v>
      </c>
      <c r="K256" t="n">
        <v>53.44</v>
      </c>
      <c r="L256" t="n">
        <v>19</v>
      </c>
      <c r="M256" t="n">
        <v>3</v>
      </c>
      <c r="N256" t="n">
        <v>46.44</v>
      </c>
      <c r="O256" t="n">
        <v>26611.98</v>
      </c>
      <c r="P256" t="n">
        <v>98.66</v>
      </c>
      <c r="Q256" t="n">
        <v>203.56</v>
      </c>
      <c r="R256" t="n">
        <v>16.36</v>
      </c>
      <c r="S256" t="n">
        <v>13.05</v>
      </c>
      <c r="T256" t="n">
        <v>1361.27</v>
      </c>
      <c r="U256" t="n">
        <v>0.8</v>
      </c>
      <c r="V256" t="n">
        <v>0.92</v>
      </c>
      <c r="W256" t="n">
        <v>0.06</v>
      </c>
      <c r="X256" t="n">
        <v>0.08</v>
      </c>
      <c r="Y256" t="n">
        <v>0.5</v>
      </c>
      <c r="Z256" t="n">
        <v>10</v>
      </c>
    </row>
    <row r="257">
      <c r="A257" t="n">
        <v>19</v>
      </c>
      <c r="B257" t="n">
        <v>95</v>
      </c>
      <c r="C257" t="inlineStr">
        <is>
          <t xml:space="preserve">CONCLUIDO	</t>
        </is>
      </c>
      <c r="D257" t="n">
        <v>9.307600000000001</v>
      </c>
      <c r="E257" t="n">
        <v>10.74</v>
      </c>
      <c r="F257" t="n">
        <v>8.09</v>
      </c>
      <c r="G257" t="n">
        <v>97.06999999999999</v>
      </c>
      <c r="H257" t="n">
        <v>1.65</v>
      </c>
      <c r="I257" t="n">
        <v>5</v>
      </c>
      <c r="J257" t="n">
        <v>215.5</v>
      </c>
      <c r="K257" t="n">
        <v>53.44</v>
      </c>
      <c r="L257" t="n">
        <v>20</v>
      </c>
      <c r="M257" t="n">
        <v>3</v>
      </c>
      <c r="N257" t="n">
        <v>47.07</v>
      </c>
      <c r="O257" t="n">
        <v>26812.71</v>
      </c>
      <c r="P257" t="n">
        <v>98.15000000000001</v>
      </c>
      <c r="Q257" t="n">
        <v>203.56</v>
      </c>
      <c r="R257" t="n">
        <v>15.91</v>
      </c>
      <c r="S257" t="n">
        <v>13.05</v>
      </c>
      <c r="T257" t="n">
        <v>1133.8</v>
      </c>
      <c r="U257" t="n">
        <v>0.82</v>
      </c>
      <c r="V257" t="n">
        <v>0.92</v>
      </c>
      <c r="W257" t="n">
        <v>0.06</v>
      </c>
      <c r="X257" t="n">
        <v>0.06</v>
      </c>
      <c r="Y257" t="n">
        <v>0.5</v>
      </c>
      <c r="Z257" t="n">
        <v>10</v>
      </c>
    </row>
    <row r="258">
      <c r="A258" t="n">
        <v>20</v>
      </c>
      <c r="B258" t="n">
        <v>95</v>
      </c>
      <c r="C258" t="inlineStr">
        <is>
          <t xml:space="preserve">CONCLUIDO	</t>
        </is>
      </c>
      <c r="D258" t="n">
        <v>9.2874</v>
      </c>
      <c r="E258" t="n">
        <v>10.77</v>
      </c>
      <c r="F258" t="n">
        <v>8.109999999999999</v>
      </c>
      <c r="G258" t="n">
        <v>97.34999999999999</v>
      </c>
      <c r="H258" t="n">
        <v>1.72</v>
      </c>
      <c r="I258" t="n">
        <v>5</v>
      </c>
      <c r="J258" t="n">
        <v>217.14</v>
      </c>
      <c r="K258" t="n">
        <v>53.44</v>
      </c>
      <c r="L258" t="n">
        <v>21</v>
      </c>
      <c r="M258" t="n">
        <v>3</v>
      </c>
      <c r="N258" t="n">
        <v>47.7</v>
      </c>
      <c r="O258" t="n">
        <v>27014.3</v>
      </c>
      <c r="P258" t="n">
        <v>97.41</v>
      </c>
      <c r="Q258" t="n">
        <v>203.56</v>
      </c>
      <c r="R258" t="n">
        <v>16.8</v>
      </c>
      <c r="S258" t="n">
        <v>13.05</v>
      </c>
      <c r="T258" t="n">
        <v>1581.08</v>
      </c>
      <c r="U258" t="n">
        <v>0.78</v>
      </c>
      <c r="V258" t="n">
        <v>0.92</v>
      </c>
      <c r="W258" t="n">
        <v>0.06</v>
      </c>
      <c r="X258" t="n">
        <v>0.09</v>
      </c>
      <c r="Y258" t="n">
        <v>0.5</v>
      </c>
      <c r="Z258" t="n">
        <v>10</v>
      </c>
    </row>
    <row r="259">
      <c r="A259" t="n">
        <v>21</v>
      </c>
      <c r="B259" t="n">
        <v>95</v>
      </c>
      <c r="C259" t="inlineStr">
        <is>
          <t xml:space="preserve">CONCLUIDO	</t>
        </is>
      </c>
      <c r="D259" t="n">
        <v>9.284599999999999</v>
      </c>
      <c r="E259" t="n">
        <v>10.77</v>
      </c>
      <c r="F259" t="n">
        <v>8.119999999999999</v>
      </c>
      <c r="G259" t="n">
        <v>97.39</v>
      </c>
      <c r="H259" t="n">
        <v>1.79</v>
      </c>
      <c r="I259" t="n">
        <v>5</v>
      </c>
      <c r="J259" t="n">
        <v>218.78</v>
      </c>
      <c r="K259" t="n">
        <v>53.44</v>
      </c>
      <c r="L259" t="n">
        <v>22</v>
      </c>
      <c r="M259" t="n">
        <v>3</v>
      </c>
      <c r="N259" t="n">
        <v>48.34</v>
      </c>
      <c r="O259" t="n">
        <v>27216.79</v>
      </c>
      <c r="P259" t="n">
        <v>96.06999999999999</v>
      </c>
      <c r="Q259" t="n">
        <v>203.56</v>
      </c>
      <c r="R259" t="n">
        <v>16.91</v>
      </c>
      <c r="S259" t="n">
        <v>13.05</v>
      </c>
      <c r="T259" t="n">
        <v>1636.96</v>
      </c>
      <c r="U259" t="n">
        <v>0.77</v>
      </c>
      <c r="V259" t="n">
        <v>0.92</v>
      </c>
      <c r="W259" t="n">
        <v>0.06</v>
      </c>
      <c r="X259" t="n">
        <v>0.09</v>
      </c>
      <c r="Y259" t="n">
        <v>0.5</v>
      </c>
      <c r="Z259" t="n">
        <v>10</v>
      </c>
    </row>
    <row r="260">
      <c r="A260" t="n">
        <v>22</v>
      </c>
      <c r="B260" t="n">
        <v>95</v>
      </c>
      <c r="C260" t="inlineStr">
        <is>
          <t xml:space="preserve">CONCLUIDO	</t>
        </is>
      </c>
      <c r="D260" t="n">
        <v>9.3543</v>
      </c>
      <c r="E260" t="n">
        <v>10.69</v>
      </c>
      <c r="F260" t="n">
        <v>8.07</v>
      </c>
      <c r="G260" t="n">
        <v>121.09</v>
      </c>
      <c r="H260" t="n">
        <v>1.85</v>
      </c>
      <c r="I260" t="n">
        <v>4</v>
      </c>
      <c r="J260" t="n">
        <v>220.43</v>
      </c>
      <c r="K260" t="n">
        <v>53.44</v>
      </c>
      <c r="L260" t="n">
        <v>23</v>
      </c>
      <c r="M260" t="n">
        <v>2</v>
      </c>
      <c r="N260" t="n">
        <v>48.99</v>
      </c>
      <c r="O260" t="n">
        <v>27420.16</v>
      </c>
      <c r="P260" t="n">
        <v>94.54000000000001</v>
      </c>
      <c r="Q260" t="n">
        <v>203.56</v>
      </c>
      <c r="R260" t="n">
        <v>15.44</v>
      </c>
      <c r="S260" t="n">
        <v>13.05</v>
      </c>
      <c r="T260" t="n">
        <v>905.09</v>
      </c>
      <c r="U260" t="n">
        <v>0.85</v>
      </c>
      <c r="V260" t="n">
        <v>0.92</v>
      </c>
      <c r="W260" t="n">
        <v>0.06</v>
      </c>
      <c r="X260" t="n">
        <v>0.05</v>
      </c>
      <c r="Y260" t="n">
        <v>0.5</v>
      </c>
      <c r="Z260" t="n">
        <v>10</v>
      </c>
    </row>
    <row r="261">
      <c r="A261" t="n">
        <v>23</v>
      </c>
      <c r="B261" t="n">
        <v>95</v>
      </c>
      <c r="C261" t="inlineStr">
        <is>
          <t xml:space="preserve">CONCLUIDO	</t>
        </is>
      </c>
      <c r="D261" t="n">
        <v>9.349399999999999</v>
      </c>
      <c r="E261" t="n">
        <v>10.7</v>
      </c>
      <c r="F261" t="n">
        <v>8.08</v>
      </c>
      <c r="G261" t="n">
        <v>121.17</v>
      </c>
      <c r="H261" t="n">
        <v>1.92</v>
      </c>
      <c r="I261" t="n">
        <v>4</v>
      </c>
      <c r="J261" t="n">
        <v>222.08</v>
      </c>
      <c r="K261" t="n">
        <v>53.44</v>
      </c>
      <c r="L261" t="n">
        <v>24</v>
      </c>
      <c r="M261" t="n">
        <v>2</v>
      </c>
      <c r="N261" t="n">
        <v>49.65</v>
      </c>
      <c r="O261" t="n">
        <v>27624.44</v>
      </c>
      <c r="P261" t="n">
        <v>94.59</v>
      </c>
      <c r="Q261" t="n">
        <v>203.56</v>
      </c>
      <c r="R261" t="n">
        <v>15.72</v>
      </c>
      <c r="S261" t="n">
        <v>13.05</v>
      </c>
      <c r="T261" t="n">
        <v>1043.57</v>
      </c>
      <c r="U261" t="n">
        <v>0.83</v>
      </c>
      <c r="V261" t="n">
        <v>0.92</v>
      </c>
      <c r="W261" t="n">
        <v>0.06</v>
      </c>
      <c r="X261" t="n">
        <v>0.05</v>
      </c>
      <c r="Y261" t="n">
        <v>0.5</v>
      </c>
      <c r="Z261" t="n">
        <v>10</v>
      </c>
    </row>
    <row r="262">
      <c r="A262" t="n">
        <v>24</v>
      </c>
      <c r="B262" t="n">
        <v>95</v>
      </c>
      <c r="C262" t="inlineStr">
        <is>
          <t xml:space="preserve">CONCLUIDO	</t>
        </is>
      </c>
      <c r="D262" t="n">
        <v>9.3453</v>
      </c>
      <c r="E262" t="n">
        <v>10.7</v>
      </c>
      <c r="F262" t="n">
        <v>8.08</v>
      </c>
      <c r="G262" t="n">
        <v>121.25</v>
      </c>
      <c r="H262" t="n">
        <v>1.99</v>
      </c>
      <c r="I262" t="n">
        <v>4</v>
      </c>
      <c r="J262" t="n">
        <v>223.75</v>
      </c>
      <c r="K262" t="n">
        <v>53.44</v>
      </c>
      <c r="L262" t="n">
        <v>25</v>
      </c>
      <c r="M262" t="n">
        <v>2</v>
      </c>
      <c r="N262" t="n">
        <v>50.31</v>
      </c>
      <c r="O262" t="n">
        <v>27829.77</v>
      </c>
      <c r="P262" t="n">
        <v>94.34</v>
      </c>
      <c r="Q262" t="n">
        <v>203.57</v>
      </c>
      <c r="R262" t="n">
        <v>15.91</v>
      </c>
      <c r="S262" t="n">
        <v>13.05</v>
      </c>
      <c r="T262" t="n">
        <v>1138.84</v>
      </c>
      <c r="U262" t="n">
        <v>0.82</v>
      </c>
      <c r="V262" t="n">
        <v>0.92</v>
      </c>
      <c r="W262" t="n">
        <v>0.06</v>
      </c>
      <c r="X262" t="n">
        <v>0.06</v>
      </c>
      <c r="Y262" t="n">
        <v>0.5</v>
      </c>
      <c r="Z262" t="n">
        <v>10</v>
      </c>
    </row>
    <row r="263">
      <c r="A263" t="n">
        <v>25</v>
      </c>
      <c r="B263" t="n">
        <v>95</v>
      </c>
      <c r="C263" t="inlineStr">
        <is>
          <t xml:space="preserve">CONCLUIDO	</t>
        </is>
      </c>
      <c r="D263" t="n">
        <v>9.347300000000001</v>
      </c>
      <c r="E263" t="n">
        <v>10.7</v>
      </c>
      <c r="F263" t="n">
        <v>8.08</v>
      </c>
      <c r="G263" t="n">
        <v>121.21</v>
      </c>
      <c r="H263" t="n">
        <v>2.05</v>
      </c>
      <c r="I263" t="n">
        <v>4</v>
      </c>
      <c r="J263" t="n">
        <v>225.42</v>
      </c>
      <c r="K263" t="n">
        <v>53.44</v>
      </c>
      <c r="L263" t="n">
        <v>26</v>
      </c>
      <c r="M263" t="n">
        <v>2</v>
      </c>
      <c r="N263" t="n">
        <v>50.98</v>
      </c>
      <c r="O263" t="n">
        <v>28035.92</v>
      </c>
      <c r="P263" t="n">
        <v>94.02</v>
      </c>
      <c r="Q263" t="n">
        <v>203.56</v>
      </c>
      <c r="R263" t="n">
        <v>15.73</v>
      </c>
      <c r="S263" t="n">
        <v>13.05</v>
      </c>
      <c r="T263" t="n">
        <v>1049.27</v>
      </c>
      <c r="U263" t="n">
        <v>0.83</v>
      </c>
      <c r="V263" t="n">
        <v>0.92</v>
      </c>
      <c r="W263" t="n">
        <v>0.06</v>
      </c>
      <c r="X263" t="n">
        <v>0.06</v>
      </c>
      <c r="Y263" t="n">
        <v>0.5</v>
      </c>
      <c r="Z263" t="n">
        <v>10</v>
      </c>
    </row>
    <row r="264">
      <c r="A264" t="n">
        <v>26</v>
      </c>
      <c r="B264" t="n">
        <v>95</v>
      </c>
      <c r="C264" t="inlineStr">
        <is>
          <t xml:space="preserve">CONCLUIDO	</t>
        </is>
      </c>
      <c r="D264" t="n">
        <v>9.3497</v>
      </c>
      <c r="E264" t="n">
        <v>10.7</v>
      </c>
      <c r="F264" t="n">
        <v>8.08</v>
      </c>
      <c r="G264" t="n">
        <v>121.17</v>
      </c>
      <c r="H264" t="n">
        <v>2.11</v>
      </c>
      <c r="I264" t="n">
        <v>4</v>
      </c>
      <c r="J264" t="n">
        <v>227.1</v>
      </c>
      <c r="K264" t="n">
        <v>53.44</v>
      </c>
      <c r="L264" t="n">
        <v>27</v>
      </c>
      <c r="M264" t="n">
        <v>2</v>
      </c>
      <c r="N264" t="n">
        <v>51.66</v>
      </c>
      <c r="O264" t="n">
        <v>28243</v>
      </c>
      <c r="P264" t="n">
        <v>93.20999999999999</v>
      </c>
      <c r="Q264" t="n">
        <v>203.58</v>
      </c>
      <c r="R264" t="n">
        <v>15.71</v>
      </c>
      <c r="S264" t="n">
        <v>13.05</v>
      </c>
      <c r="T264" t="n">
        <v>1039.03</v>
      </c>
      <c r="U264" t="n">
        <v>0.83</v>
      </c>
      <c r="V264" t="n">
        <v>0.92</v>
      </c>
      <c r="W264" t="n">
        <v>0.06</v>
      </c>
      <c r="X264" t="n">
        <v>0.05</v>
      </c>
      <c r="Y264" t="n">
        <v>0.5</v>
      </c>
      <c r="Z264" t="n">
        <v>10</v>
      </c>
    </row>
    <row r="265">
      <c r="A265" t="n">
        <v>27</v>
      </c>
      <c r="B265" t="n">
        <v>95</v>
      </c>
      <c r="C265" t="inlineStr">
        <is>
          <t xml:space="preserve">CONCLUIDO	</t>
        </is>
      </c>
      <c r="D265" t="n">
        <v>9.3424</v>
      </c>
      <c r="E265" t="n">
        <v>10.7</v>
      </c>
      <c r="F265" t="n">
        <v>8.09</v>
      </c>
      <c r="G265" t="n">
        <v>121.3</v>
      </c>
      <c r="H265" t="n">
        <v>2.18</v>
      </c>
      <c r="I265" t="n">
        <v>4</v>
      </c>
      <c r="J265" t="n">
        <v>228.79</v>
      </c>
      <c r="K265" t="n">
        <v>53.44</v>
      </c>
      <c r="L265" t="n">
        <v>28</v>
      </c>
      <c r="M265" t="n">
        <v>2</v>
      </c>
      <c r="N265" t="n">
        <v>52.35</v>
      </c>
      <c r="O265" t="n">
        <v>28451.04</v>
      </c>
      <c r="P265" t="n">
        <v>92.51000000000001</v>
      </c>
      <c r="Q265" t="n">
        <v>203.56</v>
      </c>
      <c r="R265" t="n">
        <v>15.98</v>
      </c>
      <c r="S265" t="n">
        <v>13.05</v>
      </c>
      <c r="T265" t="n">
        <v>1172.89</v>
      </c>
      <c r="U265" t="n">
        <v>0.82</v>
      </c>
      <c r="V265" t="n">
        <v>0.92</v>
      </c>
      <c r="W265" t="n">
        <v>0.06</v>
      </c>
      <c r="X265" t="n">
        <v>0.06</v>
      </c>
      <c r="Y265" t="n">
        <v>0.5</v>
      </c>
      <c r="Z265" t="n">
        <v>10</v>
      </c>
    </row>
    <row r="266">
      <c r="A266" t="n">
        <v>28</v>
      </c>
      <c r="B266" t="n">
        <v>95</v>
      </c>
      <c r="C266" t="inlineStr">
        <is>
          <t xml:space="preserve">CONCLUIDO	</t>
        </is>
      </c>
      <c r="D266" t="n">
        <v>9.3429</v>
      </c>
      <c r="E266" t="n">
        <v>10.7</v>
      </c>
      <c r="F266" t="n">
        <v>8.09</v>
      </c>
      <c r="G266" t="n">
        <v>121.29</v>
      </c>
      <c r="H266" t="n">
        <v>2.24</v>
      </c>
      <c r="I266" t="n">
        <v>4</v>
      </c>
      <c r="J266" t="n">
        <v>230.48</v>
      </c>
      <c r="K266" t="n">
        <v>53.44</v>
      </c>
      <c r="L266" t="n">
        <v>29</v>
      </c>
      <c r="M266" t="n">
        <v>2</v>
      </c>
      <c r="N266" t="n">
        <v>53.05</v>
      </c>
      <c r="O266" t="n">
        <v>28660.06</v>
      </c>
      <c r="P266" t="n">
        <v>91.3</v>
      </c>
      <c r="Q266" t="n">
        <v>203.56</v>
      </c>
      <c r="R266" t="n">
        <v>15.91</v>
      </c>
      <c r="S266" t="n">
        <v>13.05</v>
      </c>
      <c r="T266" t="n">
        <v>1141.17</v>
      </c>
      <c r="U266" t="n">
        <v>0.82</v>
      </c>
      <c r="V266" t="n">
        <v>0.92</v>
      </c>
      <c r="W266" t="n">
        <v>0.06</v>
      </c>
      <c r="X266" t="n">
        <v>0.06</v>
      </c>
      <c r="Y266" t="n">
        <v>0.5</v>
      </c>
      <c r="Z266" t="n">
        <v>10</v>
      </c>
    </row>
    <row r="267">
      <c r="A267" t="n">
        <v>29</v>
      </c>
      <c r="B267" t="n">
        <v>95</v>
      </c>
      <c r="C267" t="inlineStr">
        <is>
          <t xml:space="preserve">CONCLUIDO	</t>
        </is>
      </c>
      <c r="D267" t="n">
        <v>9.3468</v>
      </c>
      <c r="E267" t="n">
        <v>10.7</v>
      </c>
      <c r="F267" t="n">
        <v>8.08</v>
      </c>
      <c r="G267" t="n">
        <v>121.22</v>
      </c>
      <c r="H267" t="n">
        <v>2.3</v>
      </c>
      <c r="I267" t="n">
        <v>4</v>
      </c>
      <c r="J267" t="n">
        <v>232.18</v>
      </c>
      <c r="K267" t="n">
        <v>53.44</v>
      </c>
      <c r="L267" t="n">
        <v>30</v>
      </c>
      <c r="M267" t="n">
        <v>0</v>
      </c>
      <c r="N267" t="n">
        <v>53.75</v>
      </c>
      <c r="O267" t="n">
        <v>28870.05</v>
      </c>
      <c r="P267" t="n">
        <v>90.84999999999999</v>
      </c>
      <c r="Q267" t="n">
        <v>203.56</v>
      </c>
      <c r="R267" t="n">
        <v>15.65</v>
      </c>
      <c r="S267" t="n">
        <v>13.05</v>
      </c>
      <c r="T267" t="n">
        <v>1011.42</v>
      </c>
      <c r="U267" t="n">
        <v>0.83</v>
      </c>
      <c r="V267" t="n">
        <v>0.92</v>
      </c>
      <c r="W267" t="n">
        <v>0.06</v>
      </c>
      <c r="X267" t="n">
        <v>0.06</v>
      </c>
      <c r="Y267" t="n">
        <v>0.5</v>
      </c>
      <c r="Z267" t="n">
        <v>10</v>
      </c>
    </row>
    <row r="268">
      <c r="A268" t="n">
        <v>0</v>
      </c>
      <c r="B268" t="n">
        <v>55</v>
      </c>
      <c r="C268" t="inlineStr">
        <is>
          <t xml:space="preserve">CONCLUIDO	</t>
        </is>
      </c>
      <c r="D268" t="n">
        <v>7.6258</v>
      </c>
      <c r="E268" t="n">
        <v>13.11</v>
      </c>
      <c r="F268" t="n">
        <v>9.4</v>
      </c>
      <c r="G268" t="n">
        <v>8.300000000000001</v>
      </c>
      <c r="H268" t="n">
        <v>0.15</v>
      </c>
      <c r="I268" t="n">
        <v>68</v>
      </c>
      <c r="J268" t="n">
        <v>116.05</v>
      </c>
      <c r="K268" t="n">
        <v>43.4</v>
      </c>
      <c r="L268" t="n">
        <v>1</v>
      </c>
      <c r="M268" t="n">
        <v>66</v>
      </c>
      <c r="N268" t="n">
        <v>16.65</v>
      </c>
      <c r="O268" t="n">
        <v>14546.17</v>
      </c>
      <c r="P268" t="n">
        <v>92.67</v>
      </c>
      <c r="Q268" t="n">
        <v>203.57</v>
      </c>
      <c r="R268" t="n">
        <v>57.2</v>
      </c>
      <c r="S268" t="n">
        <v>13.05</v>
      </c>
      <c r="T268" t="n">
        <v>21466.33</v>
      </c>
      <c r="U268" t="n">
        <v>0.23</v>
      </c>
      <c r="V268" t="n">
        <v>0.79</v>
      </c>
      <c r="W268" t="n">
        <v>0.16</v>
      </c>
      <c r="X268" t="n">
        <v>1.38</v>
      </c>
      <c r="Y268" t="n">
        <v>0.5</v>
      </c>
      <c r="Z268" t="n">
        <v>10</v>
      </c>
    </row>
    <row r="269">
      <c r="A269" t="n">
        <v>1</v>
      </c>
      <c r="B269" t="n">
        <v>55</v>
      </c>
      <c r="C269" t="inlineStr">
        <is>
          <t xml:space="preserve">CONCLUIDO	</t>
        </is>
      </c>
      <c r="D269" t="n">
        <v>8.729200000000001</v>
      </c>
      <c r="E269" t="n">
        <v>11.46</v>
      </c>
      <c r="F269" t="n">
        <v>8.630000000000001</v>
      </c>
      <c r="G269" t="n">
        <v>16.71</v>
      </c>
      <c r="H269" t="n">
        <v>0.3</v>
      </c>
      <c r="I269" t="n">
        <v>31</v>
      </c>
      <c r="J269" t="n">
        <v>117.34</v>
      </c>
      <c r="K269" t="n">
        <v>43.4</v>
      </c>
      <c r="L269" t="n">
        <v>2</v>
      </c>
      <c r="M269" t="n">
        <v>29</v>
      </c>
      <c r="N269" t="n">
        <v>16.94</v>
      </c>
      <c r="O269" t="n">
        <v>14705.49</v>
      </c>
      <c r="P269" t="n">
        <v>83.69</v>
      </c>
      <c r="Q269" t="n">
        <v>203.56</v>
      </c>
      <c r="R269" t="n">
        <v>32.99</v>
      </c>
      <c r="S269" t="n">
        <v>13.05</v>
      </c>
      <c r="T269" t="n">
        <v>9542.82</v>
      </c>
      <c r="U269" t="n">
        <v>0.4</v>
      </c>
      <c r="V269" t="n">
        <v>0.86</v>
      </c>
      <c r="W269" t="n">
        <v>0.1</v>
      </c>
      <c r="X269" t="n">
        <v>0.61</v>
      </c>
      <c r="Y269" t="n">
        <v>0.5</v>
      </c>
      <c r="Z269" t="n">
        <v>10</v>
      </c>
    </row>
    <row r="270">
      <c r="A270" t="n">
        <v>2</v>
      </c>
      <c r="B270" t="n">
        <v>55</v>
      </c>
      <c r="C270" t="inlineStr">
        <is>
          <t xml:space="preserve">CONCLUIDO	</t>
        </is>
      </c>
      <c r="D270" t="n">
        <v>9.0847</v>
      </c>
      <c r="E270" t="n">
        <v>11.01</v>
      </c>
      <c r="F270" t="n">
        <v>8.42</v>
      </c>
      <c r="G270" t="n">
        <v>24.06</v>
      </c>
      <c r="H270" t="n">
        <v>0.45</v>
      </c>
      <c r="I270" t="n">
        <v>21</v>
      </c>
      <c r="J270" t="n">
        <v>118.63</v>
      </c>
      <c r="K270" t="n">
        <v>43.4</v>
      </c>
      <c r="L270" t="n">
        <v>3</v>
      </c>
      <c r="M270" t="n">
        <v>19</v>
      </c>
      <c r="N270" t="n">
        <v>17.23</v>
      </c>
      <c r="O270" t="n">
        <v>14865.24</v>
      </c>
      <c r="P270" t="n">
        <v>80.43000000000001</v>
      </c>
      <c r="Q270" t="n">
        <v>203.56</v>
      </c>
      <c r="R270" t="n">
        <v>26.27</v>
      </c>
      <c r="S270" t="n">
        <v>13.05</v>
      </c>
      <c r="T270" t="n">
        <v>6236.66</v>
      </c>
      <c r="U270" t="n">
        <v>0.5</v>
      </c>
      <c r="V270" t="n">
        <v>0.88</v>
      </c>
      <c r="W270" t="n">
        <v>0.09</v>
      </c>
      <c r="X270" t="n">
        <v>0.4</v>
      </c>
      <c r="Y270" t="n">
        <v>0.5</v>
      </c>
      <c r="Z270" t="n">
        <v>10</v>
      </c>
    </row>
    <row r="271">
      <c r="A271" t="n">
        <v>3</v>
      </c>
      <c r="B271" t="n">
        <v>55</v>
      </c>
      <c r="C271" t="inlineStr">
        <is>
          <t xml:space="preserve">CONCLUIDO	</t>
        </is>
      </c>
      <c r="D271" t="n">
        <v>9.301600000000001</v>
      </c>
      <c r="E271" t="n">
        <v>10.75</v>
      </c>
      <c r="F271" t="n">
        <v>8.31</v>
      </c>
      <c r="G271" t="n">
        <v>33.23</v>
      </c>
      <c r="H271" t="n">
        <v>0.59</v>
      </c>
      <c r="I271" t="n">
        <v>15</v>
      </c>
      <c r="J271" t="n">
        <v>119.93</v>
      </c>
      <c r="K271" t="n">
        <v>43.4</v>
      </c>
      <c r="L271" t="n">
        <v>4</v>
      </c>
      <c r="M271" t="n">
        <v>13</v>
      </c>
      <c r="N271" t="n">
        <v>17.53</v>
      </c>
      <c r="O271" t="n">
        <v>15025.44</v>
      </c>
      <c r="P271" t="n">
        <v>78</v>
      </c>
      <c r="Q271" t="n">
        <v>203.56</v>
      </c>
      <c r="R271" t="n">
        <v>22.91</v>
      </c>
      <c r="S271" t="n">
        <v>13.05</v>
      </c>
      <c r="T271" t="n">
        <v>4584.56</v>
      </c>
      <c r="U271" t="n">
        <v>0.57</v>
      </c>
      <c r="V271" t="n">
        <v>0.9</v>
      </c>
      <c r="W271" t="n">
        <v>0.08</v>
      </c>
      <c r="X271" t="n">
        <v>0.28</v>
      </c>
      <c r="Y271" t="n">
        <v>0.5</v>
      </c>
      <c r="Z271" t="n">
        <v>10</v>
      </c>
    </row>
    <row r="272">
      <c r="A272" t="n">
        <v>4</v>
      </c>
      <c r="B272" t="n">
        <v>55</v>
      </c>
      <c r="C272" t="inlineStr">
        <is>
          <t xml:space="preserve">CONCLUIDO	</t>
        </is>
      </c>
      <c r="D272" t="n">
        <v>9.4184</v>
      </c>
      <c r="E272" t="n">
        <v>10.62</v>
      </c>
      <c r="F272" t="n">
        <v>8.25</v>
      </c>
      <c r="G272" t="n">
        <v>41.23</v>
      </c>
      <c r="H272" t="n">
        <v>0.73</v>
      </c>
      <c r="I272" t="n">
        <v>12</v>
      </c>
      <c r="J272" t="n">
        <v>121.23</v>
      </c>
      <c r="K272" t="n">
        <v>43.4</v>
      </c>
      <c r="L272" t="n">
        <v>5</v>
      </c>
      <c r="M272" t="n">
        <v>10</v>
      </c>
      <c r="N272" t="n">
        <v>17.83</v>
      </c>
      <c r="O272" t="n">
        <v>15186.08</v>
      </c>
      <c r="P272" t="n">
        <v>76.29000000000001</v>
      </c>
      <c r="Q272" t="n">
        <v>203.56</v>
      </c>
      <c r="R272" t="n">
        <v>20.98</v>
      </c>
      <c r="S272" t="n">
        <v>13.05</v>
      </c>
      <c r="T272" t="n">
        <v>3635.26</v>
      </c>
      <c r="U272" t="n">
        <v>0.62</v>
      </c>
      <c r="V272" t="n">
        <v>0.9</v>
      </c>
      <c r="W272" t="n">
        <v>0.07000000000000001</v>
      </c>
      <c r="X272" t="n">
        <v>0.22</v>
      </c>
      <c r="Y272" t="n">
        <v>0.5</v>
      </c>
      <c r="Z272" t="n">
        <v>10</v>
      </c>
    </row>
    <row r="273">
      <c r="A273" t="n">
        <v>5</v>
      </c>
      <c r="B273" t="n">
        <v>55</v>
      </c>
      <c r="C273" t="inlineStr">
        <is>
          <t xml:space="preserve">CONCLUIDO	</t>
        </is>
      </c>
      <c r="D273" t="n">
        <v>9.5075</v>
      </c>
      <c r="E273" t="n">
        <v>10.52</v>
      </c>
      <c r="F273" t="n">
        <v>8.199999999999999</v>
      </c>
      <c r="G273" t="n">
        <v>49.17</v>
      </c>
      <c r="H273" t="n">
        <v>0.86</v>
      </c>
      <c r="I273" t="n">
        <v>10</v>
      </c>
      <c r="J273" t="n">
        <v>122.54</v>
      </c>
      <c r="K273" t="n">
        <v>43.4</v>
      </c>
      <c r="L273" t="n">
        <v>6</v>
      </c>
      <c r="M273" t="n">
        <v>8</v>
      </c>
      <c r="N273" t="n">
        <v>18.14</v>
      </c>
      <c r="O273" t="n">
        <v>15347.16</v>
      </c>
      <c r="P273" t="n">
        <v>74.73</v>
      </c>
      <c r="Q273" t="n">
        <v>203.56</v>
      </c>
      <c r="R273" t="n">
        <v>19.2</v>
      </c>
      <c r="S273" t="n">
        <v>13.05</v>
      </c>
      <c r="T273" t="n">
        <v>2752.82</v>
      </c>
      <c r="U273" t="n">
        <v>0.68</v>
      </c>
      <c r="V273" t="n">
        <v>0.91</v>
      </c>
      <c r="W273" t="n">
        <v>0.07000000000000001</v>
      </c>
      <c r="X273" t="n">
        <v>0.17</v>
      </c>
      <c r="Y273" t="n">
        <v>0.5</v>
      </c>
      <c r="Z273" t="n">
        <v>10</v>
      </c>
    </row>
    <row r="274">
      <c r="A274" t="n">
        <v>6</v>
      </c>
      <c r="B274" t="n">
        <v>55</v>
      </c>
      <c r="C274" t="inlineStr">
        <is>
          <t xml:space="preserve">CONCLUIDO	</t>
        </is>
      </c>
      <c r="D274" t="n">
        <v>9.533899999999999</v>
      </c>
      <c r="E274" t="n">
        <v>10.49</v>
      </c>
      <c r="F274" t="n">
        <v>8.19</v>
      </c>
      <c r="G274" t="n">
        <v>54.6</v>
      </c>
      <c r="H274" t="n">
        <v>1</v>
      </c>
      <c r="I274" t="n">
        <v>9</v>
      </c>
      <c r="J274" t="n">
        <v>123.85</v>
      </c>
      <c r="K274" t="n">
        <v>43.4</v>
      </c>
      <c r="L274" t="n">
        <v>7</v>
      </c>
      <c r="M274" t="n">
        <v>7</v>
      </c>
      <c r="N274" t="n">
        <v>18.45</v>
      </c>
      <c r="O274" t="n">
        <v>15508.69</v>
      </c>
      <c r="P274" t="n">
        <v>73.45999999999999</v>
      </c>
      <c r="Q274" t="n">
        <v>203.56</v>
      </c>
      <c r="R274" t="n">
        <v>19.18</v>
      </c>
      <c r="S274" t="n">
        <v>13.05</v>
      </c>
      <c r="T274" t="n">
        <v>2747.89</v>
      </c>
      <c r="U274" t="n">
        <v>0.68</v>
      </c>
      <c r="V274" t="n">
        <v>0.91</v>
      </c>
      <c r="W274" t="n">
        <v>0.07000000000000001</v>
      </c>
      <c r="X274" t="n">
        <v>0.17</v>
      </c>
      <c r="Y274" t="n">
        <v>0.5</v>
      </c>
      <c r="Z274" t="n">
        <v>10</v>
      </c>
    </row>
    <row r="275">
      <c r="A275" t="n">
        <v>7</v>
      </c>
      <c r="B275" t="n">
        <v>55</v>
      </c>
      <c r="C275" t="inlineStr">
        <is>
          <t xml:space="preserve">CONCLUIDO	</t>
        </is>
      </c>
      <c r="D275" t="n">
        <v>9.579599999999999</v>
      </c>
      <c r="E275" t="n">
        <v>10.44</v>
      </c>
      <c r="F275" t="n">
        <v>8.16</v>
      </c>
      <c r="G275" t="n">
        <v>61.23</v>
      </c>
      <c r="H275" t="n">
        <v>1.13</v>
      </c>
      <c r="I275" t="n">
        <v>8</v>
      </c>
      <c r="J275" t="n">
        <v>125.16</v>
      </c>
      <c r="K275" t="n">
        <v>43.4</v>
      </c>
      <c r="L275" t="n">
        <v>8</v>
      </c>
      <c r="M275" t="n">
        <v>6</v>
      </c>
      <c r="N275" t="n">
        <v>18.76</v>
      </c>
      <c r="O275" t="n">
        <v>15670.68</v>
      </c>
      <c r="P275" t="n">
        <v>71.53</v>
      </c>
      <c r="Q275" t="n">
        <v>203.56</v>
      </c>
      <c r="R275" t="n">
        <v>18.4</v>
      </c>
      <c r="S275" t="n">
        <v>13.05</v>
      </c>
      <c r="T275" t="n">
        <v>2363.48</v>
      </c>
      <c r="U275" t="n">
        <v>0.71</v>
      </c>
      <c r="V275" t="n">
        <v>0.91</v>
      </c>
      <c r="W275" t="n">
        <v>0.07000000000000001</v>
      </c>
      <c r="X275" t="n">
        <v>0.14</v>
      </c>
      <c r="Y275" t="n">
        <v>0.5</v>
      </c>
      <c r="Z275" t="n">
        <v>10</v>
      </c>
    </row>
    <row r="276">
      <c r="A276" t="n">
        <v>8</v>
      </c>
      <c r="B276" t="n">
        <v>55</v>
      </c>
      <c r="C276" t="inlineStr">
        <is>
          <t xml:space="preserve">CONCLUIDO	</t>
        </is>
      </c>
      <c r="D276" t="n">
        <v>9.613300000000001</v>
      </c>
      <c r="E276" t="n">
        <v>10.4</v>
      </c>
      <c r="F276" t="n">
        <v>8.15</v>
      </c>
      <c r="G276" t="n">
        <v>69.86</v>
      </c>
      <c r="H276" t="n">
        <v>1.26</v>
      </c>
      <c r="I276" t="n">
        <v>7</v>
      </c>
      <c r="J276" t="n">
        <v>126.48</v>
      </c>
      <c r="K276" t="n">
        <v>43.4</v>
      </c>
      <c r="L276" t="n">
        <v>9</v>
      </c>
      <c r="M276" t="n">
        <v>5</v>
      </c>
      <c r="N276" t="n">
        <v>19.08</v>
      </c>
      <c r="O276" t="n">
        <v>15833.12</v>
      </c>
      <c r="P276" t="n">
        <v>70.13</v>
      </c>
      <c r="Q276" t="n">
        <v>203.59</v>
      </c>
      <c r="R276" t="n">
        <v>18.13</v>
      </c>
      <c r="S276" t="n">
        <v>13.05</v>
      </c>
      <c r="T276" t="n">
        <v>2237.16</v>
      </c>
      <c r="U276" t="n">
        <v>0.72</v>
      </c>
      <c r="V276" t="n">
        <v>0.91</v>
      </c>
      <c r="W276" t="n">
        <v>0.06</v>
      </c>
      <c r="X276" t="n">
        <v>0.13</v>
      </c>
      <c r="Y276" t="n">
        <v>0.5</v>
      </c>
      <c r="Z276" t="n">
        <v>10</v>
      </c>
    </row>
    <row r="277">
      <c r="A277" t="n">
        <v>9</v>
      </c>
      <c r="B277" t="n">
        <v>55</v>
      </c>
      <c r="C277" t="inlineStr">
        <is>
          <t xml:space="preserve">CONCLUIDO	</t>
        </is>
      </c>
      <c r="D277" t="n">
        <v>9.6639</v>
      </c>
      <c r="E277" t="n">
        <v>10.35</v>
      </c>
      <c r="F277" t="n">
        <v>8.119999999999999</v>
      </c>
      <c r="G277" t="n">
        <v>81.2</v>
      </c>
      <c r="H277" t="n">
        <v>1.38</v>
      </c>
      <c r="I277" t="n">
        <v>6</v>
      </c>
      <c r="J277" t="n">
        <v>127.8</v>
      </c>
      <c r="K277" t="n">
        <v>43.4</v>
      </c>
      <c r="L277" t="n">
        <v>10</v>
      </c>
      <c r="M277" t="n">
        <v>4</v>
      </c>
      <c r="N277" t="n">
        <v>19.4</v>
      </c>
      <c r="O277" t="n">
        <v>15996.02</v>
      </c>
      <c r="P277" t="n">
        <v>67.61</v>
      </c>
      <c r="Q277" t="n">
        <v>203.56</v>
      </c>
      <c r="R277" t="n">
        <v>17.03</v>
      </c>
      <c r="S277" t="n">
        <v>13.05</v>
      </c>
      <c r="T277" t="n">
        <v>1689.82</v>
      </c>
      <c r="U277" t="n">
        <v>0.77</v>
      </c>
      <c r="V277" t="n">
        <v>0.92</v>
      </c>
      <c r="W277" t="n">
        <v>0.06</v>
      </c>
      <c r="X277" t="n">
        <v>0.1</v>
      </c>
      <c r="Y277" t="n">
        <v>0.5</v>
      </c>
      <c r="Z277" t="n">
        <v>10</v>
      </c>
    </row>
    <row r="278">
      <c r="A278" t="n">
        <v>10</v>
      </c>
      <c r="B278" t="n">
        <v>55</v>
      </c>
      <c r="C278" t="inlineStr">
        <is>
          <t xml:space="preserve">CONCLUIDO	</t>
        </is>
      </c>
      <c r="D278" t="n">
        <v>9.6798</v>
      </c>
      <c r="E278" t="n">
        <v>10.33</v>
      </c>
      <c r="F278" t="n">
        <v>8.1</v>
      </c>
      <c r="G278" t="n">
        <v>81.03</v>
      </c>
      <c r="H278" t="n">
        <v>1.5</v>
      </c>
      <c r="I278" t="n">
        <v>6</v>
      </c>
      <c r="J278" t="n">
        <v>129.13</v>
      </c>
      <c r="K278" t="n">
        <v>43.4</v>
      </c>
      <c r="L278" t="n">
        <v>11</v>
      </c>
      <c r="M278" t="n">
        <v>4</v>
      </c>
      <c r="N278" t="n">
        <v>19.73</v>
      </c>
      <c r="O278" t="n">
        <v>16159.39</v>
      </c>
      <c r="P278" t="n">
        <v>66.61</v>
      </c>
      <c r="Q278" t="n">
        <v>203.56</v>
      </c>
      <c r="R278" t="n">
        <v>16.42</v>
      </c>
      <c r="S278" t="n">
        <v>13.05</v>
      </c>
      <c r="T278" t="n">
        <v>1386.15</v>
      </c>
      <c r="U278" t="n">
        <v>0.79</v>
      </c>
      <c r="V278" t="n">
        <v>0.92</v>
      </c>
      <c r="W278" t="n">
        <v>0.06</v>
      </c>
      <c r="X278" t="n">
        <v>0.08</v>
      </c>
      <c r="Y278" t="n">
        <v>0.5</v>
      </c>
      <c r="Z278" t="n">
        <v>10</v>
      </c>
    </row>
    <row r="279">
      <c r="A279" t="n">
        <v>11</v>
      </c>
      <c r="B279" t="n">
        <v>55</v>
      </c>
      <c r="C279" t="inlineStr">
        <is>
          <t xml:space="preserve">CONCLUIDO	</t>
        </is>
      </c>
      <c r="D279" t="n">
        <v>9.6957</v>
      </c>
      <c r="E279" t="n">
        <v>10.31</v>
      </c>
      <c r="F279" t="n">
        <v>8.109999999999999</v>
      </c>
      <c r="G279" t="n">
        <v>97.31999999999999</v>
      </c>
      <c r="H279" t="n">
        <v>1.63</v>
      </c>
      <c r="I279" t="n">
        <v>5</v>
      </c>
      <c r="J279" t="n">
        <v>130.45</v>
      </c>
      <c r="K279" t="n">
        <v>43.4</v>
      </c>
      <c r="L279" t="n">
        <v>12</v>
      </c>
      <c r="M279" t="n">
        <v>2</v>
      </c>
      <c r="N279" t="n">
        <v>20.05</v>
      </c>
      <c r="O279" t="n">
        <v>16323.22</v>
      </c>
      <c r="P279" t="n">
        <v>64.84</v>
      </c>
      <c r="Q279" t="n">
        <v>203.56</v>
      </c>
      <c r="R279" t="n">
        <v>16.65</v>
      </c>
      <c r="S279" t="n">
        <v>13.05</v>
      </c>
      <c r="T279" t="n">
        <v>1505.84</v>
      </c>
      <c r="U279" t="n">
        <v>0.78</v>
      </c>
      <c r="V279" t="n">
        <v>0.92</v>
      </c>
      <c r="W279" t="n">
        <v>0.06</v>
      </c>
      <c r="X279" t="n">
        <v>0.09</v>
      </c>
      <c r="Y279" t="n">
        <v>0.5</v>
      </c>
      <c r="Z279" t="n">
        <v>10</v>
      </c>
    </row>
    <row r="280">
      <c r="A280" t="n">
        <v>12</v>
      </c>
      <c r="B280" t="n">
        <v>55</v>
      </c>
      <c r="C280" t="inlineStr">
        <is>
          <t xml:space="preserve">CONCLUIDO	</t>
        </is>
      </c>
      <c r="D280" t="n">
        <v>9.696999999999999</v>
      </c>
      <c r="E280" t="n">
        <v>10.31</v>
      </c>
      <c r="F280" t="n">
        <v>8.109999999999999</v>
      </c>
      <c r="G280" t="n">
        <v>97.31</v>
      </c>
      <c r="H280" t="n">
        <v>1.74</v>
      </c>
      <c r="I280" t="n">
        <v>5</v>
      </c>
      <c r="J280" t="n">
        <v>131.79</v>
      </c>
      <c r="K280" t="n">
        <v>43.4</v>
      </c>
      <c r="L280" t="n">
        <v>13</v>
      </c>
      <c r="M280" t="n">
        <v>0</v>
      </c>
      <c r="N280" t="n">
        <v>20.39</v>
      </c>
      <c r="O280" t="n">
        <v>16487.53</v>
      </c>
      <c r="P280" t="n">
        <v>65.22</v>
      </c>
      <c r="Q280" t="n">
        <v>203.56</v>
      </c>
      <c r="R280" t="n">
        <v>16.51</v>
      </c>
      <c r="S280" t="n">
        <v>13.05</v>
      </c>
      <c r="T280" t="n">
        <v>1434.81</v>
      </c>
      <c r="U280" t="n">
        <v>0.79</v>
      </c>
      <c r="V280" t="n">
        <v>0.92</v>
      </c>
      <c r="W280" t="n">
        <v>0.07000000000000001</v>
      </c>
      <c r="X280" t="n">
        <v>0.08</v>
      </c>
      <c r="Y280" t="n">
        <v>0.5</v>
      </c>
      <c r="Z2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INDEX(resultados!$A$2:$ZZ$280, 1, MATCH($B$1, resultados!$A$1:$ZZ$1, 0))</f>
        <v/>
      </c>
      <c r="B7">
        <f>INDEX(resultados!$A$2:$ZZ$280, 1, MATCH($B$2, resultados!$A$1:$ZZ$1, 0))</f>
        <v/>
      </c>
      <c r="C7">
        <f>INDEX(resultados!$A$2:$ZZ$280, 1, MATCH($B$3, resultados!$A$1:$ZZ$1, 0))</f>
        <v/>
      </c>
    </row>
    <row r="8">
      <c r="A8">
        <f>INDEX(resultados!$A$2:$ZZ$280, 2, MATCH($B$1, resultados!$A$1:$ZZ$1, 0))</f>
        <v/>
      </c>
      <c r="B8">
        <f>INDEX(resultados!$A$2:$ZZ$280, 2, MATCH($B$2, resultados!$A$1:$ZZ$1, 0))</f>
        <v/>
      </c>
      <c r="C8">
        <f>INDEX(resultados!$A$2:$ZZ$280, 2, MATCH($B$3, resultados!$A$1:$ZZ$1, 0))</f>
        <v/>
      </c>
    </row>
    <row r="9">
      <c r="A9">
        <f>INDEX(resultados!$A$2:$ZZ$280, 3, MATCH($B$1, resultados!$A$1:$ZZ$1, 0))</f>
        <v/>
      </c>
      <c r="B9">
        <f>INDEX(resultados!$A$2:$ZZ$280, 3, MATCH($B$2, resultados!$A$1:$ZZ$1, 0))</f>
        <v/>
      </c>
      <c r="C9">
        <f>INDEX(resultados!$A$2:$ZZ$280, 3, MATCH($B$3, resultados!$A$1:$ZZ$1, 0))</f>
        <v/>
      </c>
    </row>
    <row r="10">
      <c r="A10">
        <f>INDEX(resultados!$A$2:$ZZ$280, 4, MATCH($B$1, resultados!$A$1:$ZZ$1, 0))</f>
        <v/>
      </c>
      <c r="B10">
        <f>INDEX(resultados!$A$2:$ZZ$280, 4, MATCH($B$2, resultados!$A$1:$ZZ$1, 0))</f>
        <v/>
      </c>
      <c r="C10">
        <f>INDEX(resultados!$A$2:$ZZ$280, 4, MATCH($B$3, resultados!$A$1:$ZZ$1, 0))</f>
        <v/>
      </c>
    </row>
    <row r="11">
      <c r="A11">
        <f>INDEX(resultados!$A$2:$ZZ$280, 5, MATCH($B$1, resultados!$A$1:$ZZ$1, 0))</f>
        <v/>
      </c>
      <c r="B11">
        <f>INDEX(resultados!$A$2:$ZZ$280, 5, MATCH($B$2, resultados!$A$1:$ZZ$1, 0))</f>
        <v/>
      </c>
      <c r="C11">
        <f>INDEX(resultados!$A$2:$ZZ$280, 5, MATCH($B$3, resultados!$A$1:$ZZ$1, 0))</f>
        <v/>
      </c>
    </row>
    <row r="12">
      <c r="A12">
        <f>INDEX(resultados!$A$2:$ZZ$280, 6, MATCH($B$1, resultados!$A$1:$ZZ$1, 0))</f>
        <v/>
      </c>
      <c r="B12">
        <f>INDEX(resultados!$A$2:$ZZ$280, 6, MATCH($B$2, resultados!$A$1:$ZZ$1, 0))</f>
        <v/>
      </c>
      <c r="C12">
        <f>INDEX(resultados!$A$2:$ZZ$280, 6, MATCH($B$3, resultados!$A$1:$ZZ$1, 0))</f>
        <v/>
      </c>
    </row>
    <row r="13">
      <c r="A13">
        <f>INDEX(resultados!$A$2:$ZZ$280, 7, MATCH($B$1, resultados!$A$1:$ZZ$1, 0))</f>
        <v/>
      </c>
      <c r="B13">
        <f>INDEX(resultados!$A$2:$ZZ$280, 7, MATCH($B$2, resultados!$A$1:$ZZ$1, 0))</f>
        <v/>
      </c>
      <c r="C13">
        <f>INDEX(resultados!$A$2:$ZZ$280, 7, MATCH($B$3, resultados!$A$1:$ZZ$1, 0))</f>
        <v/>
      </c>
    </row>
    <row r="14">
      <c r="A14">
        <f>INDEX(resultados!$A$2:$ZZ$280, 8, MATCH($B$1, resultados!$A$1:$ZZ$1, 0))</f>
        <v/>
      </c>
      <c r="B14">
        <f>INDEX(resultados!$A$2:$ZZ$280, 8, MATCH($B$2, resultados!$A$1:$ZZ$1, 0))</f>
        <v/>
      </c>
      <c r="C14">
        <f>INDEX(resultados!$A$2:$ZZ$280, 8, MATCH($B$3, resultados!$A$1:$ZZ$1, 0))</f>
        <v/>
      </c>
    </row>
    <row r="15">
      <c r="A15">
        <f>INDEX(resultados!$A$2:$ZZ$280, 9, MATCH($B$1, resultados!$A$1:$ZZ$1, 0))</f>
        <v/>
      </c>
      <c r="B15">
        <f>INDEX(resultados!$A$2:$ZZ$280, 9, MATCH($B$2, resultados!$A$1:$ZZ$1, 0))</f>
        <v/>
      </c>
      <c r="C15">
        <f>INDEX(resultados!$A$2:$ZZ$280, 9, MATCH($B$3, resultados!$A$1:$ZZ$1, 0))</f>
        <v/>
      </c>
    </row>
    <row r="16">
      <c r="A16">
        <f>INDEX(resultados!$A$2:$ZZ$280, 10, MATCH($B$1, resultados!$A$1:$ZZ$1, 0))</f>
        <v/>
      </c>
      <c r="B16">
        <f>INDEX(resultados!$A$2:$ZZ$280, 10, MATCH($B$2, resultados!$A$1:$ZZ$1, 0))</f>
        <v/>
      </c>
      <c r="C16">
        <f>INDEX(resultados!$A$2:$ZZ$280, 10, MATCH($B$3, resultados!$A$1:$ZZ$1, 0))</f>
        <v/>
      </c>
    </row>
    <row r="17">
      <c r="A17">
        <f>INDEX(resultados!$A$2:$ZZ$280, 11, MATCH($B$1, resultados!$A$1:$ZZ$1, 0))</f>
        <v/>
      </c>
      <c r="B17">
        <f>INDEX(resultados!$A$2:$ZZ$280, 11, MATCH($B$2, resultados!$A$1:$ZZ$1, 0))</f>
        <v/>
      </c>
      <c r="C17">
        <f>INDEX(resultados!$A$2:$ZZ$280, 11, MATCH($B$3, resultados!$A$1:$ZZ$1, 0))</f>
        <v/>
      </c>
    </row>
    <row r="18">
      <c r="A18">
        <f>INDEX(resultados!$A$2:$ZZ$280, 12, MATCH($B$1, resultados!$A$1:$ZZ$1, 0))</f>
        <v/>
      </c>
      <c r="B18">
        <f>INDEX(resultados!$A$2:$ZZ$280, 12, MATCH($B$2, resultados!$A$1:$ZZ$1, 0))</f>
        <v/>
      </c>
      <c r="C18">
        <f>INDEX(resultados!$A$2:$ZZ$280, 12, MATCH($B$3, resultados!$A$1:$ZZ$1, 0))</f>
        <v/>
      </c>
    </row>
    <row r="19">
      <c r="A19">
        <f>INDEX(resultados!$A$2:$ZZ$280, 13, MATCH($B$1, resultados!$A$1:$ZZ$1, 0))</f>
        <v/>
      </c>
      <c r="B19">
        <f>INDEX(resultados!$A$2:$ZZ$280, 13, MATCH($B$2, resultados!$A$1:$ZZ$1, 0))</f>
        <v/>
      </c>
      <c r="C19">
        <f>INDEX(resultados!$A$2:$ZZ$280, 13, MATCH($B$3, resultados!$A$1:$ZZ$1, 0))</f>
        <v/>
      </c>
    </row>
    <row r="20">
      <c r="A20">
        <f>INDEX(resultados!$A$2:$ZZ$280, 14, MATCH($B$1, resultados!$A$1:$ZZ$1, 0))</f>
        <v/>
      </c>
      <c r="B20">
        <f>INDEX(resultados!$A$2:$ZZ$280, 14, MATCH($B$2, resultados!$A$1:$ZZ$1, 0))</f>
        <v/>
      </c>
      <c r="C20">
        <f>INDEX(resultados!$A$2:$ZZ$280, 14, MATCH($B$3, resultados!$A$1:$ZZ$1, 0))</f>
        <v/>
      </c>
    </row>
    <row r="21">
      <c r="A21">
        <f>INDEX(resultados!$A$2:$ZZ$280, 15, MATCH($B$1, resultados!$A$1:$ZZ$1, 0))</f>
        <v/>
      </c>
      <c r="B21">
        <f>INDEX(resultados!$A$2:$ZZ$280, 15, MATCH($B$2, resultados!$A$1:$ZZ$1, 0))</f>
        <v/>
      </c>
      <c r="C21">
        <f>INDEX(resultados!$A$2:$ZZ$280, 15, MATCH($B$3, resultados!$A$1:$ZZ$1, 0))</f>
        <v/>
      </c>
    </row>
    <row r="22">
      <c r="A22">
        <f>INDEX(resultados!$A$2:$ZZ$280, 16, MATCH($B$1, resultados!$A$1:$ZZ$1, 0))</f>
        <v/>
      </c>
      <c r="B22">
        <f>INDEX(resultados!$A$2:$ZZ$280, 16, MATCH($B$2, resultados!$A$1:$ZZ$1, 0))</f>
        <v/>
      </c>
      <c r="C22">
        <f>INDEX(resultados!$A$2:$ZZ$280, 16, MATCH($B$3, resultados!$A$1:$ZZ$1, 0))</f>
        <v/>
      </c>
    </row>
    <row r="23">
      <c r="A23">
        <f>INDEX(resultados!$A$2:$ZZ$280, 17, MATCH($B$1, resultados!$A$1:$ZZ$1, 0))</f>
        <v/>
      </c>
      <c r="B23">
        <f>INDEX(resultados!$A$2:$ZZ$280, 17, MATCH($B$2, resultados!$A$1:$ZZ$1, 0))</f>
        <v/>
      </c>
      <c r="C23">
        <f>INDEX(resultados!$A$2:$ZZ$280, 17, MATCH($B$3, resultados!$A$1:$ZZ$1, 0))</f>
        <v/>
      </c>
    </row>
    <row r="24">
      <c r="A24">
        <f>INDEX(resultados!$A$2:$ZZ$280, 18, MATCH($B$1, resultados!$A$1:$ZZ$1, 0))</f>
        <v/>
      </c>
      <c r="B24">
        <f>INDEX(resultados!$A$2:$ZZ$280, 18, MATCH($B$2, resultados!$A$1:$ZZ$1, 0))</f>
        <v/>
      </c>
      <c r="C24">
        <f>INDEX(resultados!$A$2:$ZZ$280, 18, MATCH($B$3, resultados!$A$1:$ZZ$1, 0))</f>
        <v/>
      </c>
    </row>
    <row r="25">
      <c r="A25">
        <f>INDEX(resultados!$A$2:$ZZ$280, 19, MATCH($B$1, resultados!$A$1:$ZZ$1, 0))</f>
        <v/>
      </c>
      <c r="B25">
        <f>INDEX(resultados!$A$2:$ZZ$280, 19, MATCH($B$2, resultados!$A$1:$ZZ$1, 0))</f>
        <v/>
      </c>
      <c r="C25">
        <f>INDEX(resultados!$A$2:$ZZ$280, 19, MATCH($B$3, resultados!$A$1:$ZZ$1, 0))</f>
        <v/>
      </c>
    </row>
    <row r="26">
      <c r="A26">
        <f>INDEX(resultados!$A$2:$ZZ$280, 20, MATCH($B$1, resultados!$A$1:$ZZ$1, 0))</f>
        <v/>
      </c>
      <c r="B26">
        <f>INDEX(resultados!$A$2:$ZZ$280, 20, MATCH($B$2, resultados!$A$1:$ZZ$1, 0))</f>
        <v/>
      </c>
      <c r="C26">
        <f>INDEX(resultados!$A$2:$ZZ$280, 20, MATCH($B$3, resultados!$A$1:$ZZ$1, 0))</f>
        <v/>
      </c>
    </row>
    <row r="27">
      <c r="A27">
        <f>INDEX(resultados!$A$2:$ZZ$280, 21, MATCH($B$1, resultados!$A$1:$ZZ$1, 0))</f>
        <v/>
      </c>
      <c r="B27">
        <f>INDEX(resultados!$A$2:$ZZ$280, 21, MATCH($B$2, resultados!$A$1:$ZZ$1, 0))</f>
        <v/>
      </c>
      <c r="C27">
        <f>INDEX(resultados!$A$2:$ZZ$280, 21, MATCH($B$3, resultados!$A$1:$ZZ$1, 0))</f>
        <v/>
      </c>
    </row>
    <row r="28">
      <c r="A28">
        <f>INDEX(resultados!$A$2:$ZZ$280, 22, MATCH($B$1, resultados!$A$1:$ZZ$1, 0))</f>
        <v/>
      </c>
      <c r="B28">
        <f>INDEX(resultados!$A$2:$ZZ$280, 22, MATCH($B$2, resultados!$A$1:$ZZ$1, 0))</f>
        <v/>
      </c>
      <c r="C28">
        <f>INDEX(resultados!$A$2:$ZZ$280, 22, MATCH($B$3, resultados!$A$1:$ZZ$1, 0))</f>
        <v/>
      </c>
    </row>
    <row r="29">
      <c r="A29">
        <f>INDEX(resultados!$A$2:$ZZ$280, 23, MATCH($B$1, resultados!$A$1:$ZZ$1, 0))</f>
        <v/>
      </c>
      <c r="B29">
        <f>INDEX(resultados!$A$2:$ZZ$280, 23, MATCH($B$2, resultados!$A$1:$ZZ$1, 0))</f>
        <v/>
      </c>
      <c r="C29">
        <f>INDEX(resultados!$A$2:$ZZ$280, 23, MATCH($B$3, resultados!$A$1:$ZZ$1, 0))</f>
        <v/>
      </c>
    </row>
    <row r="30">
      <c r="A30">
        <f>INDEX(resultados!$A$2:$ZZ$280, 24, MATCH($B$1, resultados!$A$1:$ZZ$1, 0))</f>
        <v/>
      </c>
      <c r="B30">
        <f>INDEX(resultados!$A$2:$ZZ$280, 24, MATCH($B$2, resultados!$A$1:$ZZ$1, 0))</f>
        <v/>
      </c>
      <c r="C30">
        <f>INDEX(resultados!$A$2:$ZZ$280, 24, MATCH($B$3, resultados!$A$1:$ZZ$1, 0))</f>
        <v/>
      </c>
    </row>
    <row r="31">
      <c r="A31">
        <f>INDEX(resultados!$A$2:$ZZ$280, 25, MATCH($B$1, resultados!$A$1:$ZZ$1, 0))</f>
        <v/>
      </c>
      <c r="B31">
        <f>INDEX(resultados!$A$2:$ZZ$280, 25, MATCH($B$2, resultados!$A$1:$ZZ$1, 0))</f>
        <v/>
      </c>
      <c r="C31">
        <f>INDEX(resultados!$A$2:$ZZ$280, 25, MATCH($B$3, resultados!$A$1:$ZZ$1, 0))</f>
        <v/>
      </c>
    </row>
    <row r="32">
      <c r="A32">
        <f>INDEX(resultados!$A$2:$ZZ$280, 26, MATCH($B$1, resultados!$A$1:$ZZ$1, 0))</f>
        <v/>
      </c>
      <c r="B32">
        <f>INDEX(resultados!$A$2:$ZZ$280, 26, MATCH($B$2, resultados!$A$1:$ZZ$1, 0))</f>
        <v/>
      </c>
      <c r="C32">
        <f>INDEX(resultados!$A$2:$ZZ$280, 26, MATCH($B$3, resultados!$A$1:$ZZ$1, 0))</f>
        <v/>
      </c>
    </row>
    <row r="33">
      <c r="A33">
        <f>INDEX(resultados!$A$2:$ZZ$280, 27, MATCH($B$1, resultados!$A$1:$ZZ$1, 0))</f>
        <v/>
      </c>
      <c r="B33">
        <f>INDEX(resultados!$A$2:$ZZ$280, 27, MATCH($B$2, resultados!$A$1:$ZZ$1, 0))</f>
        <v/>
      </c>
      <c r="C33">
        <f>INDEX(resultados!$A$2:$ZZ$280, 27, MATCH($B$3, resultados!$A$1:$ZZ$1, 0))</f>
        <v/>
      </c>
    </row>
    <row r="34">
      <c r="A34">
        <f>INDEX(resultados!$A$2:$ZZ$280, 28, MATCH($B$1, resultados!$A$1:$ZZ$1, 0))</f>
        <v/>
      </c>
      <c r="B34">
        <f>INDEX(resultados!$A$2:$ZZ$280, 28, MATCH($B$2, resultados!$A$1:$ZZ$1, 0))</f>
        <v/>
      </c>
      <c r="C34">
        <f>INDEX(resultados!$A$2:$ZZ$280, 28, MATCH($B$3, resultados!$A$1:$ZZ$1, 0))</f>
        <v/>
      </c>
    </row>
    <row r="35">
      <c r="A35">
        <f>INDEX(resultados!$A$2:$ZZ$280, 29, MATCH($B$1, resultados!$A$1:$ZZ$1, 0))</f>
        <v/>
      </c>
      <c r="B35">
        <f>INDEX(resultados!$A$2:$ZZ$280, 29, MATCH($B$2, resultados!$A$1:$ZZ$1, 0))</f>
        <v/>
      </c>
      <c r="C35">
        <f>INDEX(resultados!$A$2:$ZZ$280, 29, MATCH($B$3, resultados!$A$1:$ZZ$1, 0))</f>
        <v/>
      </c>
    </row>
    <row r="36">
      <c r="A36">
        <f>INDEX(resultados!$A$2:$ZZ$280, 30, MATCH($B$1, resultados!$A$1:$ZZ$1, 0))</f>
        <v/>
      </c>
      <c r="B36">
        <f>INDEX(resultados!$A$2:$ZZ$280, 30, MATCH($B$2, resultados!$A$1:$ZZ$1, 0))</f>
        <v/>
      </c>
      <c r="C36">
        <f>INDEX(resultados!$A$2:$ZZ$280, 30, MATCH($B$3, resultados!$A$1:$ZZ$1, 0))</f>
        <v/>
      </c>
    </row>
    <row r="37">
      <c r="A37">
        <f>INDEX(resultados!$A$2:$ZZ$280, 31, MATCH($B$1, resultados!$A$1:$ZZ$1, 0))</f>
        <v/>
      </c>
      <c r="B37">
        <f>INDEX(resultados!$A$2:$ZZ$280, 31, MATCH($B$2, resultados!$A$1:$ZZ$1, 0))</f>
        <v/>
      </c>
      <c r="C37">
        <f>INDEX(resultados!$A$2:$ZZ$280, 31, MATCH($B$3, resultados!$A$1:$ZZ$1, 0))</f>
        <v/>
      </c>
    </row>
    <row r="38">
      <c r="A38">
        <f>INDEX(resultados!$A$2:$ZZ$280, 32, MATCH($B$1, resultados!$A$1:$ZZ$1, 0))</f>
        <v/>
      </c>
      <c r="B38">
        <f>INDEX(resultados!$A$2:$ZZ$280, 32, MATCH($B$2, resultados!$A$1:$ZZ$1, 0))</f>
        <v/>
      </c>
      <c r="C38">
        <f>INDEX(resultados!$A$2:$ZZ$280, 32, MATCH($B$3, resultados!$A$1:$ZZ$1, 0))</f>
        <v/>
      </c>
    </row>
    <row r="39">
      <c r="A39">
        <f>INDEX(resultados!$A$2:$ZZ$280, 33, MATCH($B$1, resultados!$A$1:$ZZ$1, 0))</f>
        <v/>
      </c>
      <c r="B39">
        <f>INDEX(resultados!$A$2:$ZZ$280, 33, MATCH($B$2, resultados!$A$1:$ZZ$1, 0))</f>
        <v/>
      </c>
      <c r="C39">
        <f>INDEX(resultados!$A$2:$ZZ$280, 33, MATCH($B$3, resultados!$A$1:$ZZ$1, 0))</f>
        <v/>
      </c>
    </row>
    <row r="40">
      <c r="A40">
        <f>INDEX(resultados!$A$2:$ZZ$280, 34, MATCH($B$1, resultados!$A$1:$ZZ$1, 0))</f>
        <v/>
      </c>
      <c r="B40">
        <f>INDEX(resultados!$A$2:$ZZ$280, 34, MATCH($B$2, resultados!$A$1:$ZZ$1, 0))</f>
        <v/>
      </c>
      <c r="C40">
        <f>INDEX(resultados!$A$2:$ZZ$280, 34, MATCH($B$3, resultados!$A$1:$ZZ$1, 0))</f>
        <v/>
      </c>
    </row>
    <row r="41">
      <c r="A41">
        <f>INDEX(resultados!$A$2:$ZZ$280, 35, MATCH($B$1, resultados!$A$1:$ZZ$1, 0))</f>
        <v/>
      </c>
      <c r="B41">
        <f>INDEX(resultados!$A$2:$ZZ$280, 35, MATCH($B$2, resultados!$A$1:$ZZ$1, 0))</f>
        <v/>
      </c>
      <c r="C41">
        <f>INDEX(resultados!$A$2:$ZZ$280, 35, MATCH($B$3, resultados!$A$1:$ZZ$1, 0))</f>
        <v/>
      </c>
    </row>
    <row r="42">
      <c r="A42">
        <f>INDEX(resultados!$A$2:$ZZ$280, 36, MATCH($B$1, resultados!$A$1:$ZZ$1, 0))</f>
        <v/>
      </c>
      <c r="B42">
        <f>INDEX(resultados!$A$2:$ZZ$280, 36, MATCH($B$2, resultados!$A$1:$ZZ$1, 0))</f>
        <v/>
      </c>
      <c r="C42">
        <f>INDEX(resultados!$A$2:$ZZ$280, 36, MATCH($B$3, resultados!$A$1:$ZZ$1, 0))</f>
        <v/>
      </c>
    </row>
    <row r="43">
      <c r="A43">
        <f>INDEX(resultados!$A$2:$ZZ$280, 37, MATCH($B$1, resultados!$A$1:$ZZ$1, 0))</f>
        <v/>
      </c>
      <c r="B43">
        <f>INDEX(resultados!$A$2:$ZZ$280, 37, MATCH($B$2, resultados!$A$1:$ZZ$1, 0))</f>
        <v/>
      </c>
      <c r="C43">
        <f>INDEX(resultados!$A$2:$ZZ$280, 37, MATCH($B$3, resultados!$A$1:$ZZ$1, 0))</f>
        <v/>
      </c>
    </row>
    <row r="44">
      <c r="A44">
        <f>INDEX(resultados!$A$2:$ZZ$280, 38, MATCH($B$1, resultados!$A$1:$ZZ$1, 0))</f>
        <v/>
      </c>
      <c r="B44">
        <f>INDEX(resultados!$A$2:$ZZ$280, 38, MATCH($B$2, resultados!$A$1:$ZZ$1, 0))</f>
        <v/>
      </c>
      <c r="C44">
        <f>INDEX(resultados!$A$2:$ZZ$280, 38, MATCH($B$3, resultados!$A$1:$ZZ$1, 0))</f>
        <v/>
      </c>
    </row>
    <row r="45">
      <c r="A45">
        <f>INDEX(resultados!$A$2:$ZZ$280, 39, MATCH($B$1, resultados!$A$1:$ZZ$1, 0))</f>
        <v/>
      </c>
      <c r="B45">
        <f>INDEX(resultados!$A$2:$ZZ$280, 39, MATCH($B$2, resultados!$A$1:$ZZ$1, 0))</f>
        <v/>
      </c>
      <c r="C45">
        <f>INDEX(resultados!$A$2:$ZZ$280, 39, MATCH($B$3, resultados!$A$1:$ZZ$1, 0))</f>
        <v/>
      </c>
    </row>
    <row r="46">
      <c r="A46">
        <f>INDEX(resultados!$A$2:$ZZ$280, 40, MATCH($B$1, resultados!$A$1:$ZZ$1, 0))</f>
        <v/>
      </c>
      <c r="B46">
        <f>INDEX(resultados!$A$2:$ZZ$280, 40, MATCH($B$2, resultados!$A$1:$ZZ$1, 0))</f>
        <v/>
      </c>
      <c r="C46">
        <f>INDEX(resultados!$A$2:$ZZ$280, 40, MATCH($B$3, resultados!$A$1:$ZZ$1, 0))</f>
        <v/>
      </c>
    </row>
    <row r="47">
      <c r="A47">
        <f>INDEX(resultados!$A$2:$ZZ$280, 41, MATCH($B$1, resultados!$A$1:$ZZ$1, 0))</f>
        <v/>
      </c>
      <c r="B47">
        <f>INDEX(resultados!$A$2:$ZZ$280, 41, MATCH($B$2, resultados!$A$1:$ZZ$1, 0))</f>
        <v/>
      </c>
      <c r="C47">
        <f>INDEX(resultados!$A$2:$ZZ$280, 41, MATCH($B$3, resultados!$A$1:$ZZ$1, 0))</f>
        <v/>
      </c>
    </row>
    <row r="48">
      <c r="A48">
        <f>INDEX(resultados!$A$2:$ZZ$280, 42, MATCH($B$1, resultados!$A$1:$ZZ$1, 0))</f>
        <v/>
      </c>
      <c r="B48">
        <f>INDEX(resultados!$A$2:$ZZ$280, 42, MATCH($B$2, resultados!$A$1:$ZZ$1, 0))</f>
        <v/>
      </c>
      <c r="C48">
        <f>INDEX(resultados!$A$2:$ZZ$280, 42, MATCH($B$3, resultados!$A$1:$ZZ$1, 0))</f>
        <v/>
      </c>
    </row>
    <row r="49">
      <c r="A49">
        <f>INDEX(resultados!$A$2:$ZZ$280, 43, MATCH($B$1, resultados!$A$1:$ZZ$1, 0))</f>
        <v/>
      </c>
      <c r="B49">
        <f>INDEX(resultados!$A$2:$ZZ$280, 43, MATCH($B$2, resultados!$A$1:$ZZ$1, 0))</f>
        <v/>
      </c>
      <c r="C49">
        <f>INDEX(resultados!$A$2:$ZZ$280, 43, MATCH($B$3, resultados!$A$1:$ZZ$1, 0))</f>
        <v/>
      </c>
    </row>
    <row r="50">
      <c r="A50">
        <f>INDEX(resultados!$A$2:$ZZ$280, 44, MATCH($B$1, resultados!$A$1:$ZZ$1, 0))</f>
        <v/>
      </c>
      <c r="B50">
        <f>INDEX(resultados!$A$2:$ZZ$280, 44, MATCH($B$2, resultados!$A$1:$ZZ$1, 0))</f>
        <v/>
      </c>
      <c r="C50">
        <f>INDEX(resultados!$A$2:$ZZ$280, 44, MATCH($B$3, resultados!$A$1:$ZZ$1, 0))</f>
        <v/>
      </c>
    </row>
    <row r="51">
      <c r="A51">
        <f>INDEX(resultados!$A$2:$ZZ$280, 45, MATCH($B$1, resultados!$A$1:$ZZ$1, 0))</f>
        <v/>
      </c>
      <c r="B51">
        <f>INDEX(resultados!$A$2:$ZZ$280, 45, MATCH($B$2, resultados!$A$1:$ZZ$1, 0))</f>
        <v/>
      </c>
      <c r="C51">
        <f>INDEX(resultados!$A$2:$ZZ$280, 45, MATCH($B$3, resultados!$A$1:$ZZ$1, 0))</f>
        <v/>
      </c>
    </row>
    <row r="52">
      <c r="A52">
        <f>INDEX(resultados!$A$2:$ZZ$280, 46, MATCH($B$1, resultados!$A$1:$ZZ$1, 0))</f>
        <v/>
      </c>
      <c r="B52">
        <f>INDEX(resultados!$A$2:$ZZ$280, 46, MATCH($B$2, resultados!$A$1:$ZZ$1, 0))</f>
        <v/>
      </c>
      <c r="C52">
        <f>INDEX(resultados!$A$2:$ZZ$280, 46, MATCH($B$3, resultados!$A$1:$ZZ$1, 0))</f>
        <v/>
      </c>
    </row>
    <row r="53">
      <c r="A53">
        <f>INDEX(resultados!$A$2:$ZZ$280, 47, MATCH($B$1, resultados!$A$1:$ZZ$1, 0))</f>
        <v/>
      </c>
      <c r="B53">
        <f>INDEX(resultados!$A$2:$ZZ$280, 47, MATCH($B$2, resultados!$A$1:$ZZ$1, 0))</f>
        <v/>
      </c>
      <c r="C53">
        <f>INDEX(resultados!$A$2:$ZZ$280, 47, MATCH($B$3, resultados!$A$1:$ZZ$1, 0))</f>
        <v/>
      </c>
    </row>
    <row r="54">
      <c r="A54">
        <f>INDEX(resultados!$A$2:$ZZ$280, 48, MATCH($B$1, resultados!$A$1:$ZZ$1, 0))</f>
        <v/>
      </c>
      <c r="B54">
        <f>INDEX(resultados!$A$2:$ZZ$280, 48, MATCH($B$2, resultados!$A$1:$ZZ$1, 0))</f>
        <v/>
      </c>
      <c r="C54">
        <f>INDEX(resultados!$A$2:$ZZ$280, 48, MATCH($B$3, resultados!$A$1:$ZZ$1, 0))</f>
        <v/>
      </c>
    </row>
    <row r="55">
      <c r="A55">
        <f>INDEX(resultados!$A$2:$ZZ$280, 49, MATCH($B$1, resultados!$A$1:$ZZ$1, 0))</f>
        <v/>
      </c>
      <c r="B55">
        <f>INDEX(resultados!$A$2:$ZZ$280, 49, MATCH($B$2, resultados!$A$1:$ZZ$1, 0))</f>
        <v/>
      </c>
      <c r="C55">
        <f>INDEX(resultados!$A$2:$ZZ$280, 49, MATCH($B$3, resultados!$A$1:$ZZ$1, 0))</f>
        <v/>
      </c>
    </row>
    <row r="56">
      <c r="A56">
        <f>INDEX(resultados!$A$2:$ZZ$280, 50, MATCH($B$1, resultados!$A$1:$ZZ$1, 0))</f>
        <v/>
      </c>
      <c r="B56">
        <f>INDEX(resultados!$A$2:$ZZ$280, 50, MATCH($B$2, resultados!$A$1:$ZZ$1, 0))</f>
        <v/>
      </c>
      <c r="C56">
        <f>INDEX(resultados!$A$2:$ZZ$280, 50, MATCH($B$3, resultados!$A$1:$ZZ$1, 0))</f>
        <v/>
      </c>
    </row>
    <row r="57">
      <c r="A57">
        <f>INDEX(resultados!$A$2:$ZZ$280, 51, MATCH($B$1, resultados!$A$1:$ZZ$1, 0))</f>
        <v/>
      </c>
      <c r="B57">
        <f>INDEX(resultados!$A$2:$ZZ$280, 51, MATCH($B$2, resultados!$A$1:$ZZ$1, 0))</f>
        <v/>
      </c>
      <c r="C57">
        <f>INDEX(resultados!$A$2:$ZZ$280, 51, MATCH($B$3, resultados!$A$1:$ZZ$1, 0))</f>
        <v/>
      </c>
    </row>
    <row r="58">
      <c r="A58">
        <f>INDEX(resultados!$A$2:$ZZ$280, 52, MATCH($B$1, resultados!$A$1:$ZZ$1, 0))</f>
        <v/>
      </c>
      <c r="B58">
        <f>INDEX(resultados!$A$2:$ZZ$280, 52, MATCH($B$2, resultados!$A$1:$ZZ$1, 0))</f>
        <v/>
      </c>
      <c r="C58">
        <f>INDEX(resultados!$A$2:$ZZ$280, 52, MATCH($B$3, resultados!$A$1:$ZZ$1, 0))</f>
        <v/>
      </c>
    </row>
    <row r="59">
      <c r="A59">
        <f>INDEX(resultados!$A$2:$ZZ$280, 53, MATCH($B$1, resultados!$A$1:$ZZ$1, 0))</f>
        <v/>
      </c>
      <c r="B59">
        <f>INDEX(resultados!$A$2:$ZZ$280, 53, MATCH($B$2, resultados!$A$1:$ZZ$1, 0))</f>
        <v/>
      </c>
      <c r="C59">
        <f>INDEX(resultados!$A$2:$ZZ$280, 53, MATCH($B$3, resultados!$A$1:$ZZ$1, 0))</f>
        <v/>
      </c>
    </row>
    <row r="60">
      <c r="A60">
        <f>INDEX(resultados!$A$2:$ZZ$280, 54, MATCH($B$1, resultados!$A$1:$ZZ$1, 0))</f>
        <v/>
      </c>
      <c r="B60">
        <f>INDEX(resultados!$A$2:$ZZ$280, 54, MATCH($B$2, resultados!$A$1:$ZZ$1, 0))</f>
        <v/>
      </c>
      <c r="C60">
        <f>INDEX(resultados!$A$2:$ZZ$280, 54, MATCH($B$3, resultados!$A$1:$ZZ$1, 0))</f>
        <v/>
      </c>
    </row>
    <row r="61">
      <c r="A61">
        <f>INDEX(resultados!$A$2:$ZZ$280, 55, MATCH($B$1, resultados!$A$1:$ZZ$1, 0))</f>
        <v/>
      </c>
      <c r="B61">
        <f>INDEX(resultados!$A$2:$ZZ$280, 55, MATCH($B$2, resultados!$A$1:$ZZ$1, 0))</f>
        <v/>
      </c>
      <c r="C61">
        <f>INDEX(resultados!$A$2:$ZZ$280, 55, MATCH($B$3, resultados!$A$1:$ZZ$1, 0))</f>
        <v/>
      </c>
    </row>
    <row r="62">
      <c r="A62">
        <f>INDEX(resultados!$A$2:$ZZ$280, 56, MATCH($B$1, resultados!$A$1:$ZZ$1, 0))</f>
        <v/>
      </c>
      <c r="B62">
        <f>INDEX(resultados!$A$2:$ZZ$280, 56, MATCH($B$2, resultados!$A$1:$ZZ$1, 0))</f>
        <v/>
      </c>
      <c r="C62">
        <f>INDEX(resultados!$A$2:$ZZ$280, 56, MATCH($B$3, resultados!$A$1:$ZZ$1, 0))</f>
        <v/>
      </c>
    </row>
    <row r="63">
      <c r="A63">
        <f>INDEX(resultados!$A$2:$ZZ$280, 57, MATCH($B$1, resultados!$A$1:$ZZ$1, 0))</f>
        <v/>
      </c>
      <c r="B63">
        <f>INDEX(resultados!$A$2:$ZZ$280, 57, MATCH($B$2, resultados!$A$1:$ZZ$1, 0))</f>
        <v/>
      </c>
      <c r="C63">
        <f>INDEX(resultados!$A$2:$ZZ$280, 57, MATCH($B$3, resultados!$A$1:$ZZ$1, 0))</f>
        <v/>
      </c>
    </row>
    <row r="64">
      <c r="A64">
        <f>INDEX(resultados!$A$2:$ZZ$280, 58, MATCH($B$1, resultados!$A$1:$ZZ$1, 0))</f>
        <v/>
      </c>
      <c r="B64">
        <f>INDEX(resultados!$A$2:$ZZ$280, 58, MATCH($B$2, resultados!$A$1:$ZZ$1, 0))</f>
        <v/>
      </c>
      <c r="C64">
        <f>INDEX(resultados!$A$2:$ZZ$280, 58, MATCH($B$3, resultados!$A$1:$ZZ$1, 0))</f>
        <v/>
      </c>
    </row>
    <row r="65">
      <c r="A65">
        <f>INDEX(resultados!$A$2:$ZZ$280, 59, MATCH($B$1, resultados!$A$1:$ZZ$1, 0))</f>
        <v/>
      </c>
      <c r="B65">
        <f>INDEX(resultados!$A$2:$ZZ$280, 59, MATCH($B$2, resultados!$A$1:$ZZ$1, 0))</f>
        <v/>
      </c>
      <c r="C65">
        <f>INDEX(resultados!$A$2:$ZZ$280, 59, MATCH($B$3, resultados!$A$1:$ZZ$1, 0))</f>
        <v/>
      </c>
    </row>
    <row r="66">
      <c r="A66">
        <f>INDEX(resultados!$A$2:$ZZ$280, 60, MATCH($B$1, resultados!$A$1:$ZZ$1, 0))</f>
        <v/>
      </c>
      <c r="B66">
        <f>INDEX(resultados!$A$2:$ZZ$280, 60, MATCH($B$2, resultados!$A$1:$ZZ$1, 0))</f>
        <v/>
      </c>
      <c r="C66">
        <f>INDEX(resultados!$A$2:$ZZ$280, 60, MATCH($B$3, resultados!$A$1:$ZZ$1, 0))</f>
        <v/>
      </c>
    </row>
    <row r="67">
      <c r="A67">
        <f>INDEX(resultados!$A$2:$ZZ$280, 61, MATCH($B$1, resultados!$A$1:$ZZ$1, 0))</f>
        <v/>
      </c>
      <c r="B67">
        <f>INDEX(resultados!$A$2:$ZZ$280, 61, MATCH($B$2, resultados!$A$1:$ZZ$1, 0))</f>
        <v/>
      </c>
      <c r="C67">
        <f>INDEX(resultados!$A$2:$ZZ$280, 61, MATCH($B$3, resultados!$A$1:$ZZ$1, 0))</f>
        <v/>
      </c>
    </row>
    <row r="68">
      <c r="A68">
        <f>INDEX(resultados!$A$2:$ZZ$280, 62, MATCH($B$1, resultados!$A$1:$ZZ$1, 0))</f>
        <v/>
      </c>
      <c r="B68">
        <f>INDEX(resultados!$A$2:$ZZ$280, 62, MATCH($B$2, resultados!$A$1:$ZZ$1, 0))</f>
        <v/>
      </c>
      <c r="C68">
        <f>INDEX(resultados!$A$2:$ZZ$280, 62, MATCH($B$3, resultados!$A$1:$ZZ$1, 0))</f>
        <v/>
      </c>
    </row>
    <row r="69">
      <c r="A69">
        <f>INDEX(resultados!$A$2:$ZZ$280, 63, MATCH($B$1, resultados!$A$1:$ZZ$1, 0))</f>
        <v/>
      </c>
      <c r="B69">
        <f>INDEX(resultados!$A$2:$ZZ$280, 63, MATCH($B$2, resultados!$A$1:$ZZ$1, 0))</f>
        <v/>
      </c>
      <c r="C69">
        <f>INDEX(resultados!$A$2:$ZZ$280, 63, MATCH($B$3, resultados!$A$1:$ZZ$1, 0))</f>
        <v/>
      </c>
    </row>
    <row r="70">
      <c r="A70">
        <f>INDEX(resultados!$A$2:$ZZ$280, 64, MATCH($B$1, resultados!$A$1:$ZZ$1, 0))</f>
        <v/>
      </c>
      <c r="B70">
        <f>INDEX(resultados!$A$2:$ZZ$280, 64, MATCH($B$2, resultados!$A$1:$ZZ$1, 0))</f>
        <v/>
      </c>
      <c r="C70">
        <f>INDEX(resultados!$A$2:$ZZ$280, 64, MATCH($B$3, resultados!$A$1:$ZZ$1, 0))</f>
        <v/>
      </c>
    </row>
    <row r="71">
      <c r="A71">
        <f>INDEX(resultados!$A$2:$ZZ$280, 65, MATCH($B$1, resultados!$A$1:$ZZ$1, 0))</f>
        <v/>
      </c>
      <c r="B71">
        <f>INDEX(resultados!$A$2:$ZZ$280, 65, MATCH($B$2, resultados!$A$1:$ZZ$1, 0))</f>
        <v/>
      </c>
      <c r="C71">
        <f>INDEX(resultados!$A$2:$ZZ$280, 65, MATCH($B$3, resultados!$A$1:$ZZ$1, 0))</f>
        <v/>
      </c>
    </row>
    <row r="72">
      <c r="A72">
        <f>INDEX(resultados!$A$2:$ZZ$280, 66, MATCH($B$1, resultados!$A$1:$ZZ$1, 0))</f>
        <v/>
      </c>
      <c r="B72">
        <f>INDEX(resultados!$A$2:$ZZ$280, 66, MATCH($B$2, resultados!$A$1:$ZZ$1, 0))</f>
        <v/>
      </c>
      <c r="C72">
        <f>INDEX(resultados!$A$2:$ZZ$280, 66, MATCH($B$3, resultados!$A$1:$ZZ$1, 0))</f>
        <v/>
      </c>
    </row>
    <row r="73">
      <c r="A73">
        <f>INDEX(resultados!$A$2:$ZZ$280, 67, MATCH($B$1, resultados!$A$1:$ZZ$1, 0))</f>
        <v/>
      </c>
      <c r="B73">
        <f>INDEX(resultados!$A$2:$ZZ$280, 67, MATCH($B$2, resultados!$A$1:$ZZ$1, 0))</f>
        <v/>
      </c>
      <c r="C73">
        <f>INDEX(resultados!$A$2:$ZZ$280, 67, MATCH($B$3, resultados!$A$1:$ZZ$1, 0))</f>
        <v/>
      </c>
    </row>
    <row r="74">
      <c r="A74">
        <f>INDEX(resultados!$A$2:$ZZ$280, 68, MATCH($B$1, resultados!$A$1:$ZZ$1, 0))</f>
        <v/>
      </c>
      <c r="B74">
        <f>INDEX(resultados!$A$2:$ZZ$280, 68, MATCH($B$2, resultados!$A$1:$ZZ$1, 0))</f>
        <v/>
      </c>
      <c r="C74">
        <f>INDEX(resultados!$A$2:$ZZ$280, 68, MATCH($B$3, resultados!$A$1:$ZZ$1, 0))</f>
        <v/>
      </c>
    </row>
    <row r="75">
      <c r="A75">
        <f>INDEX(resultados!$A$2:$ZZ$280, 69, MATCH($B$1, resultados!$A$1:$ZZ$1, 0))</f>
        <v/>
      </c>
      <c r="B75">
        <f>INDEX(resultados!$A$2:$ZZ$280, 69, MATCH($B$2, resultados!$A$1:$ZZ$1, 0))</f>
        <v/>
      </c>
      <c r="C75">
        <f>INDEX(resultados!$A$2:$ZZ$280, 69, MATCH($B$3, resultados!$A$1:$ZZ$1, 0))</f>
        <v/>
      </c>
    </row>
    <row r="76">
      <c r="A76">
        <f>INDEX(resultados!$A$2:$ZZ$280, 70, MATCH($B$1, resultados!$A$1:$ZZ$1, 0))</f>
        <v/>
      </c>
      <c r="B76">
        <f>INDEX(resultados!$A$2:$ZZ$280, 70, MATCH($B$2, resultados!$A$1:$ZZ$1, 0))</f>
        <v/>
      </c>
      <c r="C76">
        <f>INDEX(resultados!$A$2:$ZZ$280, 70, MATCH($B$3, resultados!$A$1:$ZZ$1, 0))</f>
        <v/>
      </c>
    </row>
    <row r="77">
      <c r="A77">
        <f>INDEX(resultados!$A$2:$ZZ$280, 71, MATCH($B$1, resultados!$A$1:$ZZ$1, 0))</f>
        <v/>
      </c>
      <c r="B77">
        <f>INDEX(resultados!$A$2:$ZZ$280, 71, MATCH($B$2, resultados!$A$1:$ZZ$1, 0))</f>
        <v/>
      </c>
      <c r="C77">
        <f>INDEX(resultados!$A$2:$ZZ$280, 71, MATCH($B$3, resultados!$A$1:$ZZ$1, 0))</f>
        <v/>
      </c>
    </row>
    <row r="78">
      <c r="A78">
        <f>INDEX(resultados!$A$2:$ZZ$280, 72, MATCH($B$1, resultados!$A$1:$ZZ$1, 0))</f>
        <v/>
      </c>
      <c r="B78">
        <f>INDEX(resultados!$A$2:$ZZ$280, 72, MATCH($B$2, resultados!$A$1:$ZZ$1, 0))</f>
        <v/>
      </c>
      <c r="C78">
        <f>INDEX(resultados!$A$2:$ZZ$280, 72, MATCH($B$3, resultados!$A$1:$ZZ$1, 0))</f>
        <v/>
      </c>
    </row>
    <row r="79">
      <c r="A79">
        <f>INDEX(resultados!$A$2:$ZZ$280, 73, MATCH($B$1, resultados!$A$1:$ZZ$1, 0))</f>
        <v/>
      </c>
      <c r="B79">
        <f>INDEX(resultados!$A$2:$ZZ$280, 73, MATCH($B$2, resultados!$A$1:$ZZ$1, 0))</f>
        <v/>
      </c>
      <c r="C79">
        <f>INDEX(resultados!$A$2:$ZZ$280, 73, MATCH($B$3, resultados!$A$1:$ZZ$1, 0))</f>
        <v/>
      </c>
    </row>
    <row r="80">
      <c r="A80">
        <f>INDEX(resultados!$A$2:$ZZ$280, 74, MATCH($B$1, resultados!$A$1:$ZZ$1, 0))</f>
        <v/>
      </c>
      <c r="B80">
        <f>INDEX(resultados!$A$2:$ZZ$280, 74, MATCH($B$2, resultados!$A$1:$ZZ$1, 0))</f>
        <v/>
      </c>
      <c r="C80">
        <f>INDEX(resultados!$A$2:$ZZ$280, 74, MATCH($B$3, resultados!$A$1:$ZZ$1, 0))</f>
        <v/>
      </c>
    </row>
    <row r="81">
      <c r="A81">
        <f>INDEX(resultados!$A$2:$ZZ$280, 75, MATCH($B$1, resultados!$A$1:$ZZ$1, 0))</f>
        <v/>
      </c>
      <c r="B81">
        <f>INDEX(resultados!$A$2:$ZZ$280, 75, MATCH($B$2, resultados!$A$1:$ZZ$1, 0))</f>
        <v/>
      </c>
      <c r="C81">
        <f>INDEX(resultados!$A$2:$ZZ$280, 75, MATCH($B$3, resultados!$A$1:$ZZ$1, 0))</f>
        <v/>
      </c>
    </row>
    <row r="82">
      <c r="A82">
        <f>INDEX(resultados!$A$2:$ZZ$280, 76, MATCH($B$1, resultados!$A$1:$ZZ$1, 0))</f>
        <v/>
      </c>
      <c r="B82">
        <f>INDEX(resultados!$A$2:$ZZ$280, 76, MATCH($B$2, resultados!$A$1:$ZZ$1, 0))</f>
        <v/>
      </c>
      <c r="C82">
        <f>INDEX(resultados!$A$2:$ZZ$280, 76, MATCH($B$3, resultados!$A$1:$ZZ$1, 0))</f>
        <v/>
      </c>
    </row>
    <row r="83">
      <c r="A83">
        <f>INDEX(resultados!$A$2:$ZZ$280, 77, MATCH($B$1, resultados!$A$1:$ZZ$1, 0))</f>
        <v/>
      </c>
      <c r="B83">
        <f>INDEX(resultados!$A$2:$ZZ$280, 77, MATCH($B$2, resultados!$A$1:$ZZ$1, 0))</f>
        <v/>
      </c>
      <c r="C83">
        <f>INDEX(resultados!$A$2:$ZZ$280, 77, MATCH($B$3, resultados!$A$1:$ZZ$1, 0))</f>
        <v/>
      </c>
    </row>
    <row r="84">
      <c r="A84">
        <f>INDEX(resultados!$A$2:$ZZ$280, 78, MATCH($B$1, resultados!$A$1:$ZZ$1, 0))</f>
        <v/>
      </c>
      <c r="B84">
        <f>INDEX(resultados!$A$2:$ZZ$280, 78, MATCH($B$2, resultados!$A$1:$ZZ$1, 0))</f>
        <v/>
      </c>
      <c r="C84">
        <f>INDEX(resultados!$A$2:$ZZ$280, 78, MATCH($B$3, resultados!$A$1:$ZZ$1, 0))</f>
        <v/>
      </c>
    </row>
    <row r="85">
      <c r="A85">
        <f>INDEX(resultados!$A$2:$ZZ$280, 79, MATCH($B$1, resultados!$A$1:$ZZ$1, 0))</f>
        <v/>
      </c>
      <c r="B85">
        <f>INDEX(resultados!$A$2:$ZZ$280, 79, MATCH($B$2, resultados!$A$1:$ZZ$1, 0))</f>
        <v/>
      </c>
      <c r="C85">
        <f>INDEX(resultados!$A$2:$ZZ$280, 79, MATCH($B$3, resultados!$A$1:$ZZ$1, 0))</f>
        <v/>
      </c>
    </row>
    <row r="86">
      <c r="A86">
        <f>INDEX(resultados!$A$2:$ZZ$280, 80, MATCH($B$1, resultados!$A$1:$ZZ$1, 0))</f>
        <v/>
      </c>
      <c r="B86">
        <f>INDEX(resultados!$A$2:$ZZ$280, 80, MATCH($B$2, resultados!$A$1:$ZZ$1, 0))</f>
        <v/>
      </c>
      <c r="C86">
        <f>INDEX(resultados!$A$2:$ZZ$280, 80, MATCH($B$3, resultados!$A$1:$ZZ$1, 0))</f>
        <v/>
      </c>
    </row>
    <row r="87">
      <c r="A87">
        <f>INDEX(resultados!$A$2:$ZZ$280, 81, MATCH($B$1, resultados!$A$1:$ZZ$1, 0))</f>
        <v/>
      </c>
      <c r="B87">
        <f>INDEX(resultados!$A$2:$ZZ$280, 81, MATCH($B$2, resultados!$A$1:$ZZ$1, 0))</f>
        <v/>
      </c>
      <c r="C87">
        <f>INDEX(resultados!$A$2:$ZZ$280, 81, MATCH($B$3, resultados!$A$1:$ZZ$1, 0))</f>
        <v/>
      </c>
    </row>
    <row r="88">
      <c r="A88">
        <f>INDEX(resultados!$A$2:$ZZ$280, 82, MATCH($B$1, resultados!$A$1:$ZZ$1, 0))</f>
        <v/>
      </c>
      <c r="B88">
        <f>INDEX(resultados!$A$2:$ZZ$280, 82, MATCH($B$2, resultados!$A$1:$ZZ$1, 0))</f>
        <v/>
      </c>
      <c r="C88">
        <f>INDEX(resultados!$A$2:$ZZ$280, 82, MATCH($B$3, resultados!$A$1:$ZZ$1, 0))</f>
        <v/>
      </c>
    </row>
    <row r="89">
      <c r="A89">
        <f>INDEX(resultados!$A$2:$ZZ$280, 83, MATCH($B$1, resultados!$A$1:$ZZ$1, 0))</f>
        <v/>
      </c>
      <c r="B89">
        <f>INDEX(resultados!$A$2:$ZZ$280, 83, MATCH($B$2, resultados!$A$1:$ZZ$1, 0))</f>
        <v/>
      </c>
      <c r="C89">
        <f>INDEX(resultados!$A$2:$ZZ$280, 83, MATCH($B$3, resultados!$A$1:$ZZ$1, 0))</f>
        <v/>
      </c>
    </row>
    <row r="90">
      <c r="A90">
        <f>INDEX(resultados!$A$2:$ZZ$280, 84, MATCH($B$1, resultados!$A$1:$ZZ$1, 0))</f>
        <v/>
      </c>
      <c r="B90">
        <f>INDEX(resultados!$A$2:$ZZ$280, 84, MATCH($B$2, resultados!$A$1:$ZZ$1, 0))</f>
        <v/>
      </c>
      <c r="C90">
        <f>INDEX(resultados!$A$2:$ZZ$280, 84, MATCH($B$3, resultados!$A$1:$ZZ$1, 0))</f>
        <v/>
      </c>
    </row>
    <row r="91">
      <c r="A91">
        <f>INDEX(resultados!$A$2:$ZZ$280, 85, MATCH($B$1, resultados!$A$1:$ZZ$1, 0))</f>
        <v/>
      </c>
      <c r="B91">
        <f>INDEX(resultados!$A$2:$ZZ$280, 85, MATCH($B$2, resultados!$A$1:$ZZ$1, 0))</f>
        <v/>
      </c>
      <c r="C91">
        <f>INDEX(resultados!$A$2:$ZZ$280, 85, MATCH($B$3, resultados!$A$1:$ZZ$1, 0))</f>
        <v/>
      </c>
    </row>
    <row r="92">
      <c r="A92">
        <f>INDEX(resultados!$A$2:$ZZ$280, 86, MATCH($B$1, resultados!$A$1:$ZZ$1, 0))</f>
        <v/>
      </c>
      <c r="B92">
        <f>INDEX(resultados!$A$2:$ZZ$280, 86, MATCH($B$2, resultados!$A$1:$ZZ$1, 0))</f>
        <v/>
      </c>
      <c r="C92">
        <f>INDEX(resultados!$A$2:$ZZ$280, 86, MATCH($B$3, resultados!$A$1:$ZZ$1, 0))</f>
        <v/>
      </c>
    </row>
    <row r="93">
      <c r="A93">
        <f>INDEX(resultados!$A$2:$ZZ$280, 87, MATCH($B$1, resultados!$A$1:$ZZ$1, 0))</f>
        <v/>
      </c>
      <c r="B93">
        <f>INDEX(resultados!$A$2:$ZZ$280, 87, MATCH($B$2, resultados!$A$1:$ZZ$1, 0))</f>
        <v/>
      </c>
      <c r="C93">
        <f>INDEX(resultados!$A$2:$ZZ$280, 87, MATCH($B$3, resultados!$A$1:$ZZ$1, 0))</f>
        <v/>
      </c>
    </row>
    <row r="94">
      <c r="A94">
        <f>INDEX(resultados!$A$2:$ZZ$280, 88, MATCH($B$1, resultados!$A$1:$ZZ$1, 0))</f>
        <v/>
      </c>
      <c r="B94">
        <f>INDEX(resultados!$A$2:$ZZ$280, 88, MATCH($B$2, resultados!$A$1:$ZZ$1, 0))</f>
        <v/>
      </c>
      <c r="C94">
        <f>INDEX(resultados!$A$2:$ZZ$280, 88, MATCH($B$3, resultados!$A$1:$ZZ$1, 0))</f>
        <v/>
      </c>
    </row>
    <row r="95">
      <c r="A95">
        <f>INDEX(resultados!$A$2:$ZZ$280, 89, MATCH($B$1, resultados!$A$1:$ZZ$1, 0))</f>
        <v/>
      </c>
      <c r="B95">
        <f>INDEX(resultados!$A$2:$ZZ$280, 89, MATCH($B$2, resultados!$A$1:$ZZ$1, 0))</f>
        <v/>
      </c>
      <c r="C95">
        <f>INDEX(resultados!$A$2:$ZZ$280, 89, MATCH($B$3, resultados!$A$1:$ZZ$1, 0))</f>
        <v/>
      </c>
    </row>
    <row r="96">
      <c r="A96">
        <f>INDEX(resultados!$A$2:$ZZ$280, 90, MATCH($B$1, resultados!$A$1:$ZZ$1, 0))</f>
        <v/>
      </c>
      <c r="B96">
        <f>INDEX(resultados!$A$2:$ZZ$280, 90, MATCH($B$2, resultados!$A$1:$ZZ$1, 0))</f>
        <v/>
      </c>
      <c r="C96">
        <f>INDEX(resultados!$A$2:$ZZ$280, 90, MATCH($B$3, resultados!$A$1:$ZZ$1, 0))</f>
        <v/>
      </c>
    </row>
    <row r="97">
      <c r="A97">
        <f>INDEX(resultados!$A$2:$ZZ$280, 91, MATCH($B$1, resultados!$A$1:$ZZ$1, 0))</f>
        <v/>
      </c>
      <c r="B97">
        <f>INDEX(resultados!$A$2:$ZZ$280, 91, MATCH($B$2, resultados!$A$1:$ZZ$1, 0))</f>
        <v/>
      </c>
      <c r="C97">
        <f>INDEX(resultados!$A$2:$ZZ$280, 91, MATCH($B$3, resultados!$A$1:$ZZ$1, 0))</f>
        <v/>
      </c>
    </row>
    <row r="98">
      <c r="A98">
        <f>INDEX(resultados!$A$2:$ZZ$280, 92, MATCH($B$1, resultados!$A$1:$ZZ$1, 0))</f>
        <v/>
      </c>
      <c r="B98">
        <f>INDEX(resultados!$A$2:$ZZ$280, 92, MATCH($B$2, resultados!$A$1:$ZZ$1, 0))</f>
        <v/>
      </c>
      <c r="C98">
        <f>INDEX(resultados!$A$2:$ZZ$280, 92, MATCH($B$3, resultados!$A$1:$ZZ$1, 0))</f>
        <v/>
      </c>
    </row>
    <row r="99">
      <c r="A99">
        <f>INDEX(resultados!$A$2:$ZZ$280, 93, MATCH($B$1, resultados!$A$1:$ZZ$1, 0))</f>
        <v/>
      </c>
      <c r="B99">
        <f>INDEX(resultados!$A$2:$ZZ$280, 93, MATCH($B$2, resultados!$A$1:$ZZ$1, 0))</f>
        <v/>
      </c>
      <c r="C99">
        <f>INDEX(resultados!$A$2:$ZZ$280, 93, MATCH($B$3, resultados!$A$1:$ZZ$1, 0))</f>
        <v/>
      </c>
    </row>
    <row r="100">
      <c r="A100">
        <f>INDEX(resultados!$A$2:$ZZ$280, 94, MATCH($B$1, resultados!$A$1:$ZZ$1, 0))</f>
        <v/>
      </c>
      <c r="B100">
        <f>INDEX(resultados!$A$2:$ZZ$280, 94, MATCH($B$2, resultados!$A$1:$ZZ$1, 0))</f>
        <v/>
      </c>
      <c r="C100">
        <f>INDEX(resultados!$A$2:$ZZ$280, 94, MATCH($B$3, resultados!$A$1:$ZZ$1, 0))</f>
        <v/>
      </c>
    </row>
    <row r="101">
      <c r="A101">
        <f>INDEX(resultados!$A$2:$ZZ$280, 95, MATCH($B$1, resultados!$A$1:$ZZ$1, 0))</f>
        <v/>
      </c>
      <c r="B101">
        <f>INDEX(resultados!$A$2:$ZZ$280, 95, MATCH($B$2, resultados!$A$1:$ZZ$1, 0))</f>
        <v/>
      </c>
      <c r="C101">
        <f>INDEX(resultados!$A$2:$ZZ$280, 95, MATCH($B$3, resultados!$A$1:$ZZ$1, 0))</f>
        <v/>
      </c>
    </row>
    <row r="102">
      <c r="A102">
        <f>INDEX(resultados!$A$2:$ZZ$280, 96, MATCH($B$1, resultados!$A$1:$ZZ$1, 0))</f>
        <v/>
      </c>
      <c r="B102">
        <f>INDEX(resultados!$A$2:$ZZ$280, 96, MATCH($B$2, resultados!$A$1:$ZZ$1, 0))</f>
        <v/>
      </c>
      <c r="C102">
        <f>INDEX(resultados!$A$2:$ZZ$280, 96, MATCH($B$3, resultados!$A$1:$ZZ$1, 0))</f>
        <v/>
      </c>
    </row>
    <row r="103">
      <c r="A103">
        <f>INDEX(resultados!$A$2:$ZZ$280, 97, MATCH($B$1, resultados!$A$1:$ZZ$1, 0))</f>
        <v/>
      </c>
      <c r="B103">
        <f>INDEX(resultados!$A$2:$ZZ$280, 97, MATCH($B$2, resultados!$A$1:$ZZ$1, 0))</f>
        <v/>
      </c>
      <c r="C103">
        <f>INDEX(resultados!$A$2:$ZZ$280, 97, MATCH($B$3, resultados!$A$1:$ZZ$1, 0))</f>
        <v/>
      </c>
    </row>
    <row r="104">
      <c r="A104">
        <f>INDEX(resultados!$A$2:$ZZ$280, 98, MATCH($B$1, resultados!$A$1:$ZZ$1, 0))</f>
        <v/>
      </c>
      <c r="B104">
        <f>INDEX(resultados!$A$2:$ZZ$280, 98, MATCH($B$2, resultados!$A$1:$ZZ$1, 0))</f>
        <v/>
      </c>
      <c r="C104">
        <f>INDEX(resultados!$A$2:$ZZ$280, 98, MATCH($B$3, resultados!$A$1:$ZZ$1, 0))</f>
        <v/>
      </c>
    </row>
    <row r="105">
      <c r="A105">
        <f>INDEX(resultados!$A$2:$ZZ$280, 99, MATCH($B$1, resultados!$A$1:$ZZ$1, 0))</f>
        <v/>
      </c>
      <c r="B105">
        <f>INDEX(resultados!$A$2:$ZZ$280, 99, MATCH($B$2, resultados!$A$1:$ZZ$1, 0))</f>
        <v/>
      </c>
      <c r="C105">
        <f>INDEX(resultados!$A$2:$ZZ$280, 99, MATCH($B$3, resultados!$A$1:$ZZ$1, 0))</f>
        <v/>
      </c>
    </row>
    <row r="106">
      <c r="A106">
        <f>INDEX(resultados!$A$2:$ZZ$280, 100, MATCH($B$1, resultados!$A$1:$ZZ$1, 0))</f>
        <v/>
      </c>
      <c r="B106">
        <f>INDEX(resultados!$A$2:$ZZ$280, 100, MATCH($B$2, resultados!$A$1:$ZZ$1, 0))</f>
        <v/>
      </c>
      <c r="C106">
        <f>INDEX(resultados!$A$2:$ZZ$280, 100, MATCH($B$3, resultados!$A$1:$ZZ$1, 0))</f>
        <v/>
      </c>
    </row>
    <row r="107">
      <c r="A107">
        <f>INDEX(resultados!$A$2:$ZZ$280, 101, MATCH($B$1, resultados!$A$1:$ZZ$1, 0))</f>
        <v/>
      </c>
      <c r="B107">
        <f>INDEX(resultados!$A$2:$ZZ$280, 101, MATCH($B$2, resultados!$A$1:$ZZ$1, 0))</f>
        <v/>
      </c>
      <c r="C107">
        <f>INDEX(resultados!$A$2:$ZZ$280, 101, MATCH($B$3, resultados!$A$1:$ZZ$1, 0))</f>
        <v/>
      </c>
    </row>
    <row r="108">
      <c r="A108">
        <f>INDEX(resultados!$A$2:$ZZ$280, 102, MATCH($B$1, resultados!$A$1:$ZZ$1, 0))</f>
        <v/>
      </c>
      <c r="B108">
        <f>INDEX(resultados!$A$2:$ZZ$280, 102, MATCH($B$2, resultados!$A$1:$ZZ$1, 0))</f>
        <v/>
      </c>
      <c r="C108">
        <f>INDEX(resultados!$A$2:$ZZ$280, 102, MATCH($B$3, resultados!$A$1:$ZZ$1, 0))</f>
        <v/>
      </c>
    </row>
    <row r="109">
      <c r="A109">
        <f>INDEX(resultados!$A$2:$ZZ$280, 103, MATCH($B$1, resultados!$A$1:$ZZ$1, 0))</f>
        <v/>
      </c>
      <c r="B109">
        <f>INDEX(resultados!$A$2:$ZZ$280, 103, MATCH($B$2, resultados!$A$1:$ZZ$1, 0))</f>
        <v/>
      </c>
      <c r="C109">
        <f>INDEX(resultados!$A$2:$ZZ$280, 103, MATCH($B$3, resultados!$A$1:$ZZ$1, 0))</f>
        <v/>
      </c>
    </row>
    <row r="110">
      <c r="A110">
        <f>INDEX(resultados!$A$2:$ZZ$280, 104, MATCH($B$1, resultados!$A$1:$ZZ$1, 0))</f>
        <v/>
      </c>
      <c r="B110">
        <f>INDEX(resultados!$A$2:$ZZ$280, 104, MATCH($B$2, resultados!$A$1:$ZZ$1, 0))</f>
        <v/>
      </c>
      <c r="C110">
        <f>INDEX(resultados!$A$2:$ZZ$280, 104, MATCH($B$3, resultados!$A$1:$ZZ$1, 0))</f>
        <v/>
      </c>
    </row>
    <row r="111">
      <c r="A111">
        <f>INDEX(resultados!$A$2:$ZZ$280, 105, MATCH($B$1, resultados!$A$1:$ZZ$1, 0))</f>
        <v/>
      </c>
      <c r="B111">
        <f>INDEX(resultados!$A$2:$ZZ$280, 105, MATCH($B$2, resultados!$A$1:$ZZ$1, 0))</f>
        <v/>
      </c>
      <c r="C111">
        <f>INDEX(resultados!$A$2:$ZZ$280, 105, MATCH($B$3, resultados!$A$1:$ZZ$1, 0))</f>
        <v/>
      </c>
    </row>
    <row r="112">
      <c r="A112">
        <f>INDEX(resultados!$A$2:$ZZ$280, 106, MATCH($B$1, resultados!$A$1:$ZZ$1, 0))</f>
        <v/>
      </c>
      <c r="B112">
        <f>INDEX(resultados!$A$2:$ZZ$280, 106, MATCH($B$2, resultados!$A$1:$ZZ$1, 0))</f>
        <v/>
      </c>
      <c r="C112">
        <f>INDEX(resultados!$A$2:$ZZ$280, 106, MATCH($B$3, resultados!$A$1:$ZZ$1, 0))</f>
        <v/>
      </c>
    </row>
    <row r="113">
      <c r="A113">
        <f>INDEX(resultados!$A$2:$ZZ$280, 107, MATCH($B$1, resultados!$A$1:$ZZ$1, 0))</f>
        <v/>
      </c>
      <c r="B113">
        <f>INDEX(resultados!$A$2:$ZZ$280, 107, MATCH($B$2, resultados!$A$1:$ZZ$1, 0))</f>
        <v/>
      </c>
      <c r="C113">
        <f>INDEX(resultados!$A$2:$ZZ$280, 107, MATCH($B$3, resultados!$A$1:$ZZ$1, 0))</f>
        <v/>
      </c>
    </row>
    <row r="114">
      <c r="A114">
        <f>INDEX(resultados!$A$2:$ZZ$280, 108, MATCH($B$1, resultados!$A$1:$ZZ$1, 0))</f>
        <v/>
      </c>
      <c r="B114">
        <f>INDEX(resultados!$A$2:$ZZ$280, 108, MATCH($B$2, resultados!$A$1:$ZZ$1, 0))</f>
        <v/>
      </c>
      <c r="C114">
        <f>INDEX(resultados!$A$2:$ZZ$280, 108, MATCH($B$3, resultados!$A$1:$ZZ$1, 0))</f>
        <v/>
      </c>
    </row>
    <row r="115">
      <c r="A115">
        <f>INDEX(resultados!$A$2:$ZZ$280, 109, MATCH($B$1, resultados!$A$1:$ZZ$1, 0))</f>
        <v/>
      </c>
      <c r="B115">
        <f>INDEX(resultados!$A$2:$ZZ$280, 109, MATCH($B$2, resultados!$A$1:$ZZ$1, 0))</f>
        <v/>
      </c>
      <c r="C115">
        <f>INDEX(resultados!$A$2:$ZZ$280, 109, MATCH($B$3, resultados!$A$1:$ZZ$1, 0))</f>
        <v/>
      </c>
    </row>
    <row r="116">
      <c r="A116">
        <f>INDEX(resultados!$A$2:$ZZ$280, 110, MATCH($B$1, resultados!$A$1:$ZZ$1, 0))</f>
        <v/>
      </c>
      <c r="B116">
        <f>INDEX(resultados!$A$2:$ZZ$280, 110, MATCH($B$2, resultados!$A$1:$ZZ$1, 0))</f>
        <v/>
      </c>
      <c r="C116">
        <f>INDEX(resultados!$A$2:$ZZ$280, 110, MATCH($B$3, resultados!$A$1:$ZZ$1, 0))</f>
        <v/>
      </c>
    </row>
    <row r="117">
      <c r="A117">
        <f>INDEX(resultados!$A$2:$ZZ$280, 111, MATCH($B$1, resultados!$A$1:$ZZ$1, 0))</f>
        <v/>
      </c>
      <c r="B117">
        <f>INDEX(resultados!$A$2:$ZZ$280, 111, MATCH($B$2, resultados!$A$1:$ZZ$1, 0))</f>
        <v/>
      </c>
      <c r="C117">
        <f>INDEX(resultados!$A$2:$ZZ$280, 111, MATCH($B$3, resultados!$A$1:$ZZ$1, 0))</f>
        <v/>
      </c>
    </row>
    <row r="118">
      <c r="A118">
        <f>INDEX(resultados!$A$2:$ZZ$280, 112, MATCH($B$1, resultados!$A$1:$ZZ$1, 0))</f>
        <v/>
      </c>
      <c r="B118">
        <f>INDEX(resultados!$A$2:$ZZ$280, 112, MATCH($B$2, resultados!$A$1:$ZZ$1, 0))</f>
        <v/>
      </c>
      <c r="C118">
        <f>INDEX(resultados!$A$2:$ZZ$280, 112, MATCH($B$3, resultados!$A$1:$ZZ$1, 0))</f>
        <v/>
      </c>
    </row>
    <row r="119">
      <c r="A119">
        <f>INDEX(resultados!$A$2:$ZZ$280, 113, MATCH($B$1, resultados!$A$1:$ZZ$1, 0))</f>
        <v/>
      </c>
      <c r="B119">
        <f>INDEX(resultados!$A$2:$ZZ$280, 113, MATCH($B$2, resultados!$A$1:$ZZ$1, 0))</f>
        <v/>
      </c>
      <c r="C119">
        <f>INDEX(resultados!$A$2:$ZZ$280, 113, MATCH($B$3, resultados!$A$1:$ZZ$1, 0))</f>
        <v/>
      </c>
    </row>
    <row r="120">
      <c r="A120">
        <f>INDEX(resultados!$A$2:$ZZ$280, 114, MATCH($B$1, resultados!$A$1:$ZZ$1, 0))</f>
        <v/>
      </c>
      <c r="B120">
        <f>INDEX(resultados!$A$2:$ZZ$280, 114, MATCH($B$2, resultados!$A$1:$ZZ$1, 0))</f>
        <v/>
      </c>
      <c r="C120">
        <f>INDEX(resultados!$A$2:$ZZ$280, 114, MATCH($B$3, resultados!$A$1:$ZZ$1, 0))</f>
        <v/>
      </c>
    </row>
    <row r="121">
      <c r="A121">
        <f>INDEX(resultados!$A$2:$ZZ$280, 115, MATCH($B$1, resultados!$A$1:$ZZ$1, 0))</f>
        <v/>
      </c>
      <c r="B121">
        <f>INDEX(resultados!$A$2:$ZZ$280, 115, MATCH($B$2, resultados!$A$1:$ZZ$1, 0))</f>
        <v/>
      </c>
      <c r="C121">
        <f>INDEX(resultados!$A$2:$ZZ$280, 115, MATCH($B$3, resultados!$A$1:$ZZ$1, 0))</f>
        <v/>
      </c>
    </row>
    <row r="122">
      <c r="A122">
        <f>INDEX(resultados!$A$2:$ZZ$280, 116, MATCH($B$1, resultados!$A$1:$ZZ$1, 0))</f>
        <v/>
      </c>
      <c r="B122">
        <f>INDEX(resultados!$A$2:$ZZ$280, 116, MATCH($B$2, resultados!$A$1:$ZZ$1, 0))</f>
        <v/>
      </c>
      <c r="C122">
        <f>INDEX(resultados!$A$2:$ZZ$280, 116, MATCH($B$3, resultados!$A$1:$ZZ$1, 0))</f>
        <v/>
      </c>
    </row>
    <row r="123">
      <c r="A123">
        <f>INDEX(resultados!$A$2:$ZZ$280, 117, MATCH($B$1, resultados!$A$1:$ZZ$1, 0))</f>
        <v/>
      </c>
      <c r="B123">
        <f>INDEX(resultados!$A$2:$ZZ$280, 117, MATCH($B$2, resultados!$A$1:$ZZ$1, 0))</f>
        <v/>
      </c>
      <c r="C123">
        <f>INDEX(resultados!$A$2:$ZZ$280, 117, MATCH($B$3, resultados!$A$1:$ZZ$1, 0))</f>
        <v/>
      </c>
    </row>
    <row r="124">
      <c r="A124">
        <f>INDEX(resultados!$A$2:$ZZ$280, 118, MATCH($B$1, resultados!$A$1:$ZZ$1, 0))</f>
        <v/>
      </c>
      <c r="B124">
        <f>INDEX(resultados!$A$2:$ZZ$280, 118, MATCH($B$2, resultados!$A$1:$ZZ$1, 0))</f>
        <v/>
      </c>
      <c r="C124">
        <f>INDEX(resultados!$A$2:$ZZ$280, 118, MATCH($B$3, resultados!$A$1:$ZZ$1, 0))</f>
        <v/>
      </c>
    </row>
    <row r="125">
      <c r="A125">
        <f>INDEX(resultados!$A$2:$ZZ$280, 119, MATCH($B$1, resultados!$A$1:$ZZ$1, 0))</f>
        <v/>
      </c>
      <c r="B125">
        <f>INDEX(resultados!$A$2:$ZZ$280, 119, MATCH($B$2, resultados!$A$1:$ZZ$1, 0))</f>
        <v/>
      </c>
      <c r="C125">
        <f>INDEX(resultados!$A$2:$ZZ$280, 119, MATCH($B$3, resultados!$A$1:$ZZ$1, 0))</f>
        <v/>
      </c>
    </row>
    <row r="126">
      <c r="A126">
        <f>INDEX(resultados!$A$2:$ZZ$280, 120, MATCH($B$1, resultados!$A$1:$ZZ$1, 0))</f>
        <v/>
      </c>
      <c r="B126">
        <f>INDEX(resultados!$A$2:$ZZ$280, 120, MATCH($B$2, resultados!$A$1:$ZZ$1, 0))</f>
        <v/>
      </c>
      <c r="C126">
        <f>INDEX(resultados!$A$2:$ZZ$280, 120, MATCH($B$3, resultados!$A$1:$ZZ$1, 0))</f>
        <v/>
      </c>
    </row>
    <row r="127">
      <c r="A127">
        <f>INDEX(resultados!$A$2:$ZZ$280, 121, MATCH($B$1, resultados!$A$1:$ZZ$1, 0))</f>
        <v/>
      </c>
      <c r="B127">
        <f>INDEX(resultados!$A$2:$ZZ$280, 121, MATCH($B$2, resultados!$A$1:$ZZ$1, 0))</f>
        <v/>
      </c>
      <c r="C127">
        <f>INDEX(resultados!$A$2:$ZZ$280, 121, MATCH($B$3, resultados!$A$1:$ZZ$1, 0))</f>
        <v/>
      </c>
    </row>
    <row r="128">
      <c r="A128">
        <f>INDEX(resultados!$A$2:$ZZ$280, 122, MATCH($B$1, resultados!$A$1:$ZZ$1, 0))</f>
        <v/>
      </c>
      <c r="B128">
        <f>INDEX(resultados!$A$2:$ZZ$280, 122, MATCH($B$2, resultados!$A$1:$ZZ$1, 0))</f>
        <v/>
      </c>
      <c r="C128">
        <f>INDEX(resultados!$A$2:$ZZ$280, 122, MATCH($B$3, resultados!$A$1:$ZZ$1, 0))</f>
        <v/>
      </c>
    </row>
    <row r="129">
      <c r="A129">
        <f>INDEX(resultados!$A$2:$ZZ$280, 123, MATCH($B$1, resultados!$A$1:$ZZ$1, 0))</f>
        <v/>
      </c>
      <c r="B129">
        <f>INDEX(resultados!$A$2:$ZZ$280, 123, MATCH($B$2, resultados!$A$1:$ZZ$1, 0))</f>
        <v/>
      </c>
      <c r="C129">
        <f>INDEX(resultados!$A$2:$ZZ$280, 123, MATCH($B$3, resultados!$A$1:$ZZ$1, 0))</f>
        <v/>
      </c>
    </row>
    <row r="130">
      <c r="A130">
        <f>INDEX(resultados!$A$2:$ZZ$280, 124, MATCH($B$1, resultados!$A$1:$ZZ$1, 0))</f>
        <v/>
      </c>
      <c r="B130">
        <f>INDEX(resultados!$A$2:$ZZ$280, 124, MATCH($B$2, resultados!$A$1:$ZZ$1, 0))</f>
        <v/>
      </c>
      <c r="C130">
        <f>INDEX(resultados!$A$2:$ZZ$280, 124, MATCH($B$3, resultados!$A$1:$ZZ$1, 0))</f>
        <v/>
      </c>
    </row>
    <row r="131">
      <c r="A131">
        <f>INDEX(resultados!$A$2:$ZZ$280, 125, MATCH($B$1, resultados!$A$1:$ZZ$1, 0))</f>
        <v/>
      </c>
      <c r="B131">
        <f>INDEX(resultados!$A$2:$ZZ$280, 125, MATCH($B$2, resultados!$A$1:$ZZ$1, 0))</f>
        <v/>
      </c>
      <c r="C131">
        <f>INDEX(resultados!$A$2:$ZZ$280, 125, MATCH($B$3, resultados!$A$1:$ZZ$1, 0))</f>
        <v/>
      </c>
    </row>
    <row r="132">
      <c r="A132">
        <f>INDEX(resultados!$A$2:$ZZ$280, 126, MATCH($B$1, resultados!$A$1:$ZZ$1, 0))</f>
        <v/>
      </c>
      <c r="B132">
        <f>INDEX(resultados!$A$2:$ZZ$280, 126, MATCH($B$2, resultados!$A$1:$ZZ$1, 0))</f>
        <v/>
      </c>
      <c r="C132">
        <f>INDEX(resultados!$A$2:$ZZ$280, 126, MATCH($B$3, resultados!$A$1:$ZZ$1, 0))</f>
        <v/>
      </c>
    </row>
    <row r="133">
      <c r="A133">
        <f>INDEX(resultados!$A$2:$ZZ$280, 127, MATCH($B$1, resultados!$A$1:$ZZ$1, 0))</f>
        <v/>
      </c>
      <c r="B133">
        <f>INDEX(resultados!$A$2:$ZZ$280, 127, MATCH($B$2, resultados!$A$1:$ZZ$1, 0))</f>
        <v/>
      </c>
      <c r="C133">
        <f>INDEX(resultados!$A$2:$ZZ$280, 127, MATCH($B$3, resultados!$A$1:$ZZ$1, 0))</f>
        <v/>
      </c>
    </row>
    <row r="134">
      <c r="A134">
        <f>INDEX(resultados!$A$2:$ZZ$280, 128, MATCH($B$1, resultados!$A$1:$ZZ$1, 0))</f>
        <v/>
      </c>
      <c r="B134">
        <f>INDEX(resultados!$A$2:$ZZ$280, 128, MATCH($B$2, resultados!$A$1:$ZZ$1, 0))</f>
        <v/>
      </c>
      <c r="C134">
        <f>INDEX(resultados!$A$2:$ZZ$280, 128, MATCH($B$3, resultados!$A$1:$ZZ$1, 0))</f>
        <v/>
      </c>
    </row>
    <row r="135">
      <c r="A135">
        <f>INDEX(resultados!$A$2:$ZZ$280, 129, MATCH($B$1, resultados!$A$1:$ZZ$1, 0))</f>
        <v/>
      </c>
      <c r="B135">
        <f>INDEX(resultados!$A$2:$ZZ$280, 129, MATCH($B$2, resultados!$A$1:$ZZ$1, 0))</f>
        <v/>
      </c>
      <c r="C135">
        <f>INDEX(resultados!$A$2:$ZZ$280, 129, MATCH($B$3, resultados!$A$1:$ZZ$1, 0))</f>
        <v/>
      </c>
    </row>
    <row r="136">
      <c r="A136">
        <f>INDEX(resultados!$A$2:$ZZ$280, 130, MATCH($B$1, resultados!$A$1:$ZZ$1, 0))</f>
        <v/>
      </c>
      <c r="B136">
        <f>INDEX(resultados!$A$2:$ZZ$280, 130, MATCH($B$2, resultados!$A$1:$ZZ$1, 0))</f>
        <v/>
      </c>
      <c r="C136">
        <f>INDEX(resultados!$A$2:$ZZ$280, 130, MATCH($B$3, resultados!$A$1:$ZZ$1, 0))</f>
        <v/>
      </c>
    </row>
    <row r="137">
      <c r="A137">
        <f>INDEX(resultados!$A$2:$ZZ$280, 131, MATCH($B$1, resultados!$A$1:$ZZ$1, 0))</f>
        <v/>
      </c>
      <c r="B137">
        <f>INDEX(resultados!$A$2:$ZZ$280, 131, MATCH($B$2, resultados!$A$1:$ZZ$1, 0))</f>
        <v/>
      </c>
      <c r="C137">
        <f>INDEX(resultados!$A$2:$ZZ$280, 131, MATCH($B$3, resultados!$A$1:$ZZ$1, 0))</f>
        <v/>
      </c>
    </row>
    <row r="138">
      <c r="A138">
        <f>INDEX(resultados!$A$2:$ZZ$280, 132, MATCH($B$1, resultados!$A$1:$ZZ$1, 0))</f>
        <v/>
      </c>
      <c r="B138">
        <f>INDEX(resultados!$A$2:$ZZ$280, 132, MATCH($B$2, resultados!$A$1:$ZZ$1, 0))</f>
        <v/>
      </c>
      <c r="C138">
        <f>INDEX(resultados!$A$2:$ZZ$280, 132, MATCH($B$3, resultados!$A$1:$ZZ$1, 0))</f>
        <v/>
      </c>
    </row>
    <row r="139">
      <c r="A139">
        <f>INDEX(resultados!$A$2:$ZZ$280, 133, MATCH($B$1, resultados!$A$1:$ZZ$1, 0))</f>
        <v/>
      </c>
      <c r="B139">
        <f>INDEX(resultados!$A$2:$ZZ$280, 133, MATCH($B$2, resultados!$A$1:$ZZ$1, 0))</f>
        <v/>
      </c>
      <c r="C139">
        <f>INDEX(resultados!$A$2:$ZZ$280, 133, MATCH($B$3, resultados!$A$1:$ZZ$1, 0))</f>
        <v/>
      </c>
    </row>
    <row r="140">
      <c r="A140">
        <f>INDEX(resultados!$A$2:$ZZ$280, 134, MATCH($B$1, resultados!$A$1:$ZZ$1, 0))</f>
        <v/>
      </c>
      <c r="B140">
        <f>INDEX(resultados!$A$2:$ZZ$280, 134, MATCH($B$2, resultados!$A$1:$ZZ$1, 0))</f>
        <v/>
      </c>
      <c r="C140">
        <f>INDEX(resultados!$A$2:$ZZ$280, 134, MATCH($B$3, resultados!$A$1:$ZZ$1, 0))</f>
        <v/>
      </c>
    </row>
    <row r="141">
      <c r="A141">
        <f>INDEX(resultados!$A$2:$ZZ$280, 135, MATCH($B$1, resultados!$A$1:$ZZ$1, 0))</f>
        <v/>
      </c>
      <c r="B141">
        <f>INDEX(resultados!$A$2:$ZZ$280, 135, MATCH($B$2, resultados!$A$1:$ZZ$1, 0))</f>
        <v/>
      </c>
      <c r="C141">
        <f>INDEX(resultados!$A$2:$ZZ$280, 135, MATCH($B$3, resultados!$A$1:$ZZ$1, 0))</f>
        <v/>
      </c>
    </row>
    <row r="142">
      <c r="A142">
        <f>INDEX(resultados!$A$2:$ZZ$280, 136, MATCH($B$1, resultados!$A$1:$ZZ$1, 0))</f>
        <v/>
      </c>
      <c r="B142">
        <f>INDEX(resultados!$A$2:$ZZ$280, 136, MATCH($B$2, resultados!$A$1:$ZZ$1, 0))</f>
        <v/>
      </c>
      <c r="C142">
        <f>INDEX(resultados!$A$2:$ZZ$280, 136, MATCH($B$3, resultados!$A$1:$ZZ$1, 0))</f>
        <v/>
      </c>
    </row>
    <row r="143">
      <c r="A143">
        <f>INDEX(resultados!$A$2:$ZZ$280, 137, MATCH($B$1, resultados!$A$1:$ZZ$1, 0))</f>
        <v/>
      </c>
      <c r="B143">
        <f>INDEX(resultados!$A$2:$ZZ$280, 137, MATCH($B$2, resultados!$A$1:$ZZ$1, 0))</f>
        <v/>
      </c>
      <c r="C143">
        <f>INDEX(resultados!$A$2:$ZZ$280, 137, MATCH($B$3, resultados!$A$1:$ZZ$1, 0))</f>
        <v/>
      </c>
    </row>
    <row r="144">
      <c r="A144">
        <f>INDEX(resultados!$A$2:$ZZ$280, 138, MATCH($B$1, resultados!$A$1:$ZZ$1, 0))</f>
        <v/>
      </c>
      <c r="B144">
        <f>INDEX(resultados!$A$2:$ZZ$280, 138, MATCH($B$2, resultados!$A$1:$ZZ$1, 0))</f>
        <v/>
      </c>
      <c r="C144">
        <f>INDEX(resultados!$A$2:$ZZ$280, 138, MATCH($B$3, resultados!$A$1:$ZZ$1, 0))</f>
        <v/>
      </c>
    </row>
    <row r="145">
      <c r="A145">
        <f>INDEX(resultados!$A$2:$ZZ$280, 139, MATCH($B$1, resultados!$A$1:$ZZ$1, 0))</f>
        <v/>
      </c>
      <c r="B145">
        <f>INDEX(resultados!$A$2:$ZZ$280, 139, MATCH($B$2, resultados!$A$1:$ZZ$1, 0))</f>
        <v/>
      </c>
      <c r="C145">
        <f>INDEX(resultados!$A$2:$ZZ$280, 139, MATCH($B$3, resultados!$A$1:$ZZ$1, 0))</f>
        <v/>
      </c>
    </row>
    <row r="146">
      <c r="A146">
        <f>INDEX(resultados!$A$2:$ZZ$280, 140, MATCH($B$1, resultados!$A$1:$ZZ$1, 0))</f>
        <v/>
      </c>
      <c r="B146">
        <f>INDEX(resultados!$A$2:$ZZ$280, 140, MATCH($B$2, resultados!$A$1:$ZZ$1, 0))</f>
        <v/>
      </c>
      <c r="C146">
        <f>INDEX(resultados!$A$2:$ZZ$280, 140, MATCH($B$3, resultados!$A$1:$ZZ$1, 0))</f>
        <v/>
      </c>
    </row>
    <row r="147">
      <c r="A147">
        <f>INDEX(resultados!$A$2:$ZZ$280, 141, MATCH($B$1, resultados!$A$1:$ZZ$1, 0))</f>
        <v/>
      </c>
      <c r="B147">
        <f>INDEX(resultados!$A$2:$ZZ$280, 141, MATCH($B$2, resultados!$A$1:$ZZ$1, 0))</f>
        <v/>
      </c>
      <c r="C147">
        <f>INDEX(resultados!$A$2:$ZZ$280, 141, MATCH($B$3, resultados!$A$1:$ZZ$1, 0))</f>
        <v/>
      </c>
    </row>
    <row r="148">
      <c r="A148">
        <f>INDEX(resultados!$A$2:$ZZ$280, 142, MATCH($B$1, resultados!$A$1:$ZZ$1, 0))</f>
        <v/>
      </c>
      <c r="B148">
        <f>INDEX(resultados!$A$2:$ZZ$280, 142, MATCH($B$2, resultados!$A$1:$ZZ$1, 0))</f>
        <v/>
      </c>
      <c r="C148">
        <f>INDEX(resultados!$A$2:$ZZ$280, 142, MATCH($B$3, resultados!$A$1:$ZZ$1, 0))</f>
        <v/>
      </c>
    </row>
    <row r="149">
      <c r="A149">
        <f>INDEX(resultados!$A$2:$ZZ$280, 143, MATCH($B$1, resultados!$A$1:$ZZ$1, 0))</f>
        <v/>
      </c>
      <c r="B149">
        <f>INDEX(resultados!$A$2:$ZZ$280, 143, MATCH($B$2, resultados!$A$1:$ZZ$1, 0))</f>
        <v/>
      </c>
      <c r="C149">
        <f>INDEX(resultados!$A$2:$ZZ$280, 143, MATCH($B$3, resultados!$A$1:$ZZ$1, 0))</f>
        <v/>
      </c>
    </row>
    <row r="150">
      <c r="A150">
        <f>INDEX(resultados!$A$2:$ZZ$280, 144, MATCH($B$1, resultados!$A$1:$ZZ$1, 0))</f>
        <v/>
      </c>
      <c r="B150">
        <f>INDEX(resultados!$A$2:$ZZ$280, 144, MATCH($B$2, resultados!$A$1:$ZZ$1, 0))</f>
        <v/>
      </c>
      <c r="C150">
        <f>INDEX(resultados!$A$2:$ZZ$280, 144, MATCH($B$3, resultados!$A$1:$ZZ$1, 0))</f>
        <v/>
      </c>
    </row>
    <row r="151">
      <c r="A151">
        <f>INDEX(resultados!$A$2:$ZZ$280, 145, MATCH($B$1, resultados!$A$1:$ZZ$1, 0))</f>
        <v/>
      </c>
      <c r="B151">
        <f>INDEX(resultados!$A$2:$ZZ$280, 145, MATCH($B$2, resultados!$A$1:$ZZ$1, 0))</f>
        <v/>
      </c>
      <c r="C151">
        <f>INDEX(resultados!$A$2:$ZZ$280, 145, MATCH($B$3, resultados!$A$1:$ZZ$1, 0))</f>
        <v/>
      </c>
    </row>
    <row r="152">
      <c r="A152">
        <f>INDEX(resultados!$A$2:$ZZ$280, 146, MATCH($B$1, resultados!$A$1:$ZZ$1, 0))</f>
        <v/>
      </c>
      <c r="B152">
        <f>INDEX(resultados!$A$2:$ZZ$280, 146, MATCH($B$2, resultados!$A$1:$ZZ$1, 0))</f>
        <v/>
      </c>
      <c r="C152">
        <f>INDEX(resultados!$A$2:$ZZ$280, 146, MATCH($B$3, resultados!$A$1:$ZZ$1, 0))</f>
        <v/>
      </c>
    </row>
    <row r="153">
      <c r="A153">
        <f>INDEX(resultados!$A$2:$ZZ$280, 147, MATCH($B$1, resultados!$A$1:$ZZ$1, 0))</f>
        <v/>
      </c>
      <c r="B153">
        <f>INDEX(resultados!$A$2:$ZZ$280, 147, MATCH($B$2, resultados!$A$1:$ZZ$1, 0))</f>
        <v/>
      </c>
      <c r="C153">
        <f>INDEX(resultados!$A$2:$ZZ$280, 147, MATCH($B$3, resultados!$A$1:$ZZ$1, 0))</f>
        <v/>
      </c>
    </row>
    <row r="154">
      <c r="A154">
        <f>INDEX(resultados!$A$2:$ZZ$280, 148, MATCH($B$1, resultados!$A$1:$ZZ$1, 0))</f>
        <v/>
      </c>
      <c r="B154">
        <f>INDEX(resultados!$A$2:$ZZ$280, 148, MATCH($B$2, resultados!$A$1:$ZZ$1, 0))</f>
        <v/>
      </c>
      <c r="C154">
        <f>INDEX(resultados!$A$2:$ZZ$280, 148, MATCH($B$3, resultados!$A$1:$ZZ$1, 0))</f>
        <v/>
      </c>
    </row>
    <row r="155">
      <c r="A155">
        <f>INDEX(resultados!$A$2:$ZZ$280, 149, MATCH($B$1, resultados!$A$1:$ZZ$1, 0))</f>
        <v/>
      </c>
      <c r="B155">
        <f>INDEX(resultados!$A$2:$ZZ$280, 149, MATCH($B$2, resultados!$A$1:$ZZ$1, 0))</f>
        <v/>
      </c>
      <c r="C155">
        <f>INDEX(resultados!$A$2:$ZZ$280, 149, MATCH($B$3, resultados!$A$1:$ZZ$1, 0))</f>
        <v/>
      </c>
    </row>
    <row r="156">
      <c r="A156">
        <f>INDEX(resultados!$A$2:$ZZ$280, 150, MATCH($B$1, resultados!$A$1:$ZZ$1, 0))</f>
        <v/>
      </c>
      <c r="B156">
        <f>INDEX(resultados!$A$2:$ZZ$280, 150, MATCH($B$2, resultados!$A$1:$ZZ$1, 0))</f>
        <v/>
      </c>
      <c r="C156">
        <f>INDEX(resultados!$A$2:$ZZ$280, 150, MATCH($B$3, resultados!$A$1:$ZZ$1, 0))</f>
        <v/>
      </c>
    </row>
    <row r="157">
      <c r="A157">
        <f>INDEX(resultados!$A$2:$ZZ$280, 151, MATCH($B$1, resultados!$A$1:$ZZ$1, 0))</f>
        <v/>
      </c>
      <c r="B157">
        <f>INDEX(resultados!$A$2:$ZZ$280, 151, MATCH($B$2, resultados!$A$1:$ZZ$1, 0))</f>
        <v/>
      </c>
      <c r="C157">
        <f>INDEX(resultados!$A$2:$ZZ$280, 151, MATCH($B$3, resultados!$A$1:$ZZ$1, 0))</f>
        <v/>
      </c>
    </row>
    <row r="158">
      <c r="A158">
        <f>INDEX(resultados!$A$2:$ZZ$280, 152, MATCH($B$1, resultados!$A$1:$ZZ$1, 0))</f>
        <v/>
      </c>
      <c r="B158">
        <f>INDEX(resultados!$A$2:$ZZ$280, 152, MATCH($B$2, resultados!$A$1:$ZZ$1, 0))</f>
        <v/>
      </c>
      <c r="C158">
        <f>INDEX(resultados!$A$2:$ZZ$280, 152, MATCH($B$3, resultados!$A$1:$ZZ$1, 0))</f>
        <v/>
      </c>
    </row>
    <row r="159">
      <c r="A159">
        <f>INDEX(resultados!$A$2:$ZZ$280, 153, MATCH($B$1, resultados!$A$1:$ZZ$1, 0))</f>
        <v/>
      </c>
      <c r="B159">
        <f>INDEX(resultados!$A$2:$ZZ$280, 153, MATCH($B$2, resultados!$A$1:$ZZ$1, 0))</f>
        <v/>
      </c>
      <c r="C159">
        <f>INDEX(resultados!$A$2:$ZZ$280, 153, MATCH($B$3, resultados!$A$1:$ZZ$1, 0))</f>
        <v/>
      </c>
    </row>
    <row r="160">
      <c r="A160">
        <f>INDEX(resultados!$A$2:$ZZ$280, 154, MATCH($B$1, resultados!$A$1:$ZZ$1, 0))</f>
        <v/>
      </c>
      <c r="B160">
        <f>INDEX(resultados!$A$2:$ZZ$280, 154, MATCH($B$2, resultados!$A$1:$ZZ$1, 0))</f>
        <v/>
      </c>
      <c r="C160">
        <f>INDEX(resultados!$A$2:$ZZ$280, 154, MATCH($B$3, resultados!$A$1:$ZZ$1, 0))</f>
        <v/>
      </c>
    </row>
    <row r="161">
      <c r="A161">
        <f>INDEX(resultados!$A$2:$ZZ$280, 155, MATCH($B$1, resultados!$A$1:$ZZ$1, 0))</f>
        <v/>
      </c>
      <c r="B161">
        <f>INDEX(resultados!$A$2:$ZZ$280, 155, MATCH($B$2, resultados!$A$1:$ZZ$1, 0))</f>
        <v/>
      </c>
      <c r="C161">
        <f>INDEX(resultados!$A$2:$ZZ$280, 155, MATCH($B$3, resultados!$A$1:$ZZ$1, 0))</f>
        <v/>
      </c>
    </row>
    <row r="162">
      <c r="A162">
        <f>INDEX(resultados!$A$2:$ZZ$280, 156, MATCH($B$1, resultados!$A$1:$ZZ$1, 0))</f>
        <v/>
      </c>
      <c r="B162">
        <f>INDEX(resultados!$A$2:$ZZ$280, 156, MATCH($B$2, resultados!$A$1:$ZZ$1, 0))</f>
        <v/>
      </c>
      <c r="C162">
        <f>INDEX(resultados!$A$2:$ZZ$280, 156, MATCH($B$3, resultados!$A$1:$ZZ$1, 0))</f>
        <v/>
      </c>
    </row>
    <row r="163">
      <c r="A163">
        <f>INDEX(resultados!$A$2:$ZZ$280, 157, MATCH($B$1, resultados!$A$1:$ZZ$1, 0))</f>
        <v/>
      </c>
      <c r="B163">
        <f>INDEX(resultados!$A$2:$ZZ$280, 157, MATCH($B$2, resultados!$A$1:$ZZ$1, 0))</f>
        <v/>
      </c>
      <c r="C163">
        <f>INDEX(resultados!$A$2:$ZZ$280, 157, MATCH($B$3, resultados!$A$1:$ZZ$1, 0))</f>
        <v/>
      </c>
    </row>
    <row r="164">
      <c r="A164">
        <f>INDEX(resultados!$A$2:$ZZ$280, 158, MATCH($B$1, resultados!$A$1:$ZZ$1, 0))</f>
        <v/>
      </c>
      <c r="B164">
        <f>INDEX(resultados!$A$2:$ZZ$280, 158, MATCH($B$2, resultados!$A$1:$ZZ$1, 0))</f>
        <v/>
      </c>
      <c r="C164">
        <f>INDEX(resultados!$A$2:$ZZ$280, 158, MATCH($B$3, resultados!$A$1:$ZZ$1, 0))</f>
        <v/>
      </c>
    </row>
    <row r="165">
      <c r="A165">
        <f>INDEX(resultados!$A$2:$ZZ$280, 159, MATCH($B$1, resultados!$A$1:$ZZ$1, 0))</f>
        <v/>
      </c>
      <c r="B165">
        <f>INDEX(resultados!$A$2:$ZZ$280, 159, MATCH($B$2, resultados!$A$1:$ZZ$1, 0))</f>
        <v/>
      </c>
      <c r="C165">
        <f>INDEX(resultados!$A$2:$ZZ$280, 159, MATCH($B$3, resultados!$A$1:$ZZ$1, 0))</f>
        <v/>
      </c>
    </row>
    <row r="166">
      <c r="A166">
        <f>INDEX(resultados!$A$2:$ZZ$280, 160, MATCH($B$1, resultados!$A$1:$ZZ$1, 0))</f>
        <v/>
      </c>
      <c r="B166">
        <f>INDEX(resultados!$A$2:$ZZ$280, 160, MATCH($B$2, resultados!$A$1:$ZZ$1, 0))</f>
        <v/>
      </c>
      <c r="C166">
        <f>INDEX(resultados!$A$2:$ZZ$280, 160, MATCH($B$3, resultados!$A$1:$ZZ$1, 0))</f>
        <v/>
      </c>
    </row>
    <row r="167">
      <c r="A167">
        <f>INDEX(resultados!$A$2:$ZZ$280, 161, MATCH($B$1, resultados!$A$1:$ZZ$1, 0))</f>
        <v/>
      </c>
      <c r="B167">
        <f>INDEX(resultados!$A$2:$ZZ$280, 161, MATCH($B$2, resultados!$A$1:$ZZ$1, 0))</f>
        <v/>
      </c>
      <c r="C167">
        <f>INDEX(resultados!$A$2:$ZZ$280, 161, MATCH($B$3, resultados!$A$1:$ZZ$1, 0))</f>
        <v/>
      </c>
    </row>
    <row r="168">
      <c r="A168">
        <f>INDEX(resultados!$A$2:$ZZ$280, 162, MATCH($B$1, resultados!$A$1:$ZZ$1, 0))</f>
        <v/>
      </c>
      <c r="B168">
        <f>INDEX(resultados!$A$2:$ZZ$280, 162, MATCH($B$2, resultados!$A$1:$ZZ$1, 0))</f>
        <v/>
      </c>
      <c r="C168">
        <f>INDEX(resultados!$A$2:$ZZ$280, 162, MATCH($B$3, resultados!$A$1:$ZZ$1, 0))</f>
        <v/>
      </c>
    </row>
    <row r="169">
      <c r="A169">
        <f>INDEX(resultados!$A$2:$ZZ$280, 163, MATCH($B$1, resultados!$A$1:$ZZ$1, 0))</f>
        <v/>
      </c>
      <c r="B169">
        <f>INDEX(resultados!$A$2:$ZZ$280, 163, MATCH($B$2, resultados!$A$1:$ZZ$1, 0))</f>
        <v/>
      </c>
      <c r="C169">
        <f>INDEX(resultados!$A$2:$ZZ$280, 163, MATCH($B$3, resultados!$A$1:$ZZ$1, 0))</f>
        <v/>
      </c>
    </row>
    <row r="170">
      <c r="A170">
        <f>INDEX(resultados!$A$2:$ZZ$280, 164, MATCH($B$1, resultados!$A$1:$ZZ$1, 0))</f>
        <v/>
      </c>
      <c r="B170">
        <f>INDEX(resultados!$A$2:$ZZ$280, 164, MATCH($B$2, resultados!$A$1:$ZZ$1, 0))</f>
        <v/>
      </c>
      <c r="C170">
        <f>INDEX(resultados!$A$2:$ZZ$280, 164, MATCH($B$3, resultados!$A$1:$ZZ$1, 0))</f>
        <v/>
      </c>
    </row>
    <row r="171">
      <c r="A171">
        <f>INDEX(resultados!$A$2:$ZZ$280, 165, MATCH($B$1, resultados!$A$1:$ZZ$1, 0))</f>
        <v/>
      </c>
      <c r="B171">
        <f>INDEX(resultados!$A$2:$ZZ$280, 165, MATCH($B$2, resultados!$A$1:$ZZ$1, 0))</f>
        <v/>
      </c>
      <c r="C171">
        <f>INDEX(resultados!$A$2:$ZZ$280, 165, MATCH($B$3, resultados!$A$1:$ZZ$1, 0))</f>
        <v/>
      </c>
    </row>
    <row r="172">
      <c r="A172">
        <f>INDEX(resultados!$A$2:$ZZ$280, 166, MATCH($B$1, resultados!$A$1:$ZZ$1, 0))</f>
        <v/>
      </c>
      <c r="B172">
        <f>INDEX(resultados!$A$2:$ZZ$280, 166, MATCH($B$2, resultados!$A$1:$ZZ$1, 0))</f>
        <v/>
      </c>
      <c r="C172">
        <f>INDEX(resultados!$A$2:$ZZ$280, 166, MATCH($B$3, resultados!$A$1:$ZZ$1, 0))</f>
        <v/>
      </c>
    </row>
    <row r="173">
      <c r="A173">
        <f>INDEX(resultados!$A$2:$ZZ$280, 167, MATCH($B$1, resultados!$A$1:$ZZ$1, 0))</f>
        <v/>
      </c>
      <c r="B173">
        <f>INDEX(resultados!$A$2:$ZZ$280, 167, MATCH($B$2, resultados!$A$1:$ZZ$1, 0))</f>
        <v/>
      </c>
      <c r="C173">
        <f>INDEX(resultados!$A$2:$ZZ$280, 167, MATCH($B$3, resultados!$A$1:$ZZ$1, 0))</f>
        <v/>
      </c>
    </row>
    <row r="174">
      <c r="A174">
        <f>INDEX(resultados!$A$2:$ZZ$280, 168, MATCH($B$1, resultados!$A$1:$ZZ$1, 0))</f>
        <v/>
      </c>
      <c r="B174">
        <f>INDEX(resultados!$A$2:$ZZ$280, 168, MATCH($B$2, resultados!$A$1:$ZZ$1, 0))</f>
        <v/>
      </c>
      <c r="C174">
        <f>INDEX(resultados!$A$2:$ZZ$280, 168, MATCH($B$3, resultados!$A$1:$ZZ$1, 0))</f>
        <v/>
      </c>
    </row>
    <row r="175">
      <c r="A175">
        <f>INDEX(resultados!$A$2:$ZZ$280, 169, MATCH($B$1, resultados!$A$1:$ZZ$1, 0))</f>
        <v/>
      </c>
      <c r="B175">
        <f>INDEX(resultados!$A$2:$ZZ$280, 169, MATCH($B$2, resultados!$A$1:$ZZ$1, 0))</f>
        <v/>
      </c>
      <c r="C175">
        <f>INDEX(resultados!$A$2:$ZZ$280, 169, MATCH($B$3, resultados!$A$1:$ZZ$1, 0))</f>
        <v/>
      </c>
    </row>
    <row r="176">
      <c r="A176">
        <f>INDEX(resultados!$A$2:$ZZ$280, 170, MATCH($B$1, resultados!$A$1:$ZZ$1, 0))</f>
        <v/>
      </c>
      <c r="B176">
        <f>INDEX(resultados!$A$2:$ZZ$280, 170, MATCH($B$2, resultados!$A$1:$ZZ$1, 0))</f>
        <v/>
      </c>
      <c r="C176">
        <f>INDEX(resultados!$A$2:$ZZ$280, 170, MATCH($B$3, resultados!$A$1:$ZZ$1, 0))</f>
        <v/>
      </c>
    </row>
    <row r="177">
      <c r="A177">
        <f>INDEX(resultados!$A$2:$ZZ$280, 171, MATCH($B$1, resultados!$A$1:$ZZ$1, 0))</f>
        <v/>
      </c>
      <c r="B177">
        <f>INDEX(resultados!$A$2:$ZZ$280, 171, MATCH($B$2, resultados!$A$1:$ZZ$1, 0))</f>
        <v/>
      </c>
      <c r="C177">
        <f>INDEX(resultados!$A$2:$ZZ$280, 171, MATCH($B$3, resultados!$A$1:$ZZ$1, 0))</f>
        <v/>
      </c>
    </row>
    <row r="178">
      <c r="A178">
        <f>INDEX(resultados!$A$2:$ZZ$280, 172, MATCH($B$1, resultados!$A$1:$ZZ$1, 0))</f>
        <v/>
      </c>
      <c r="B178">
        <f>INDEX(resultados!$A$2:$ZZ$280, 172, MATCH($B$2, resultados!$A$1:$ZZ$1, 0))</f>
        <v/>
      </c>
      <c r="C178">
        <f>INDEX(resultados!$A$2:$ZZ$280, 172, MATCH($B$3, resultados!$A$1:$ZZ$1, 0))</f>
        <v/>
      </c>
    </row>
    <row r="179">
      <c r="A179">
        <f>INDEX(resultados!$A$2:$ZZ$280, 173, MATCH($B$1, resultados!$A$1:$ZZ$1, 0))</f>
        <v/>
      </c>
      <c r="B179">
        <f>INDEX(resultados!$A$2:$ZZ$280, 173, MATCH($B$2, resultados!$A$1:$ZZ$1, 0))</f>
        <v/>
      </c>
      <c r="C179">
        <f>INDEX(resultados!$A$2:$ZZ$280, 173, MATCH($B$3, resultados!$A$1:$ZZ$1, 0))</f>
        <v/>
      </c>
    </row>
    <row r="180">
      <c r="A180">
        <f>INDEX(resultados!$A$2:$ZZ$280, 174, MATCH($B$1, resultados!$A$1:$ZZ$1, 0))</f>
        <v/>
      </c>
      <c r="B180">
        <f>INDEX(resultados!$A$2:$ZZ$280, 174, MATCH($B$2, resultados!$A$1:$ZZ$1, 0))</f>
        <v/>
      </c>
      <c r="C180">
        <f>INDEX(resultados!$A$2:$ZZ$280, 174, MATCH($B$3, resultados!$A$1:$ZZ$1, 0))</f>
        <v/>
      </c>
    </row>
    <row r="181">
      <c r="A181">
        <f>INDEX(resultados!$A$2:$ZZ$280, 175, MATCH($B$1, resultados!$A$1:$ZZ$1, 0))</f>
        <v/>
      </c>
      <c r="B181">
        <f>INDEX(resultados!$A$2:$ZZ$280, 175, MATCH($B$2, resultados!$A$1:$ZZ$1, 0))</f>
        <v/>
      </c>
      <c r="C181">
        <f>INDEX(resultados!$A$2:$ZZ$280, 175, MATCH($B$3, resultados!$A$1:$ZZ$1, 0))</f>
        <v/>
      </c>
    </row>
    <row r="182">
      <c r="A182">
        <f>INDEX(resultados!$A$2:$ZZ$280, 176, MATCH($B$1, resultados!$A$1:$ZZ$1, 0))</f>
        <v/>
      </c>
      <c r="B182">
        <f>INDEX(resultados!$A$2:$ZZ$280, 176, MATCH($B$2, resultados!$A$1:$ZZ$1, 0))</f>
        <v/>
      </c>
      <c r="C182">
        <f>INDEX(resultados!$A$2:$ZZ$280, 176, MATCH($B$3, resultados!$A$1:$ZZ$1, 0))</f>
        <v/>
      </c>
    </row>
    <row r="183">
      <c r="A183">
        <f>INDEX(resultados!$A$2:$ZZ$280, 177, MATCH($B$1, resultados!$A$1:$ZZ$1, 0))</f>
        <v/>
      </c>
      <c r="B183">
        <f>INDEX(resultados!$A$2:$ZZ$280, 177, MATCH($B$2, resultados!$A$1:$ZZ$1, 0))</f>
        <v/>
      </c>
      <c r="C183">
        <f>INDEX(resultados!$A$2:$ZZ$280, 177, MATCH($B$3, resultados!$A$1:$ZZ$1, 0))</f>
        <v/>
      </c>
    </row>
    <row r="184">
      <c r="A184">
        <f>INDEX(resultados!$A$2:$ZZ$280, 178, MATCH($B$1, resultados!$A$1:$ZZ$1, 0))</f>
        <v/>
      </c>
      <c r="B184">
        <f>INDEX(resultados!$A$2:$ZZ$280, 178, MATCH($B$2, resultados!$A$1:$ZZ$1, 0))</f>
        <v/>
      </c>
      <c r="C184">
        <f>INDEX(resultados!$A$2:$ZZ$280, 178, MATCH($B$3, resultados!$A$1:$ZZ$1, 0))</f>
        <v/>
      </c>
    </row>
    <row r="185">
      <c r="A185">
        <f>INDEX(resultados!$A$2:$ZZ$280, 179, MATCH($B$1, resultados!$A$1:$ZZ$1, 0))</f>
        <v/>
      </c>
      <c r="B185">
        <f>INDEX(resultados!$A$2:$ZZ$280, 179, MATCH($B$2, resultados!$A$1:$ZZ$1, 0))</f>
        <v/>
      </c>
      <c r="C185">
        <f>INDEX(resultados!$A$2:$ZZ$280, 179, MATCH($B$3, resultados!$A$1:$ZZ$1, 0))</f>
        <v/>
      </c>
    </row>
    <row r="186">
      <c r="A186">
        <f>INDEX(resultados!$A$2:$ZZ$280, 180, MATCH($B$1, resultados!$A$1:$ZZ$1, 0))</f>
        <v/>
      </c>
      <c r="B186">
        <f>INDEX(resultados!$A$2:$ZZ$280, 180, MATCH($B$2, resultados!$A$1:$ZZ$1, 0))</f>
        <v/>
      </c>
      <c r="C186">
        <f>INDEX(resultados!$A$2:$ZZ$280, 180, MATCH($B$3, resultados!$A$1:$ZZ$1, 0))</f>
        <v/>
      </c>
    </row>
    <row r="187">
      <c r="A187">
        <f>INDEX(resultados!$A$2:$ZZ$280, 181, MATCH($B$1, resultados!$A$1:$ZZ$1, 0))</f>
        <v/>
      </c>
      <c r="B187">
        <f>INDEX(resultados!$A$2:$ZZ$280, 181, MATCH($B$2, resultados!$A$1:$ZZ$1, 0))</f>
        <v/>
      </c>
      <c r="C187">
        <f>INDEX(resultados!$A$2:$ZZ$280, 181, MATCH($B$3, resultados!$A$1:$ZZ$1, 0))</f>
        <v/>
      </c>
    </row>
    <row r="188">
      <c r="A188">
        <f>INDEX(resultados!$A$2:$ZZ$280, 182, MATCH($B$1, resultados!$A$1:$ZZ$1, 0))</f>
        <v/>
      </c>
      <c r="B188">
        <f>INDEX(resultados!$A$2:$ZZ$280, 182, MATCH($B$2, resultados!$A$1:$ZZ$1, 0))</f>
        <v/>
      </c>
      <c r="C188">
        <f>INDEX(resultados!$A$2:$ZZ$280, 182, MATCH($B$3, resultados!$A$1:$ZZ$1, 0))</f>
        <v/>
      </c>
    </row>
    <row r="189">
      <c r="A189">
        <f>INDEX(resultados!$A$2:$ZZ$280, 183, MATCH($B$1, resultados!$A$1:$ZZ$1, 0))</f>
        <v/>
      </c>
      <c r="B189">
        <f>INDEX(resultados!$A$2:$ZZ$280, 183, MATCH($B$2, resultados!$A$1:$ZZ$1, 0))</f>
        <v/>
      </c>
      <c r="C189">
        <f>INDEX(resultados!$A$2:$ZZ$280, 183, MATCH($B$3, resultados!$A$1:$ZZ$1, 0))</f>
        <v/>
      </c>
    </row>
    <row r="190">
      <c r="A190">
        <f>INDEX(resultados!$A$2:$ZZ$280, 184, MATCH($B$1, resultados!$A$1:$ZZ$1, 0))</f>
        <v/>
      </c>
      <c r="B190">
        <f>INDEX(resultados!$A$2:$ZZ$280, 184, MATCH($B$2, resultados!$A$1:$ZZ$1, 0))</f>
        <v/>
      </c>
      <c r="C190">
        <f>INDEX(resultados!$A$2:$ZZ$280, 184, MATCH($B$3, resultados!$A$1:$ZZ$1, 0))</f>
        <v/>
      </c>
    </row>
    <row r="191">
      <c r="A191">
        <f>INDEX(resultados!$A$2:$ZZ$280, 185, MATCH($B$1, resultados!$A$1:$ZZ$1, 0))</f>
        <v/>
      </c>
      <c r="B191">
        <f>INDEX(resultados!$A$2:$ZZ$280, 185, MATCH($B$2, resultados!$A$1:$ZZ$1, 0))</f>
        <v/>
      </c>
      <c r="C191">
        <f>INDEX(resultados!$A$2:$ZZ$280, 185, MATCH($B$3, resultados!$A$1:$ZZ$1, 0))</f>
        <v/>
      </c>
    </row>
    <row r="192">
      <c r="A192">
        <f>INDEX(resultados!$A$2:$ZZ$280, 186, MATCH($B$1, resultados!$A$1:$ZZ$1, 0))</f>
        <v/>
      </c>
      <c r="B192">
        <f>INDEX(resultados!$A$2:$ZZ$280, 186, MATCH($B$2, resultados!$A$1:$ZZ$1, 0))</f>
        <v/>
      </c>
      <c r="C192">
        <f>INDEX(resultados!$A$2:$ZZ$280, 186, MATCH($B$3, resultados!$A$1:$ZZ$1, 0))</f>
        <v/>
      </c>
    </row>
    <row r="193">
      <c r="A193">
        <f>INDEX(resultados!$A$2:$ZZ$280, 187, MATCH($B$1, resultados!$A$1:$ZZ$1, 0))</f>
        <v/>
      </c>
      <c r="B193">
        <f>INDEX(resultados!$A$2:$ZZ$280, 187, MATCH($B$2, resultados!$A$1:$ZZ$1, 0))</f>
        <v/>
      </c>
      <c r="C193">
        <f>INDEX(resultados!$A$2:$ZZ$280, 187, MATCH($B$3, resultados!$A$1:$ZZ$1, 0))</f>
        <v/>
      </c>
    </row>
    <row r="194">
      <c r="A194">
        <f>INDEX(resultados!$A$2:$ZZ$280, 188, MATCH($B$1, resultados!$A$1:$ZZ$1, 0))</f>
        <v/>
      </c>
      <c r="B194">
        <f>INDEX(resultados!$A$2:$ZZ$280, 188, MATCH($B$2, resultados!$A$1:$ZZ$1, 0))</f>
        <v/>
      </c>
      <c r="C194">
        <f>INDEX(resultados!$A$2:$ZZ$280, 188, MATCH($B$3, resultados!$A$1:$ZZ$1, 0))</f>
        <v/>
      </c>
    </row>
    <row r="195">
      <c r="A195">
        <f>INDEX(resultados!$A$2:$ZZ$280, 189, MATCH($B$1, resultados!$A$1:$ZZ$1, 0))</f>
        <v/>
      </c>
      <c r="B195">
        <f>INDEX(resultados!$A$2:$ZZ$280, 189, MATCH($B$2, resultados!$A$1:$ZZ$1, 0))</f>
        <v/>
      </c>
      <c r="C195">
        <f>INDEX(resultados!$A$2:$ZZ$280, 189, MATCH($B$3, resultados!$A$1:$ZZ$1, 0))</f>
        <v/>
      </c>
    </row>
    <row r="196">
      <c r="A196">
        <f>INDEX(resultados!$A$2:$ZZ$280, 190, MATCH($B$1, resultados!$A$1:$ZZ$1, 0))</f>
        <v/>
      </c>
      <c r="B196">
        <f>INDEX(resultados!$A$2:$ZZ$280, 190, MATCH($B$2, resultados!$A$1:$ZZ$1, 0))</f>
        <v/>
      </c>
      <c r="C196">
        <f>INDEX(resultados!$A$2:$ZZ$280, 190, MATCH($B$3, resultados!$A$1:$ZZ$1, 0))</f>
        <v/>
      </c>
    </row>
    <row r="197">
      <c r="A197">
        <f>INDEX(resultados!$A$2:$ZZ$280, 191, MATCH($B$1, resultados!$A$1:$ZZ$1, 0))</f>
        <v/>
      </c>
      <c r="B197">
        <f>INDEX(resultados!$A$2:$ZZ$280, 191, MATCH($B$2, resultados!$A$1:$ZZ$1, 0))</f>
        <v/>
      </c>
      <c r="C197">
        <f>INDEX(resultados!$A$2:$ZZ$280, 191, MATCH($B$3, resultados!$A$1:$ZZ$1, 0))</f>
        <v/>
      </c>
    </row>
    <row r="198">
      <c r="A198">
        <f>INDEX(resultados!$A$2:$ZZ$280, 192, MATCH($B$1, resultados!$A$1:$ZZ$1, 0))</f>
        <v/>
      </c>
      <c r="B198">
        <f>INDEX(resultados!$A$2:$ZZ$280, 192, MATCH($B$2, resultados!$A$1:$ZZ$1, 0))</f>
        <v/>
      </c>
      <c r="C198">
        <f>INDEX(resultados!$A$2:$ZZ$280, 192, MATCH($B$3, resultados!$A$1:$ZZ$1, 0))</f>
        <v/>
      </c>
    </row>
    <row r="199">
      <c r="A199">
        <f>INDEX(resultados!$A$2:$ZZ$280, 193, MATCH($B$1, resultados!$A$1:$ZZ$1, 0))</f>
        <v/>
      </c>
      <c r="B199">
        <f>INDEX(resultados!$A$2:$ZZ$280, 193, MATCH($B$2, resultados!$A$1:$ZZ$1, 0))</f>
        <v/>
      </c>
      <c r="C199">
        <f>INDEX(resultados!$A$2:$ZZ$280, 193, MATCH($B$3, resultados!$A$1:$ZZ$1, 0))</f>
        <v/>
      </c>
    </row>
    <row r="200">
      <c r="A200">
        <f>INDEX(resultados!$A$2:$ZZ$280, 194, MATCH($B$1, resultados!$A$1:$ZZ$1, 0))</f>
        <v/>
      </c>
      <c r="B200">
        <f>INDEX(resultados!$A$2:$ZZ$280, 194, MATCH($B$2, resultados!$A$1:$ZZ$1, 0))</f>
        <v/>
      </c>
      <c r="C200">
        <f>INDEX(resultados!$A$2:$ZZ$280, 194, MATCH($B$3, resultados!$A$1:$ZZ$1, 0))</f>
        <v/>
      </c>
    </row>
    <row r="201">
      <c r="A201">
        <f>INDEX(resultados!$A$2:$ZZ$280, 195, MATCH($B$1, resultados!$A$1:$ZZ$1, 0))</f>
        <v/>
      </c>
      <c r="B201">
        <f>INDEX(resultados!$A$2:$ZZ$280, 195, MATCH($B$2, resultados!$A$1:$ZZ$1, 0))</f>
        <v/>
      </c>
      <c r="C201">
        <f>INDEX(resultados!$A$2:$ZZ$280, 195, MATCH($B$3, resultados!$A$1:$ZZ$1, 0))</f>
        <v/>
      </c>
    </row>
    <row r="202">
      <c r="A202">
        <f>INDEX(resultados!$A$2:$ZZ$280, 196, MATCH($B$1, resultados!$A$1:$ZZ$1, 0))</f>
        <v/>
      </c>
      <c r="B202">
        <f>INDEX(resultados!$A$2:$ZZ$280, 196, MATCH($B$2, resultados!$A$1:$ZZ$1, 0))</f>
        <v/>
      </c>
      <c r="C202">
        <f>INDEX(resultados!$A$2:$ZZ$280, 196, MATCH($B$3, resultados!$A$1:$ZZ$1, 0))</f>
        <v/>
      </c>
    </row>
    <row r="203">
      <c r="A203">
        <f>INDEX(resultados!$A$2:$ZZ$280, 197, MATCH($B$1, resultados!$A$1:$ZZ$1, 0))</f>
        <v/>
      </c>
      <c r="B203">
        <f>INDEX(resultados!$A$2:$ZZ$280, 197, MATCH($B$2, resultados!$A$1:$ZZ$1, 0))</f>
        <v/>
      </c>
      <c r="C203">
        <f>INDEX(resultados!$A$2:$ZZ$280, 197, MATCH($B$3, resultados!$A$1:$ZZ$1, 0))</f>
        <v/>
      </c>
    </row>
    <row r="204">
      <c r="A204">
        <f>INDEX(resultados!$A$2:$ZZ$280, 198, MATCH($B$1, resultados!$A$1:$ZZ$1, 0))</f>
        <v/>
      </c>
      <c r="B204">
        <f>INDEX(resultados!$A$2:$ZZ$280, 198, MATCH($B$2, resultados!$A$1:$ZZ$1, 0))</f>
        <v/>
      </c>
      <c r="C204">
        <f>INDEX(resultados!$A$2:$ZZ$280, 198, MATCH($B$3, resultados!$A$1:$ZZ$1, 0))</f>
        <v/>
      </c>
    </row>
    <row r="205">
      <c r="A205">
        <f>INDEX(resultados!$A$2:$ZZ$280, 199, MATCH($B$1, resultados!$A$1:$ZZ$1, 0))</f>
        <v/>
      </c>
      <c r="B205">
        <f>INDEX(resultados!$A$2:$ZZ$280, 199, MATCH($B$2, resultados!$A$1:$ZZ$1, 0))</f>
        <v/>
      </c>
      <c r="C205">
        <f>INDEX(resultados!$A$2:$ZZ$280, 199, MATCH($B$3, resultados!$A$1:$ZZ$1, 0))</f>
        <v/>
      </c>
    </row>
    <row r="206">
      <c r="A206">
        <f>INDEX(resultados!$A$2:$ZZ$280, 200, MATCH($B$1, resultados!$A$1:$ZZ$1, 0))</f>
        <v/>
      </c>
      <c r="B206">
        <f>INDEX(resultados!$A$2:$ZZ$280, 200, MATCH($B$2, resultados!$A$1:$ZZ$1, 0))</f>
        <v/>
      </c>
      <c r="C206">
        <f>INDEX(resultados!$A$2:$ZZ$280, 200, MATCH($B$3, resultados!$A$1:$ZZ$1, 0))</f>
        <v/>
      </c>
    </row>
    <row r="207">
      <c r="A207">
        <f>INDEX(resultados!$A$2:$ZZ$280, 201, MATCH($B$1, resultados!$A$1:$ZZ$1, 0))</f>
        <v/>
      </c>
      <c r="B207">
        <f>INDEX(resultados!$A$2:$ZZ$280, 201, MATCH($B$2, resultados!$A$1:$ZZ$1, 0))</f>
        <v/>
      </c>
      <c r="C207">
        <f>INDEX(resultados!$A$2:$ZZ$280, 201, MATCH($B$3, resultados!$A$1:$ZZ$1, 0))</f>
        <v/>
      </c>
    </row>
    <row r="208">
      <c r="A208">
        <f>INDEX(resultados!$A$2:$ZZ$280, 202, MATCH($B$1, resultados!$A$1:$ZZ$1, 0))</f>
        <v/>
      </c>
      <c r="B208">
        <f>INDEX(resultados!$A$2:$ZZ$280, 202, MATCH($B$2, resultados!$A$1:$ZZ$1, 0))</f>
        <v/>
      </c>
      <c r="C208">
        <f>INDEX(resultados!$A$2:$ZZ$280, 202, MATCH($B$3, resultados!$A$1:$ZZ$1, 0))</f>
        <v/>
      </c>
    </row>
    <row r="209">
      <c r="A209">
        <f>INDEX(resultados!$A$2:$ZZ$280, 203, MATCH($B$1, resultados!$A$1:$ZZ$1, 0))</f>
        <v/>
      </c>
      <c r="B209">
        <f>INDEX(resultados!$A$2:$ZZ$280, 203, MATCH($B$2, resultados!$A$1:$ZZ$1, 0))</f>
        <v/>
      </c>
      <c r="C209">
        <f>INDEX(resultados!$A$2:$ZZ$280, 203, MATCH($B$3, resultados!$A$1:$ZZ$1, 0))</f>
        <v/>
      </c>
    </row>
    <row r="210">
      <c r="A210">
        <f>INDEX(resultados!$A$2:$ZZ$280, 204, MATCH($B$1, resultados!$A$1:$ZZ$1, 0))</f>
        <v/>
      </c>
      <c r="B210">
        <f>INDEX(resultados!$A$2:$ZZ$280, 204, MATCH($B$2, resultados!$A$1:$ZZ$1, 0))</f>
        <v/>
      </c>
      <c r="C210">
        <f>INDEX(resultados!$A$2:$ZZ$280, 204, MATCH($B$3, resultados!$A$1:$ZZ$1, 0))</f>
        <v/>
      </c>
    </row>
    <row r="211">
      <c r="A211">
        <f>INDEX(resultados!$A$2:$ZZ$280, 205, MATCH($B$1, resultados!$A$1:$ZZ$1, 0))</f>
        <v/>
      </c>
      <c r="B211">
        <f>INDEX(resultados!$A$2:$ZZ$280, 205, MATCH($B$2, resultados!$A$1:$ZZ$1, 0))</f>
        <v/>
      </c>
      <c r="C211">
        <f>INDEX(resultados!$A$2:$ZZ$280, 205, MATCH($B$3, resultados!$A$1:$ZZ$1, 0))</f>
        <v/>
      </c>
    </row>
    <row r="212">
      <c r="A212">
        <f>INDEX(resultados!$A$2:$ZZ$280, 206, MATCH($B$1, resultados!$A$1:$ZZ$1, 0))</f>
        <v/>
      </c>
      <c r="B212">
        <f>INDEX(resultados!$A$2:$ZZ$280, 206, MATCH($B$2, resultados!$A$1:$ZZ$1, 0))</f>
        <v/>
      </c>
      <c r="C212">
        <f>INDEX(resultados!$A$2:$ZZ$280, 206, MATCH($B$3, resultados!$A$1:$ZZ$1, 0))</f>
        <v/>
      </c>
    </row>
    <row r="213">
      <c r="A213">
        <f>INDEX(resultados!$A$2:$ZZ$280, 207, MATCH($B$1, resultados!$A$1:$ZZ$1, 0))</f>
        <v/>
      </c>
      <c r="B213">
        <f>INDEX(resultados!$A$2:$ZZ$280, 207, MATCH($B$2, resultados!$A$1:$ZZ$1, 0))</f>
        <v/>
      </c>
      <c r="C213">
        <f>INDEX(resultados!$A$2:$ZZ$280, 207, MATCH($B$3, resultados!$A$1:$ZZ$1, 0))</f>
        <v/>
      </c>
    </row>
    <row r="214">
      <c r="A214">
        <f>INDEX(resultados!$A$2:$ZZ$280, 208, MATCH($B$1, resultados!$A$1:$ZZ$1, 0))</f>
        <v/>
      </c>
      <c r="B214">
        <f>INDEX(resultados!$A$2:$ZZ$280, 208, MATCH($B$2, resultados!$A$1:$ZZ$1, 0))</f>
        <v/>
      </c>
      <c r="C214">
        <f>INDEX(resultados!$A$2:$ZZ$280, 208, MATCH($B$3, resultados!$A$1:$ZZ$1, 0))</f>
        <v/>
      </c>
    </row>
    <row r="215">
      <c r="A215">
        <f>INDEX(resultados!$A$2:$ZZ$280, 209, MATCH($B$1, resultados!$A$1:$ZZ$1, 0))</f>
        <v/>
      </c>
      <c r="B215">
        <f>INDEX(resultados!$A$2:$ZZ$280, 209, MATCH($B$2, resultados!$A$1:$ZZ$1, 0))</f>
        <v/>
      </c>
      <c r="C215">
        <f>INDEX(resultados!$A$2:$ZZ$280, 209, MATCH($B$3, resultados!$A$1:$ZZ$1, 0))</f>
        <v/>
      </c>
    </row>
    <row r="216">
      <c r="A216">
        <f>INDEX(resultados!$A$2:$ZZ$280, 210, MATCH($B$1, resultados!$A$1:$ZZ$1, 0))</f>
        <v/>
      </c>
      <c r="B216">
        <f>INDEX(resultados!$A$2:$ZZ$280, 210, MATCH($B$2, resultados!$A$1:$ZZ$1, 0))</f>
        <v/>
      </c>
      <c r="C216">
        <f>INDEX(resultados!$A$2:$ZZ$280, 210, MATCH($B$3, resultados!$A$1:$ZZ$1, 0))</f>
        <v/>
      </c>
    </row>
    <row r="217">
      <c r="A217">
        <f>INDEX(resultados!$A$2:$ZZ$280, 211, MATCH($B$1, resultados!$A$1:$ZZ$1, 0))</f>
        <v/>
      </c>
      <c r="B217">
        <f>INDEX(resultados!$A$2:$ZZ$280, 211, MATCH($B$2, resultados!$A$1:$ZZ$1, 0))</f>
        <v/>
      </c>
      <c r="C217">
        <f>INDEX(resultados!$A$2:$ZZ$280, 211, MATCH($B$3, resultados!$A$1:$ZZ$1, 0))</f>
        <v/>
      </c>
    </row>
    <row r="218">
      <c r="A218">
        <f>INDEX(resultados!$A$2:$ZZ$280, 212, MATCH($B$1, resultados!$A$1:$ZZ$1, 0))</f>
        <v/>
      </c>
      <c r="B218">
        <f>INDEX(resultados!$A$2:$ZZ$280, 212, MATCH($B$2, resultados!$A$1:$ZZ$1, 0))</f>
        <v/>
      </c>
      <c r="C218">
        <f>INDEX(resultados!$A$2:$ZZ$280, 212, MATCH($B$3, resultados!$A$1:$ZZ$1, 0))</f>
        <v/>
      </c>
    </row>
    <row r="219">
      <c r="A219">
        <f>INDEX(resultados!$A$2:$ZZ$280, 213, MATCH($B$1, resultados!$A$1:$ZZ$1, 0))</f>
        <v/>
      </c>
      <c r="B219">
        <f>INDEX(resultados!$A$2:$ZZ$280, 213, MATCH($B$2, resultados!$A$1:$ZZ$1, 0))</f>
        <v/>
      </c>
      <c r="C219">
        <f>INDEX(resultados!$A$2:$ZZ$280, 213, MATCH($B$3, resultados!$A$1:$ZZ$1, 0))</f>
        <v/>
      </c>
    </row>
    <row r="220">
      <c r="A220">
        <f>INDEX(resultados!$A$2:$ZZ$280, 214, MATCH($B$1, resultados!$A$1:$ZZ$1, 0))</f>
        <v/>
      </c>
      <c r="B220">
        <f>INDEX(resultados!$A$2:$ZZ$280, 214, MATCH($B$2, resultados!$A$1:$ZZ$1, 0))</f>
        <v/>
      </c>
      <c r="C220">
        <f>INDEX(resultados!$A$2:$ZZ$280, 214, MATCH($B$3, resultados!$A$1:$ZZ$1, 0))</f>
        <v/>
      </c>
    </row>
    <row r="221">
      <c r="A221">
        <f>INDEX(resultados!$A$2:$ZZ$280, 215, MATCH($B$1, resultados!$A$1:$ZZ$1, 0))</f>
        <v/>
      </c>
      <c r="B221">
        <f>INDEX(resultados!$A$2:$ZZ$280, 215, MATCH($B$2, resultados!$A$1:$ZZ$1, 0))</f>
        <v/>
      </c>
      <c r="C221">
        <f>INDEX(resultados!$A$2:$ZZ$280, 215, MATCH($B$3, resultados!$A$1:$ZZ$1, 0))</f>
        <v/>
      </c>
    </row>
    <row r="222">
      <c r="A222">
        <f>INDEX(resultados!$A$2:$ZZ$280, 216, MATCH($B$1, resultados!$A$1:$ZZ$1, 0))</f>
        <v/>
      </c>
      <c r="B222">
        <f>INDEX(resultados!$A$2:$ZZ$280, 216, MATCH($B$2, resultados!$A$1:$ZZ$1, 0))</f>
        <v/>
      </c>
      <c r="C222">
        <f>INDEX(resultados!$A$2:$ZZ$280, 216, MATCH($B$3, resultados!$A$1:$ZZ$1, 0))</f>
        <v/>
      </c>
    </row>
    <row r="223">
      <c r="A223">
        <f>INDEX(resultados!$A$2:$ZZ$280, 217, MATCH($B$1, resultados!$A$1:$ZZ$1, 0))</f>
        <v/>
      </c>
      <c r="B223">
        <f>INDEX(resultados!$A$2:$ZZ$280, 217, MATCH($B$2, resultados!$A$1:$ZZ$1, 0))</f>
        <v/>
      </c>
      <c r="C223">
        <f>INDEX(resultados!$A$2:$ZZ$280, 217, MATCH($B$3, resultados!$A$1:$ZZ$1, 0))</f>
        <v/>
      </c>
    </row>
    <row r="224">
      <c r="A224">
        <f>INDEX(resultados!$A$2:$ZZ$280, 218, MATCH($B$1, resultados!$A$1:$ZZ$1, 0))</f>
        <v/>
      </c>
      <c r="B224">
        <f>INDEX(resultados!$A$2:$ZZ$280, 218, MATCH($B$2, resultados!$A$1:$ZZ$1, 0))</f>
        <v/>
      </c>
      <c r="C224">
        <f>INDEX(resultados!$A$2:$ZZ$280, 218, MATCH($B$3, resultados!$A$1:$ZZ$1, 0))</f>
        <v/>
      </c>
    </row>
    <row r="225">
      <c r="A225">
        <f>INDEX(resultados!$A$2:$ZZ$280, 219, MATCH($B$1, resultados!$A$1:$ZZ$1, 0))</f>
        <v/>
      </c>
      <c r="B225">
        <f>INDEX(resultados!$A$2:$ZZ$280, 219, MATCH($B$2, resultados!$A$1:$ZZ$1, 0))</f>
        <v/>
      </c>
      <c r="C225">
        <f>INDEX(resultados!$A$2:$ZZ$280, 219, MATCH($B$3, resultados!$A$1:$ZZ$1, 0))</f>
        <v/>
      </c>
    </row>
    <row r="226">
      <c r="A226">
        <f>INDEX(resultados!$A$2:$ZZ$280, 220, MATCH($B$1, resultados!$A$1:$ZZ$1, 0))</f>
        <v/>
      </c>
      <c r="B226">
        <f>INDEX(resultados!$A$2:$ZZ$280, 220, MATCH($B$2, resultados!$A$1:$ZZ$1, 0))</f>
        <v/>
      </c>
      <c r="C226">
        <f>INDEX(resultados!$A$2:$ZZ$280, 220, MATCH($B$3, resultados!$A$1:$ZZ$1, 0))</f>
        <v/>
      </c>
    </row>
    <row r="227">
      <c r="A227">
        <f>INDEX(resultados!$A$2:$ZZ$280, 221, MATCH($B$1, resultados!$A$1:$ZZ$1, 0))</f>
        <v/>
      </c>
      <c r="B227">
        <f>INDEX(resultados!$A$2:$ZZ$280, 221, MATCH($B$2, resultados!$A$1:$ZZ$1, 0))</f>
        <v/>
      </c>
      <c r="C227">
        <f>INDEX(resultados!$A$2:$ZZ$280, 221, MATCH($B$3, resultados!$A$1:$ZZ$1, 0))</f>
        <v/>
      </c>
    </row>
    <row r="228">
      <c r="A228">
        <f>INDEX(resultados!$A$2:$ZZ$280, 222, MATCH($B$1, resultados!$A$1:$ZZ$1, 0))</f>
        <v/>
      </c>
      <c r="B228">
        <f>INDEX(resultados!$A$2:$ZZ$280, 222, MATCH($B$2, resultados!$A$1:$ZZ$1, 0))</f>
        <v/>
      </c>
      <c r="C228">
        <f>INDEX(resultados!$A$2:$ZZ$280, 222, MATCH($B$3, resultados!$A$1:$ZZ$1, 0))</f>
        <v/>
      </c>
    </row>
    <row r="229">
      <c r="A229">
        <f>INDEX(resultados!$A$2:$ZZ$280, 223, MATCH($B$1, resultados!$A$1:$ZZ$1, 0))</f>
        <v/>
      </c>
      <c r="B229">
        <f>INDEX(resultados!$A$2:$ZZ$280, 223, MATCH($B$2, resultados!$A$1:$ZZ$1, 0))</f>
        <v/>
      </c>
      <c r="C229">
        <f>INDEX(resultados!$A$2:$ZZ$280, 223, MATCH($B$3, resultados!$A$1:$ZZ$1, 0))</f>
        <v/>
      </c>
    </row>
    <row r="230">
      <c r="A230">
        <f>INDEX(resultados!$A$2:$ZZ$280, 224, MATCH($B$1, resultados!$A$1:$ZZ$1, 0))</f>
        <v/>
      </c>
      <c r="B230">
        <f>INDEX(resultados!$A$2:$ZZ$280, 224, MATCH($B$2, resultados!$A$1:$ZZ$1, 0))</f>
        <v/>
      </c>
      <c r="C230">
        <f>INDEX(resultados!$A$2:$ZZ$280, 224, MATCH($B$3, resultados!$A$1:$ZZ$1, 0))</f>
        <v/>
      </c>
    </row>
    <row r="231">
      <c r="A231">
        <f>INDEX(resultados!$A$2:$ZZ$280, 225, MATCH($B$1, resultados!$A$1:$ZZ$1, 0))</f>
        <v/>
      </c>
      <c r="B231">
        <f>INDEX(resultados!$A$2:$ZZ$280, 225, MATCH($B$2, resultados!$A$1:$ZZ$1, 0))</f>
        <v/>
      </c>
      <c r="C231">
        <f>INDEX(resultados!$A$2:$ZZ$280, 225, MATCH($B$3, resultados!$A$1:$ZZ$1, 0))</f>
        <v/>
      </c>
    </row>
    <row r="232">
      <c r="A232">
        <f>INDEX(resultados!$A$2:$ZZ$280, 226, MATCH($B$1, resultados!$A$1:$ZZ$1, 0))</f>
        <v/>
      </c>
      <c r="B232">
        <f>INDEX(resultados!$A$2:$ZZ$280, 226, MATCH($B$2, resultados!$A$1:$ZZ$1, 0))</f>
        <v/>
      </c>
      <c r="C232">
        <f>INDEX(resultados!$A$2:$ZZ$280, 226, MATCH($B$3, resultados!$A$1:$ZZ$1, 0))</f>
        <v/>
      </c>
    </row>
    <row r="233">
      <c r="A233">
        <f>INDEX(resultados!$A$2:$ZZ$280, 227, MATCH($B$1, resultados!$A$1:$ZZ$1, 0))</f>
        <v/>
      </c>
      <c r="B233">
        <f>INDEX(resultados!$A$2:$ZZ$280, 227, MATCH($B$2, resultados!$A$1:$ZZ$1, 0))</f>
        <v/>
      </c>
      <c r="C233">
        <f>INDEX(resultados!$A$2:$ZZ$280, 227, MATCH($B$3, resultados!$A$1:$ZZ$1, 0))</f>
        <v/>
      </c>
    </row>
    <row r="234">
      <c r="A234">
        <f>INDEX(resultados!$A$2:$ZZ$280, 228, MATCH($B$1, resultados!$A$1:$ZZ$1, 0))</f>
        <v/>
      </c>
      <c r="B234">
        <f>INDEX(resultados!$A$2:$ZZ$280, 228, MATCH($B$2, resultados!$A$1:$ZZ$1, 0))</f>
        <v/>
      </c>
      <c r="C234">
        <f>INDEX(resultados!$A$2:$ZZ$280, 228, MATCH($B$3, resultados!$A$1:$ZZ$1, 0))</f>
        <v/>
      </c>
    </row>
    <row r="235">
      <c r="A235">
        <f>INDEX(resultados!$A$2:$ZZ$280, 229, MATCH($B$1, resultados!$A$1:$ZZ$1, 0))</f>
        <v/>
      </c>
      <c r="B235">
        <f>INDEX(resultados!$A$2:$ZZ$280, 229, MATCH($B$2, resultados!$A$1:$ZZ$1, 0))</f>
        <v/>
      </c>
      <c r="C235">
        <f>INDEX(resultados!$A$2:$ZZ$280, 229, MATCH($B$3, resultados!$A$1:$ZZ$1, 0))</f>
        <v/>
      </c>
    </row>
    <row r="236">
      <c r="A236">
        <f>INDEX(resultados!$A$2:$ZZ$280, 230, MATCH($B$1, resultados!$A$1:$ZZ$1, 0))</f>
        <v/>
      </c>
      <c r="B236">
        <f>INDEX(resultados!$A$2:$ZZ$280, 230, MATCH($B$2, resultados!$A$1:$ZZ$1, 0))</f>
        <v/>
      </c>
      <c r="C236">
        <f>INDEX(resultados!$A$2:$ZZ$280, 230, MATCH($B$3, resultados!$A$1:$ZZ$1, 0))</f>
        <v/>
      </c>
    </row>
    <row r="237">
      <c r="A237">
        <f>INDEX(resultados!$A$2:$ZZ$280, 231, MATCH($B$1, resultados!$A$1:$ZZ$1, 0))</f>
        <v/>
      </c>
      <c r="B237">
        <f>INDEX(resultados!$A$2:$ZZ$280, 231, MATCH($B$2, resultados!$A$1:$ZZ$1, 0))</f>
        <v/>
      </c>
      <c r="C237">
        <f>INDEX(resultados!$A$2:$ZZ$280, 231, MATCH($B$3, resultados!$A$1:$ZZ$1, 0))</f>
        <v/>
      </c>
    </row>
    <row r="238">
      <c r="A238">
        <f>INDEX(resultados!$A$2:$ZZ$280, 232, MATCH($B$1, resultados!$A$1:$ZZ$1, 0))</f>
        <v/>
      </c>
      <c r="B238">
        <f>INDEX(resultados!$A$2:$ZZ$280, 232, MATCH($B$2, resultados!$A$1:$ZZ$1, 0))</f>
        <v/>
      </c>
      <c r="C238">
        <f>INDEX(resultados!$A$2:$ZZ$280, 232, MATCH($B$3, resultados!$A$1:$ZZ$1, 0))</f>
        <v/>
      </c>
    </row>
    <row r="239">
      <c r="A239">
        <f>INDEX(resultados!$A$2:$ZZ$280, 233, MATCH($B$1, resultados!$A$1:$ZZ$1, 0))</f>
        <v/>
      </c>
      <c r="B239">
        <f>INDEX(resultados!$A$2:$ZZ$280, 233, MATCH($B$2, resultados!$A$1:$ZZ$1, 0))</f>
        <v/>
      </c>
      <c r="C239">
        <f>INDEX(resultados!$A$2:$ZZ$280, 233, MATCH($B$3, resultados!$A$1:$ZZ$1, 0))</f>
        <v/>
      </c>
    </row>
    <row r="240">
      <c r="A240">
        <f>INDEX(resultados!$A$2:$ZZ$280, 234, MATCH($B$1, resultados!$A$1:$ZZ$1, 0))</f>
        <v/>
      </c>
      <c r="B240">
        <f>INDEX(resultados!$A$2:$ZZ$280, 234, MATCH($B$2, resultados!$A$1:$ZZ$1, 0))</f>
        <v/>
      </c>
      <c r="C240">
        <f>INDEX(resultados!$A$2:$ZZ$280, 234, MATCH($B$3, resultados!$A$1:$ZZ$1, 0))</f>
        <v/>
      </c>
    </row>
    <row r="241">
      <c r="A241">
        <f>INDEX(resultados!$A$2:$ZZ$280, 235, MATCH($B$1, resultados!$A$1:$ZZ$1, 0))</f>
        <v/>
      </c>
      <c r="B241">
        <f>INDEX(resultados!$A$2:$ZZ$280, 235, MATCH($B$2, resultados!$A$1:$ZZ$1, 0))</f>
        <v/>
      </c>
      <c r="C241">
        <f>INDEX(resultados!$A$2:$ZZ$280, 235, MATCH($B$3, resultados!$A$1:$ZZ$1, 0))</f>
        <v/>
      </c>
    </row>
    <row r="242">
      <c r="A242">
        <f>INDEX(resultados!$A$2:$ZZ$280, 236, MATCH($B$1, resultados!$A$1:$ZZ$1, 0))</f>
        <v/>
      </c>
      <c r="B242">
        <f>INDEX(resultados!$A$2:$ZZ$280, 236, MATCH($B$2, resultados!$A$1:$ZZ$1, 0))</f>
        <v/>
      </c>
      <c r="C242">
        <f>INDEX(resultados!$A$2:$ZZ$280, 236, MATCH($B$3, resultados!$A$1:$ZZ$1, 0))</f>
        <v/>
      </c>
    </row>
    <row r="243">
      <c r="A243">
        <f>INDEX(resultados!$A$2:$ZZ$280, 237, MATCH($B$1, resultados!$A$1:$ZZ$1, 0))</f>
        <v/>
      </c>
      <c r="B243">
        <f>INDEX(resultados!$A$2:$ZZ$280, 237, MATCH($B$2, resultados!$A$1:$ZZ$1, 0))</f>
        <v/>
      </c>
      <c r="C243">
        <f>INDEX(resultados!$A$2:$ZZ$280, 237, MATCH($B$3, resultados!$A$1:$ZZ$1, 0))</f>
        <v/>
      </c>
    </row>
    <row r="244">
      <c r="A244">
        <f>INDEX(resultados!$A$2:$ZZ$280, 238, MATCH($B$1, resultados!$A$1:$ZZ$1, 0))</f>
        <v/>
      </c>
      <c r="B244">
        <f>INDEX(resultados!$A$2:$ZZ$280, 238, MATCH($B$2, resultados!$A$1:$ZZ$1, 0))</f>
        <v/>
      </c>
      <c r="C244">
        <f>INDEX(resultados!$A$2:$ZZ$280, 238, MATCH($B$3, resultados!$A$1:$ZZ$1, 0))</f>
        <v/>
      </c>
    </row>
    <row r="245">
      <c r="A245">
        <f>INDEX(resultados!$A$2:$ZZ$280, 239, MATCH($B$1, resultados!$A$1:$ZZ$1, 0))</f>
        <v/>
      </c>
      <c r="B245">
        <f>INDEX(resultados!$A$2:$ZZ$280, 239, MATCH($B$2, resultados!$A$1:$ZZ$1, 0))</f>
        <v/>
      </c>
      <c r="C245">
        <f>INDEX(resultados!$A$2:$ZZ$280, 239, MATCH($B$3, resultados!$A$1:$ZZ$1, 0))</f>
        <v/>
      </c>
    </row>
    <row r="246">
      <c r="A246">
        <f>INDEX(resultados!$A$2:$ZZ$280, 240, MATCH($B$1, resultados!$A$1:$ZZ$1, 0))</f>
        <v/>
      </c>
      <c r="B246">
        <f>INDEX(resultados!$A$2:$ZZ$280, 240, MATCH($B$2, resultados!$A$1:$ZZ$1, 0))</f>
        <v/>
      </c>
      <c r="C246">
        <f>INDEX(resultados!$A$2:$ZZ$280, 240, MATCH($B$3, resultados!$A$1:$ZZ$1, 0))</f>
        <v/>
      </c>
    </row>
    <row r="247">
      <c r="A247">
        <f>INDEX(resultados!$A$2:$ZZ$280, 241, MATCH($B$1, resultados!$A$1:$ZZ$1, 0))</f>
        <v/>
      </c>
      <c r="B247">
        <f>INDEX(resultados!$A$2:$ZZ$280, 241, MATCH($B$2, resultados!$A$1:$ZZ$1, 0))</f>
        <v/>
      </c>
      <c r="C247">
        <f>INDEX(resultados!$A$2:$ZZ$280, 241, MATCH($B$3, resultados!$A$1:$ZZ$1, 0))</f>
        <v/>
      </c>
    </row>
    <row r="248">
      <c r="A248">
        <f>INDEX(resultados!$A$2:$ZZ$280, 242, MATCH($B$1, resultados!$A$1:$ZZ$1, 0))</f>
        <v/>
      </c>
      <c r="B248">
        <f>INDEX(resultados!$A$2:$ZZ$280, 242, MATCH($B$2, resultados!$A$1:$ZZ$1, 0))</f>
        <v/>
      </c>
      <c r="C248">
        <f>INDEX(resultados!$A$2:$ZZ$280, 242, MATCH($B$3, resultados!$A$1:$ZZ$1, 0))</f>
        <v/>
      </c>
    </row>
    <row r="249">
      <c r="A249">
        <f>INDEX(resultados!$A$2:$ZZ$280, 243, MATCH($B$1, resultados!$A$1:$ZZ$1, 0))</f>
        <v/>
      </c>
      <c r="B249">
        <f>INDEX(resultados!$A$2:$ZZ$280, 243, MATCH($B$2, resultados!$A$1:$ZZ$1, 0))</f>
        <v/>
      </c>
      <c r="C249">
        <f>INDEX(resultados!$A$2:$ZZ$280, 243, MATCH($B$3, resultados!$A$1:$ZZ$1, 0))</f>
        <v/>
      </c>
    </row>
    <row r="250">
      <c r="A250">
        <f>INDEX(resultados!$A$2:$ZZ$280, 244, MATCH($B$1, resultados!$A$1:$ZZ$1, 0))</f>
        <v/>
      </c>
      <c r="B250">
        <f>INDEX(resultados!$A$2:$ZZ$280, 244, MATCH($B$2, resultados!$A$1:$ZZ$1, 0))</f>
        <v/>
      </c>
      <c r="C250">
        <f>INDEX(resultados!$A$2:$ZZ$280, 244, MATCH($B$3, resultados!$A$1:$ZZ$1, 0))</f>
        <v/>
      </c>
    </row>
    <row r="251">
      <c r="A251">
        <f>INDEX(resultados!$A$2:$ZZ$280, 245, MATCH($B$1, resultados!$A$1:$ZZ$1, 0))</f>
        <v/>
      </c>
      <c r="B251">
        <f>INDEX(resultados!$A$2:$ZZ$280, 245, MATCH($B$2, resultados!$A$1:$ZZ$1, 0))</f>
        <v/>
      </c>
      <c r="C251">
        <f>INDEX(resultados!$A$2:$ZZ$280, 245, MATCH($B$3, resultados!$A$1:$ZZ$1, 0))</f>
        <v/>
      </c>
    </row>
    <row r="252">
      <c r="A252">
        <f>INDEX(resultados!$A$2:$ZZ$280, 246, MATCH($B$1, resultados!$A$1:$ZZ$1, 0))</f>
        <v/>
      </c>
      <c r="B252">
        <f>INDEX(resultados!$A$2:$ZZ$280, 246, MATCH($B$2, resultados!$A$1:$ZZ$1, 0))</f>
        <v/>
      </c>
      <c r="C252">
        <f>INDEX(resultados!$A$2:$ZZ$280, 246, MATCH($B$3, resultados!$A$1:$ZZ$1, 0))</f>
        <v/>
      </c>
    </row>
    <row r="253">
      <c r="A253">
        <f>INDEX(resultados!$A$2:$ZZ$280, 247, MATCH($B$1, resultados!$A$1:$ZZ$1, 0))</f>
        <v/>
      </c>
      <c r="B253">
        <f>INDEX(resultados!$A$2:$ZZ$280, 247, MATCH($B$2, resultados!$A$1:$ZZ$1, 0))</f>
        <v/>
      </c>
      <c r="C253">
        <f>INDEX(resultados!$A$2:$ZZ$280, 247, MATCH($B$3, resultados!$A$1:$ZZ$1, 0))</f>
        <v/>
      </c>
    </row>
    <row r="254">
      <c r="A254">
        <f>INDEX(resultados!$A$2:$ZZ$280, 248, MATCH($B$1, resultados!$A$1:$ZZ$1, 0))</f>
        <v/>
      </c>
      <c r="B254">
        <f>INDEX(resultados!$A$2:$ZZ$280, 248, MATCH($B$2, resultados!$A$1:$ZZ$1, 0))</f>
        <v/>
      </c>
      <c r="C254">
        <f>INDEX(resultados!$A$2:$ZZ$280, 248, MATCH($B$3, resultados!$A$1:$ZZ$1, 0))</f>
        <v/>
      </c>
    </row>
    <row r="255">
      <c r="A255">
        <f>INDEX(resultados!$A$2:$ZZ$280, 249, MATCH($B$1, resultados!$A$1:$ZZ$1, 0))</f>
        <v/>
      </c>
      <c r="B255">
        <f>INDEX(resultados!$A$2:$ZZ$280, 249, MATCH($B$2, resultados!$A$1:$ZZ$1, 0))</f>
        <v/>
      </c>
      <c r="C255">
        <f>INDEX(resultados!$A$2:$ZZ$280, 249, MATCH($B$3, resultados!$A$1:$ZZ$1, 0))</f>
        <v/>
      </c>
    </row>
    <row r="256">
      <c r="A256">
        <f>INDEX(resultados!$A$2:$ZZ$280, 250, MATCH($B$1, resultados!$A$1:$ZZ$1, 0))</f>
        <v/>
      </c>
      <c r="B256">
        <f>INDEX(resultados!$A$2:$ZZ$280, 250, MATCH($B$2, resultados!$A$1:$ZZ$1, 0))</f>
        <v/>
      </c>
      <c r="C256">
        <f>INDEX(resultados!$A$2:$ZZ$280, 250, MATCH($B$3, resultados!$A$1:$ZZ$1, 0))</f>
        <v/>
      </c>
    </row>
    <row r="257">
      <c r="A257">
        <f>INDEX(resultados!$A$2:$ZZ$280, 251, MATCH($B$1, resultados!$A$1:$ZZ$1, 0))</f>
        <v/>
      </c>
      <c r="B257">
        <f>INDEX(resultados!$A$2:$ZZ$280, 251, MATCH($B$2, resultados!$A$1:$ZZ$1, 0))</f>
        <v/>
      </c>
      <c r="C257">
        <f>INDEX(resultados!$A$2:$ZZ$280, 251, MATCH($B$3, resultados!$A$1:$ZZ$1, 0))</f>
        <v/>
      </c>
    </row>
    <row r="258">
      <c r="A258">
        <f>INDEX(resultados!$A$2:$ZZ$280, 252, MATCH($B$1, resultados!$A$1:$ZZ$1, 0))</f>
        <v/>
      </c>
      <c r="B258">
        <f>INDEX(resultados!$A$2:$ZZ$280, 252, MATCH($B$2, resultados!$A$1:$ZZ$1, 0))</f>
        <v/>
      </c>
      <c r="C258">
        <f>INDEX(resultados!$A$2:$ZZ$280, 252, MATCH($B$3, resultados!$A$1:$ZZ$1, 0))</f>
        <v/>
      </c>
    </row>
    <row r="259">
      <c r="A259">
        <f>INDEX(resultados!$A$2:$ZZ$280, 253, MATCH($B$1, resultados!$A$1:$ZZ$1, 0))</f>
        <v/>
      </c>
      <c r="B259">
        <f>INDEX(resultados!$A$2:$ZZ$280, 253, MATCH($B$2, resultados!$A$1:$ZZ$1, 0))</f>
        <v/>
      </c>
      <c r="C259">
        <f>INDEX(resultados!$A$2:$ZZ$280, 253, MATCH($B$3, resultados!$A$1:$ZZ$1, 0))</f>
        <v/>
      </c>
    </row>
    <row r="260">
      <c r="A260">
        <f>INDEX(resultados!$A$2:$ZZ$280, 254, MATCH($B$1, resultados!$A$1:$ZZ$1, 0))</f>
        <v/>
      </c>
      <c r="B260">
        <f>INDEX(resultados!$A$2:$ZZ$280, 254, MATCH($B$2, resultados!$A$1:$ZZ$1, 0))</f>
        <v/>
      </c>
      <c r="C260">
        <f>INDEX(resultados!$A$2:$ZZ$280, 254, MATCH($B$3, resultados!$A$1:$ZZ$1, 0))</f>
        <v/>
      </c>
    </row>
    <row r="261">
      <c r="A261">
        <f>INDEX(resultados!$A$2:$ZZ$280, 255, MATCH($B$1, resultados!$A$1:$ZZ$1, 0))</f>
        <v/>
      </c>
      <c r="B261">
        <f>INDEX(resultados!$A$2:$ZZ$280, 255, MATCH($B$2, resultados!$A$1:$ZZ$1, 0))</f>
        <v/>
      </c>
      <c r="C261">
        <f>INDEX(resultados!$A$2:$ZZ$280, 255, MATCH($B$3, resultados!$A$1:$ZZ$1, 0))</f>
        <v/>
      </c>
    </row>
    <row r="262">
      <c r="A262">
        <f>INDEX(resultados!$A$2:$ZZ$280, 256, MATCH($B$1, resultados!$A$1:$ZZ$1, 0))</f>
        <v/>
      </c>
      <c r="B262">
        <f>INDEX(resultados!$A$2:$ZZ$280, 256, MATCH($B$2, resultados!$A$1:$ZZ$1, 0))</f>
        <v/>
      </c>
      <c r="C262">
        <f>INDEX(resultados!$A$2:$ZZ$280, 256, MATCH($B$3, resultados!$A$1:$ZZ$1, 0))</f>
        <v/>
      </c>
    </row>
    <row r="263">
      <c r="A263">
        <f>INDEX(resultados!$A$2:$ZZ$280, 257, MATCH($B$1, resultados!$A$1:$ZZ$1, 0))</f>
        <v/>
      </c>
      <c r="B263">
        <f>INDEX(resultados!$A$2:$ZZ$280, 257, MATCH($B$2, resultados!$A$1:$ZZ$1, 0))</f>
        <v/>
      </c>
      <c r="C263">
        <f>INDEX(resultados!$A$2:$ZZ$280, 257, MATCH($B$3, resultados!$A$1:$ZZ$1, 0))</f>
        <v/>
      </c>
    </row>
    <row r="264">
      <c r="A264">
        <f>INDEX(resultados!$A$2:$ZZ$280, 258, MATCH($B$1, resultados!$A$1:$ZZ$1, 0))</f>
        <v/>
      </c>
      <c r="B264">
        <f>INDEX(resultados!$A$2:$ZZ$280, 258, MATCH($B$2, resultados!$A$1:$ZZ$1, 0))</f>
        <v/>
      </c>
      <c r="C264">
        <f>INDEX(resultados!$A$2:$ZZ$280, 258, MATCH($B$3, resultados!$A$1:$ZZ$1, 0))</f>
        <v/>
      </c>
    </row>
    <row r="265">
      <c r="A265">
        <f>INDEX(resultados!$A$2:$ZZ$280, 259, MATCH($B$1, resultados!$A$1:$ZZ$1, 0))</f>
        <v/>
      </c>
      <c r="B265">
        <f>INDEX(resultados!$A$2:$ZZ$280, 259, MATCH($B$2, resultados!$A$1:$ZZ$1, 0))</f>
        <v/>
      </c>
      <c r="C265">
        <f>INDEX(resultados!$A$2:$ZZ$280, 259, MATCH($B$3, resultados!$A$1:$ZZ$1, 0))</f>
        <v/>
      </c>
    </row>
    <row r="266">
      <c r="A266">
        <f>INDEX(resultados!$A$2:$ZZ$280, 260, MATCH($B$1, resultados!$A$1:$ZZ$1, 0))</f>
        <v/>
      </c>
      <c r="B266">
        <f>INDEX(resultados!$A$2:$ZZ$280, 260, MATCH($B$2, resultados!$A$1:$ZZ$1, 0))</f>
        <v/>
      </c>
      <c r="C266">
        <f>INDEX(resultados!$A$2:$ZZ$280, 260, MATCH($B$3, resultados!$A$1:$ZZ$1, 0))</f>
        <v/>
      </c>
    </row>
    <row r="267">
      <c r="A267">
        <f>INDEX(resultados!$A$2:$ZZ$280, 261, MATCH($B$1, resultados!$A$1:$ZZ$1, 0))</f>
        <v/>
      </c>
      <c r="B267">
        <f>INDEX(resultados!$A$2:$ZZ$280, 261, MATCH($B$2, resultados!$A$1:$ZZ$1, 0))</f>
        <v/>
      </c>
      <c r="C267">
        <f>INDEX(resultados!$A$2:$ZZ$280, 261, MATCH($B$3, resultados!$A$1:$ZZ$1, 0))</f>
        <v/>
      </c>
    </row>
    <row r="268">
      <c r="A268">
        <f>INDEX(resultados!$A$2:$ZZ$280, 262, MATCH($B$1, resultados!$A$1:$ZZ$1, 0))</f>
        <v/>
      </c>
      <c r="B268">
        <f>INDEX(resultados!$A$2:$ZZ$280, 262, MATCH($B$2, resultados!$A$1:$ZZ$1, 0))</f>
        <v/>
      </c>
      <c r="C268">
        <f>INDEX(resultados!$A$2:$ZZ$280, 262, MATCH($B$3, resultados!$A$1:$ZZ$1, 0))</f>
        <v/>
      </c>
    </row>
    <row r="269">
      <c r="A269">
        <f>INDEX(resultados!$A$2:$ZZ$280, 263, MATCH($B$1, resultados!$A$1:$ZZ$1, 0))</f>
        <v/>
      </c>
      <c r="B269">
        <f>INDEX(resultados!$A$2:$ZZ$280, 263, MATCH($B$2, resultados!$A$1:$ZZ$1, 0))</f>
        <v/>
      </c>
      <c r="C269">
        <f>INDEX(resultados!$A$2:$ZZ$280, 263, MATCH($B$3, resultados!$A$1:$ZZ$1, 0))</f>
        <v/>
      </c>
    </row>
    <row r="270">
      <c r="A270">
        <f>INDEX(resultados!$A$2:$ZZ$280, 264, MATCH($B$1, resultados!$A$1:$ZZ$1, 0))</f>
        <v/>
      </c>
      <c r="B270">
        <f>INDEX(resultados!$A$2:$ZZ$280, 264, MATCH($B$2, resultados!$A$1:$ZZ$1, 0))</f>
        <v/>
      </c>
      <c r="C270">
        <f>INDEX(resultados!$A$2:$ZZ$280, 264, MATCH($B$3, resultados!$A$1:$ZZ$1, 0))</f>
        <v/>
      </c>
    </row>
    <row r="271">
      <c r="A271">
        <f>INDEX(resultados!$A$2:$ZZ$280, 265, MATCH($B$1, resultados!$A$1:$ZZ$1, 0))</f>
        <v/>
      </c>
      <c r="B271">
        <f>INDEX(resultados!$A$2:$ZZ$280, 265, MATCH($B$2, resultados!$A$1:$ZZ$1, 0))</f>
        <v/>
      </c>
      <c r="C271">
        <f>INDEX(resultados!$A$2:$ZZ$280, 265, MATCH($B$3, resultados!$A$1:$ZZ$1, 0))</f>
        <v/>
      </c>
    </row>
    <row r="272">
      <c r="A272">
        <f>INDEX(resultados!$A$2:$ZZ$280, 266, MATCH($B$1, resultados!$A$1:$ZZ$1, 0))</f>
        <v/>
      </c>
      <c r="B272">
        <f>INDEX(resultados!$A$2:$ZZ$280, 266, MATCH($B$2, resultados!$A$1:$ZZ$1, 0))</f>
        <v/>
      </c>
      <c r="C272">
        <f>INDEX(resultados!$A$2:$ZZ$280, 266, MATCH($B$3, resultados!$A$1:$ZZ$1, 0))</f>
        <v/>
      </c>
    </row>
    <row r="273">
      <c r="A273">
        <f>INDEX(resultados!$A$2:$ZZ$280, 267, MATCH($B$1, resultados!$A$1:$ZZ$1, 0))</f>
        <v/>
      </c>
      <c r="B273">
        <f>INDEX(resultados!$A$2:$ZZ$280, 267, MATCH($B$2, resultados!$A$1:$ZZ$1, 0))</f>
        <v/>
      </c>
      <c r="C273">
        <f>INDEX(resultados!$A$2:$ZZ$280, 267, MATCH($B$3, resultados!$A$1:$ZZ$1, 0))</f>
        <v/>
      </c>
    </row>
    <row r="274">
      <c r="A274">
        <f>INDEX(resultados!$A$2:$ZZ$280, 268, MATCH($B$1, resultados!$A$1:$ZZ$1, 0))</f>
        <v/>
      </c>
      <c r="B274">
        <f>INDEX(resultados!$A$2:$ZZ$280, 268, MATCH($B$2, resultados!$A$1:$ZZ$1, 0))</f>
        <v/>
      </c>
      <c r="C274">
        <f>INDEX(resultados!$A$2:$ZZ$280, 268, MATCH($B$3, resultados!$A$1:$ZZ$1, 0))</f>
        <v/>
      </c>
    </row>
    <row r="275">
      <c r="A275">
        <f>INDEX(resultados!$A$2:$ZZ$280, 269, MATCH($B$1, resultados!$A$1:$ZZ$1, 0))</f>
        <v/>
      </c>
      <c r="B275">
        <f>INDEX(resultados!$A$2:$ZZ$280, 269, MATCH($B$2, resultados!$A$1:$ZZ$1, 0))</f>
        <v/>
      </c>
      <c r="C275">
        <f>INDEX(resultados!$A$2:$ZZ$280, 269, MATCH($B$3, resultados!$A$1:$ZZ$1, 0))</f>
        <v/>
      </c>
    </row>
    <row r="276">
      <c r="A276">
        <f>INDEX(resultados!$A$2:$ZZ$280, 270, MATCH($B$1, resultados!$A$1:$ZZ$1, 0))</f>
        <v/>
      </c>
      <c r="B276">
        <f>INDEX(resultados!$A$2:$ZZ$280, 270, MATCH($B$2, resultados!$A$1:$ZZ$1, 0))</f>
        <v/>
      </c>
      <c r="C276">
        <f>INDEX(resultados!$A$2:$ZZ$280, 270, MATCH($B$3, resultados!$A$1:$ZZ$1, 0))</f>
        <v/>
      </c>
    </row>
    <row r="277">
      <c r="A277">
        <f>INDEX(resultados!$A$2:$ZZ$280, 271, MATCH($B$1, resultados!$A$1:$ZZ$1, 0))</f>
        <v/>
      </c>
      <c r="B277">
        <f>INDEX(resultados!$A$2:$ZZ$280, 271, MATCH($B$2, resultados!$A$1:$ZZ$1, 0))</f>
        <v/>
      </c>
      <c r="C277">
        <f>INDEX(resultados!$A$2:$ZZ$280, 271, MATCH($B$3, resultados!$A$1:$ZZ$1, 0))</f>
        <v/>
      </c>
    </row>
    <row r="278">
      <c r="A278">
        <f>INDEX(resultados!$A$2:$ZZ$280, 272, MATCH($B$1, resultados!$A$1:$ZZ$1, 0))</f>
        <v/>
      </c>
      <c r="B278">
        <f>INDEX(resultados!$A$2:$ZZ$280, 272, MATCH($B$2, resultados!$A$1:$ZZ$1, 0))</f>
        <v/>
      </c>
      <c r="C278">
        <f>INDEX(resultados!$A$2:$ZZ$280, 272, MATCH($B$3, resultados!$A$1:$ZZ$1, 0))</f>
        <v/>
      </c>
    </row>
    <row r="279">
      <c r="A279">
        <f>INDEX(resultados!$A$2:$ZZ$280, 273, MATCH($B$1, resultados!$A$1:$ZZ$1, 0))</f>
        <v/>
      </c>
      <c r="B279">
        <f>INDEX(resultados!$A$2:$ZZ$280, 273, MATCH($B$2, resultados!$A$1:$ZZ$1, 0))</f>
        <v/>
      </c>
      <c r="C279">
        <f>INDEX(resultados!$A$2:$ZZ$280, 273, MATCH($B$3, resultados!$A$1:$ZZ$1, 0))</f>
        <v/>
      </c>
    </row>
    <row r="280">
      <c r="A280">
        <f>INDEX(resultados!$A$2:$ZZ$280, 274, MATCH($B$1, resultados!$A$1:$ZZ$1, 0))</f>
        <v/>
      </c>
      <c r="B280">
        <f>INDEX(resultados!$A$2:$ZZ$280, 274, MATCH($B$2, resultados!$A$1:$ZZ$1, 0))</f>
        <v/>
      </c>
      <c r="C280">
        <f>INDEX(resultados!$A$2:$ZZ$280, 274, MATCH($B$3, resultados!$A$1:$ZZ$1, 0))</f>
        <v/>
      </c>
    </row>
    <row r="281">
      <c r="A281">
        <f>INDEX(resultados!$A$2:$ZZ$280, 275, MATCH($B$1, resultados!$A$1:$ZZ$1, 0))</f>
        <v/>
      </c>
      <c r="B281">
        <f>INDEX(resultados!$A$2:$ZZ$280, 275, MATCH($B$2, resultados!$A$1:$ZZ$1, 0))</f>
        <v/>
      </c>
      <c r="C281">
        <f>INDEX(resultados!$A$2:$ZZ$280, 275, MATCH($B$3, resultados!$A$1:$ZZ$1, 0))</f>
        <v/>
      </c>
    </row>
    <row r="282">
      <c r="A282">
        <f>INDEX(resultados!$A$2:$ZZ$280, 276, MATCH($B$1, resultados!$A$1:$ZZ$1, 0))</f>
        <v/>
      </c>
      <c r="B282">
        <f>INDEX(resultados!$A$2:$ZZ$280, 276, MATCH($B$2, resultados!$A$1:$ZZ$1, 0))</f>
        <v/>
      </c>
      <c r="C282">
        <f>INDEX(resultados!$A$2:$ZZ$280, 276, MATCH($B$3, resultados!$A$1:$ZZ$1, 0))</f>
        <v/>
      </c>
    </row>
    <row r="283">
      <c r="A283">
        <f>INDEX(resultados!$A$2:$ZZ$280, 277, MATCH($B$1, resultados!$A$1:$ZZ$1, 0))</f>
        <v/>
      </c>
      <c r="B283">
        <f>INDEX(resultados!$A$2:$ZZ$280, 277, MATCH($B$2, resultados!$A$1:$ZZ$1, 0))</f>
        <v/>
      </c>
      <c r="C283">
        <f>INDEX(resultados!$A$2:$ZZ$280, 277, MATCH($B$3, resultados!$A$1:$ZZ$1, 0))</f>
        <v/>
      </c>
    </row>
    <row r="284">
      <c r="A284">
        <f>INDEX(resultados!$A$2:$ZZ$280, 278, MATCH($B$1, resultados!$A$1:$ZZ$1, 0))</f>
        <v/>
      </c>
      <c r="B284">
        <f>INDEX(resultados!$A$2:$ZZ$280, 278, MATCH($B$2, resultados!$A$1:$ZZ$1, 0))</f>
        <v/>
      </c>
      <c r="C284">
        <f>INDEX(resultados!$A$2:$ZZ$280, 278, MATCH($B$3, resultados!$A$1:$ZZ$1, 0))</f>
        <v/>
      </c>
    </row>
    <row r="285">
      <c r="A285">
        <f>INDEX(resultados!$A$2:$ZZ$280, 279, MATCH($B$1, resultados!$A$1:$ZZ$1, 0))</f>
        <v/>
      </c>
      <c r="B285">
        <f>INDEX(resultados!$A$2:$ZZ$280, 279, MATCH($B$2, resultados!$A$1:$ZZ$1, 0))</f>
        <v/>
      </c>
      <c r="C285">
        <f>INDEX(resultados!$A$2:$ZZ$280, 279,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8.6973</v>
      </c>
      <c r="E2" t="n">
        <v>11.5</v>
      </c>
      <c r="F2" t="n">
        <v>8.94</v>
      </c>
      <c r="G2" t="n">
        <v>11.66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44</v>
      </c>
      <c r="N2" t="n">
        <v>8.25</v>
      </c>
      <c r="O2" t="n">
        <v>9054.6</v>
      </c>
      <c r="P2" t="n">
        <v>62.45</v>
      </c>
      <c r="Q2" t="n">
        <v>203.58</v>
      </c>
      <c r="R2" t="n">
        <v>42.58</v>
      </c>
      <c r="S2" t="n">
        <v>13.05</v>
      </c>
      <c r="T2" t="n">
        <v>14265.56</v>
      </c>
      <c r="U2" t="n">
        <v>0.31</v>
      </c>
      <c r="V2" t="n">
        <v>0.83</v>
      </c>
      <c r="W2" t="n">
        <v>0.13</v>
      </c>
      <c r="X2" t="n">
        <v>0.91</v>
      </c>
      <c r="Y2" t="n">
        <v>0.5</v>
      </c>
      <c r="Z2" t="n">
        <v>10</v>
      </c>
      <c r="AA2" t="n">
        <v>60.49633894513544</v>
      </c>
      <c r="AB2" t="n">
        <v>82.77375985481603</v>
      </c>
      <c r="AC2" t="n">
        <v>74.87394838799347</v>
      </c>
      <c r="AD2" t="n">
        <v>60496.33894513545</v>
      </c>
      <c r="AE2" t="n">
        <v>82773.75985481603</v>
      </c>
      <c r="AF2" t="n">
        <v>2.385491603194602e-06</v>
      </c>
      <c r="AG2" t="n">
        <v>0.2395833333333333</v>
      </c>
      <c r="AH2" t="n">
        <v>74873.94838799347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9.409599999999999</v>
      </c>
      <c r="E3" t="n">
        <v>10.63</v>
      </c>
      <c r="F3" t="n">
        <v>8.44</v>
      </c>
      <c r="G3" t="n">
        <v>23.02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57</v>
      </c>
      <c r="Q3" t="n">
        <v>203.56</v>
      </c>
      <c r="R3" t="n">
        <v>27</v>
      </c>
      <c r="S3" t="n">
        <v>13.05</v>
      </c>
      <c r="T3" t="n">
        <v>6596.46</v>
      </c>
      <c r="U3" t="n">
        <v>0.48</v>
      </c>
      <c r="V3" t="n">
        <v>0.88</v>
      </c>
      <c r="W3" t="n">
        <v>0.09</v>
      </c>
      <c r="X3" t="n">
        <v>0.42</v>
      </c>
      <c r="Y3" t="n">
        <v>0.5</v>
      </c>
      <c r="Z3" t="n">
        <v>10</v>
      </c>
      <c r="AA3" t="n">
        <v>51.91145389377309</v>
      </c>
      <c r="AB3" t="n">
        <v>71.02754138914949</v>
      </c>
      <c r="AC3" t="n">
        <v>64.24877252676524</v>
      </c>
      <c r="AD3" t="n">
        <v>51911.45389377308</v>
      </c>
      <c r="AE3" t="n">
        <v>71027.5413891495</v>
      </c>
      <c r="AF3" t="n">
        <v>2.580860932636556e-06</v>
      </c>
      <c r="AG3" t="n">
        <v>0.2214583333333333</v>
      </c>
      <c r="AH3" t="n">
        <v>64248.77252676524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9.667299999999999</v>
      </c>
      <c r="E4" t="n">
        <v>10.34</v>
      </c>
      <c r="F4" t="n">
        <v>8.279999999999999</v>
      </c>
      <c r="G4" t="n">
        <v>35.5</v>
      </c>
      <c r="H4" t="n">
        <v>0.71</v>
      </c>
      <c r="I4" t="n">
        <v>14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53.29</v>
      </c>
      <c r="Q4" t="n">
        <v>203.56</v>
      </c>
      <c r="R4" t="n">
        <v>22.17</v>
      </c>
      <c r="S4" t="n">
        <v>13.05</v>
      </c>
      <c r="T4" t="n">
        <v>4219.43</v>
      </c>
      <c r="U4" t="n">
        <v>0.59</v>
      </c>
      <c r="V4" t="n">
        <v>0.9</v>
      </c>
      <c r="W4" t="n">
        <v>0.07000000000000001</v>
      </c>
      <c r="X4" t="n">
        <v>0.26</v>
      </c>
      <c r="Y4" t="n">
        <v>0.5</v>
      </c>
      <c r="Z4" t="n">
        <v>10</v>
      </c>
      <c r="AA4" t="n">
        <v>48.17790192192253</v>
      </c>
      <c r="AB4" t="n">
        <v>65.91913086857798</v>
      </c>
      <c r="AC4" t="n">
        <v>59.62790153657624</v>
      </c>
      <c r="AD4" t="n">
        <v>48177.90192192252</v>
      </c>
      <c r="AE4" t="n">
        <v>65919.13086857798</v>
      </c>
      <c r="AF4" t="n">
        <v>2.651542774833933e-06</v>
      </c>
      <c r="AG4" t="n">
        <v>0.2154166666666667</v>
      </c>
      <c r="AH4" t="n">
        <v>59627.90153657624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9.807399999999999</v>
      </c>
      <c r="E5" t="n">
        <v>10.2</v>
      </c>
      <c r="F5" t="n">
        <v>8.199999999999999</v>
      </c>
      <c r="G5" t="n">
        <v>49.18</v>
      </c>
      <c r="H5" t="n">
        <v>0.93</v>
      </c>
      <c r="I5" t="n">
        <v>10</v>
      </c>
      <c r="J5" t="n">
        <v>75.06999999999999</v>
      </c>
      <c r="K5" t="n">
        <v>32.27</v>
      </c>
      <c r="L5" t="n">
        <v>4</v>
      </c>
      <c r="M5" t="n">
        <v>8</v>
      </c>
      <c r="N5" t="n">
        <v>8.800000000000001</v>
      </c>
      <c r="O5" t="n">
        <v>9492.549999999999</v>
      </c>
      <c r="P5" t="n">
        <v>50.26</v>
      </c>
      <c r="Q5" t="n">
        <v>203.56</v>
      </c>
      <c r="R5" t="n">
        <v>19.29</v>
      </c>
      <c r="S5" t="n">
        <v>13.05</v>
      </c>
      <c r="T5" t="n">
        <v>2802.5</v>
      </c>
      <c r="U5" t="n">
        <v>0.68</v>
      </c>
      <c r="V5" t="n">
        <v>0.91</v>
      </c>
      <c r="W5" t="n">
        <v>0.07000000000000001</v>
      </c>
      <c r="X5" t="n">
        <v>0.17</v>
      </c>
      <c r="Y5" t="n">
        <v>0.5</v>
      </c>
      <c r="Z5" t="n">
        <v>10</v>
      </c>
      <c r="AA5" t="n">
        <v>45.68231341033595</v>
      </c>
      <c r="AB5" t="n">
        <v>62.5045565694321</v>
      </c>
      <c r="AC5" t="n">
        <v>56.53920941615463</v>
      </c>
      <c r="AD5" t="n">
        <v>45682.31341033595</v>
      </c>
      <c r="AE5" t="n">
        <v>62504.5565694321</v>
      </c>
      <c r="AF5" t="n">
        <v>2.689969340964521e-06</v>
      </c>
      <c r="AG5" t="n">
        <v>0.2125</v>
      </c>
      <c r="AH5" t="n">
        <v>56539.20941615463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9.8582</v>
      </c>
      <c r="E6" t="n">
        <v>10.14</v>
      </c>
      <c r="F6" t="n">
        <v>8.18</v>
      </c>
      <c r="G6" t="n">
        <v>61.32</v>
      </c>
      <c r="H6" t="n">
        <v>1.15</v>
      </c>
      <c r="I6" t="n">
        <v>8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47.62</v>
      </c>
      <c r="Q6" t="n">
        <v>203.56</v>
      </c>
      <c r="R6" t="n">
        <v>18.6</v>
      </c>
      <c r="S6" t="n">
        <v>13.05</v>
      </c>
      <c r="T6" t="n">
        <v>2462.57</v>
      </c>
      <c r="U6" t="n">
        <v>0.7</v>
      </c>
      <c r="V6" t="n">
        <v>0.91</v>
      </c>
      <c r="W6" t="n">
        <v>0.07000000000000001</v>
      </c>
      <c r="X6" t="n">
        <v>0.15</v>
      </c>
      <c r="Y6" t="n">
        <v>0.5</v>
      </c>
      <c r="Z6" t="n">
        <v>10</v>
      </c>
      <c r="AA6" t="n">
        <v>43.96010348611603</v>
      </c>
      <c r="AB6" t="n">
        <v>60.14815297257603</v>
      </c>
      <c r="AC6" t="n">
        <v>54.40769767134854</v>
      </c>
      <c r="AD6" t="n">
        <v>43960.10348611602</v>
      </c>
      <c r="AE6" t="n">
        <v>60148.15297257603</v>
      </c>
      <c r="AF6" t="n">
        <v>2.703902742530788e-06</v>
      </c>
      <c r="AG6" t="n">
        <v>0.21125</v>
      </c>
      <c r="AH6" t="n">
        <v>54407.69767134853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9.856299999999999</v>
      </c>
      <c r="E7" t="n">
        <v>10.15</v>
      </c>
      <c r="F7" t="n">
        <v>8.18</v>
      </c>
      <c r="G7" t="n">
        <v>61.33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48.25</v>
      </c>
      <c r="Q7" t="n">
        <v>203.56</v>
      </c>
      <c r="R7" t="n">
        <v>18.6</v>
      </c>
      <c r="S7" t="n">
        <v>13.05</v>
      </c>
      <c r="T7" t="n">
        <v>2465.71</v>
      </c>
      <c r="U7" t="n">
        <v>0.7</v>
      </c>
      <c r="V7" t="n">
        <v>0.91</v>
      </c>
      <c r="W7" t="n">
        <v>0.07000000000000001</v>
      </c>
      <c r="X7" t="n">
        <v>0.15</v>
      </c>
      <c r="Y7" t="n">
        <v>0.5</v>
      </c>
      <c r="Z7" t="n">
        <v>10</v>
      </c>
      <c r="AA7" t="n">
        <v>44.31672598524812</v>
      </c>
      <c r="AB7" t="n">
        <v>60.6360996089626</v>
      </c>
      <c r="AC7" t="n">
        <v>54.84907536559594</v>
      </c>
      <c r="AD7" t="n">
        <v>44316.72598524812</v>
      </c>
      <c r="AE7" t="n">
        <v>60636.0996089626</v>
      </c>
      <c r="AF7" t="n">
        <v>2.703381611369844e-06</v>
      </c>
      <c r="AG7" t="n">
        <v>0.2114583333333333</v>
      </c>
      <c r="AH7" t="n">
        <v>54849.07536559593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9.4528</v>
      </c>
      <c r="E2" t="n">
        <v>10.58</v>
      </c>
      <c r="F2" t="n">
        <v>8.57</v>
      </c>
      <c r="G2" t="n">
        <v>18.36</v>
      </c>
      <c r="H2" t="n">
        <v>0.43</v>
      </c>
      <c r="I2" t="n">
        <v>28</v>
      </c>
      <c r="J2" t="n">
        <v>39.78</v>
      </c>
      <c r="K2" t="n">
        <v>19.54</v>
      </c>
      <c r="L2" t="n">
        <v>1</v>
      </c>
      <c r="M2" t="n">
        <v>26</v>
      </c>
      <c r="N2" t="n">
        <v>4.24</v>
      </c>
      <c r="O2" t="n">
        <v>5140</v>
      </c>
      <c r="P2" t="n">
        <v>37.11</v>
      </c>
      <c r="Q2" t="n">
        <v>203.56</v>
      </c>
      <c r="R2" t="n">
        <v>30.94</v>
      </c>
      <c r="S2" t="n">
        <v>13.05</v>
      </c>
      <c r="T2" t="n">
        <v>8534.25</v>
      </c>
      <c r="U2" t="n">
        <v>0.42</v>
      </c>
      <c r="V2" t="n">
        <v>0.87</v>
      </c>
      <c r="W2" t="n">
        <v>0.1</v>
      </c>
      <c r="X2" t="n">
        <v>0.55</v>
      </c>
      <c r="Y2" t="n">
        <v>0.5</v>
      </c>
      <c r="Z2" t="n">
        <v>10</v>
      </c>
      <c r="AA2" t="n">
        <v>36.37636044376805</v>
      </c>
      <c r="AB2" t="n">
        <v>49.77174117078027</v>
      </c>
      <c r="AC2" t="n">
        <v>45.02159604860953</v>
      </c>
      <c r="AD2" t="n">
        <v>36376.36044376805</v>
      </c>
      <c r="AE2" t="n">
        <v>49771.74117078027</v>
      </c>
      <c r="AF2" t="n">
        <v>2.78276853619868e-06</v>
      </c>
      <c r="AG2" t="n">
        <v>0.2204166666666667</v>
      </c>
      <c r="AH2" t="n">
        <v>45021.59604860953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9.8087</v>
      </c>
      <c r="E3" t="n">
        <v>10.2</v>
      </c>
      <c r="F3" t="n">
        <v>8.33</v>
      </c>
      <c r="G3" t="n">
        <v>33.32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32.65</v>
      </c>
      <c r="Q3" t="n">
        <v>203.58</v>
      </c>
      <c r="R3" t="n">
        <v>23.03</v>
      </c>
      <c r="S3" t="n">
        <v>13.05</v>
      </c>
      <c r="T3" t="n">
        <v>4646.84</v>
      </c>
      <c r="U3" t="n">
        <v>0.57</v>
      </c>
      <c r="V3" t="n">
        <v>0.89</v>
      </c>
      <c r="W3" t="n">
        <v>0.1</v>
      </c>
      <c r="X3" t="n">
        <v>0.31</v>
      </c>
      <c r="Y3" t="n">
        <v>0.5</v>
      </c>
      <c r="Z3" t="n">
        <v>10</v>
      </c>
      <c r="AA3" t="n">
        <v>32.30139300645206</v>
      </c>
      <c r="AB3" t="n">
        <v>44.19619094819605</v>
      </c>
      <c r="AC3" t="n">
        <v>39.97816851391826</v>
      </c>
      <c r="AD3" t="n">
        <v>32301.39300645206</v>
      </c>
      <c r="AE3" t="n">
        <v>44196.19094819605</v>
      </c>
      <c r="AF3" t="n">
        <v>2.887540383908683e-06</v>
      </c>
      <c r="AG3" t="n">
        <v>0.2125</v>
      </c>
      <c r="AH3" t="n">
        <v>39978.16851391826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7.0746</v>
      </c>
      <c r="E2" t="n">
        <v>14.14</v>
      </c>
      <c r="F2" t="n">
        <v>9.619999999999999</v>
      </c>
      <c r="G2" t="n">
        <v>7.31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77</v>
      </c>
      <c r="N2" t="n">
        <v>22.98</v>
      </c>
      <c r="O2" t="n">
        <v>17723.39</v>
      </c>
      <c r="P2" t="n">
        <v>108.53</v>
      </c>
      <c r="Q2" t="n">
        <v>203.57</v>
      </c>
      <c r="R2" t="n">
        <v>64.20999999999999</v>
      </c>
      <c r="S2" t="n">
        <v>13.05</v>
      </c>
      <c r="T2" t="n">
        <v>24913.5</v>
      </c>
      <c r="U2" t="n">
        <v>0.2</v>
      </c>
      <c r="V2" t="n">
        <v>0.77</v>
      </c>
      <c r="W2" t="n">
        <v>0.18</v>
      </c>
      <c r="X2" t="n">
        <v>1.6</v>
      </c>
      <c r="Y2" t="n">
        <v>0.5</v>
      </c>
      <c r="Z2" t="n">
        <v>10</v>
      </c>
      <c r="AA2" t="n">
        <v>121.4910125129761</v>
      </c>
      <c r="AB2" t="n">
        <v>166.2293631253778</v>
      </c>
      <c r="AC2" t="n">
        <v>150.3646660131142</v>
      </c>
      <c r="AD2" t="n">
        <v>121491.0125129761</v>
      </c>
      <c r="AE2" t="n">
        <v>166229.3631253778</v>
      </c>
      <c r="AF2" t="n">
        <v>1.74170692221414e-06</v>
      </c>
      <c r="AG2" t="n">
        <v>0.2945833333333334</v>
      </c>
      <c r="AH2" t="n">
        <v>150364.6660131142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8.3279</v>
      </c>
      <c r="E3" t="n">
        <v>12.01</v>
      </c>
      <c r="F3" t="n">
        <v>8.74</v>
      </c>
      <c r="G3" t="n">
        <v>14.57</v>
      </c>
      <c r="H3" t="n">
        <v>0.25</v>
      </c>
      <c r="I3" t="n">
        <v>36</v>
      </c>
      <c r="J3" t="n">
        <v>143.17</v>
      </c>
      <c r="K3" t="n">
        <v>47.83</v>
      </c>
      <c r="L3" t="n">
        <v>2</v>
      </c>
      <c r="M3" t="n">
        <v>34</v>
      </c>
      <c r="N3" t="n">
        <v>23.34</v>
      </c>
      <c r="O3" t="n">
        <v>17891.86</v>
      </c>
      <c r="P3" t="n">
        <v>97.45999999999999</v>
      </c>
      <c r="Q3" t="n">
        <v>203.6</v>
      </c>
      <c r="R3" t="n">
        <v>36.48</v>
      </c>
      <c r="S3" t="n">
        <v>13.05</v>
      </c>
      <c r="T3" t="n">
        <v>11266.78</v>
      </c>
      <c r="U3" t="n">
        <v>0.36</v>
      </c>
      <c r="V3" t="n">
        <v>0.85</v>
      </c>
      <c r="W3" t="n">
        <v>0.11</v>
      </c>
      <c r="X3" t="n">
        <v>0.71</v>
      </c>
      <c r="Y3" t="n">
        <v>0.5</v>
      </c>
      <c r="Z3" t="n">
        <v>10</v>
      </c>
      <c r="AA3" t="n">
        <v>93.48449204665633</v>
      </c>
      <c r="AB3" t="n">
        <v>127.9096062628967</v>
      </c>
      <c r="AC3" t="n">
        <v>115.7020929634596</v>
      </c>
      <c r="AD3" t="n">
        <v>93484.49204665633</v>
      </c>
      <c r="AE3" t="n">
        <v>127909.6062628967</v>
      </c>
      <c r="AF3" t="n">
        <v>2.050258824174813e-06</v>
      </c>
      <c r="AG3" t="n">
        <v>0.2502083333333333</v>
      </c>
      <c r="AH3" t="n">
        <v>115702.0929634596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8.761699999999999</v>
      </c>
      <c r="E4" t="n">
        <v>11.41</v>
      </c>
      <c r="F4" t="n">
        <v>8.49</v>
      </c>
      <c r="G4" t="n">
        <v>21.23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22</v>
      </c>
      <c r="N4" t="n">
        <v>23.71</v>
      </c>
      <c r="O4" t="n">
        <v>18060.85</v>
      </c>
      <c r="P4" t="n">
        <v>93.81999999999999</v>
      </c>
      <c r="Q4" t="n">
        <v>203.58</v>
      </c>
      <c r="R4" t="n">
        <v>28.54</v>
      </c>
      <c r="S4" t="n">
        <v>13.05</v>
      </c>
      <c r="T4" t="n">
        <v>7356.51</v>
      </c>
      <c r="U4" t="n">
        <v>0.46</v>
      </c>
      <c r="V4" t="n">
        <v>0.88</v>
      </c>
      <c r="W4" t="n">
        <v>0.09</v>
      </c>
      <c r="X4" t="n">
        <v>0.47</v>
      </c>
      <c r="Y4" t="n">
        <v>0.5</v>
      </c>
      <c r="Z4" t="n">
        <v>10</v>
      </c>
      <c r="AA4" t="n">
        <v>85.93714064628294</v>
      </c>
      <c r="AB4" t="n">
        <v>117.5829871112668</v>
      </c>
      <c r="AC4" t="n">
        <v>106.3610318501569</v>
      </c>
      <c r="AD4" t="n">
        <v>85937.14064628295</v>
      </c>
      <c r="AE4" t="n">
        <v>117582.9871112668</v>
      </c>
      <c r="AF4" t="n">
        <v>2.157056729760499e-06</v>
      </c>
      <c r="AG4" t="n">
        <v>0.2377083333333333</v>
      </c>
      <c r="AH4" t="n">
        <v>106361.0318501569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8.958299999999999</v>
      </c>
      <c r="E5" t="n">
        <v>11.16</v>
      </c>
      <c r="F5" t="n">
        <v>8.41</v>
      </c>
      <c r="G5" t="n">
        <v>28.05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91.97</v>
      </c>
      <c r="Q5" t="n">
        <v>203.56</v>
      </c>
      <c r="R5" t="n">
        <v>26.54</v>
      </c>
      <c r="S5" t="n">
        <v>13.05</v>
      </c>
      <c r="T5" t="n">
        <v>6386.38</v>
      </c>
      <c r="U5" t="n">
        <v>0.49</v>
      </c>
      <c r="V5" t="n">
        <v>0.89</v>
      </c>
      <c r="W5" t="n">
        <v>0.08</v>
      </c>
      <c r="X5" t="n">
        <v>0.39</v>
      </c>
      <c r="Y5" t="n">
        <v>0.5</v>
      </c>
      <c r="Z5" t="n">
        <v>10</v>
      </c>
      <c r="AA5" t="n">
        <v>82.73208462660243</v>
      </c>
      <c r="AB5" t="n">
        <v>113.1976880680499</v>
      </c>
      <c r="AC5" t="n">
        <v>102.3942595928173</v>
      </c>
      <c r="AD5" t="n">
        <v>82732.08462660243</v>
      </c>
      <c r="AE5" t="n">
        <v>113197.6880680499</v>
      </c>
      <c r="AF5" t="n">
        <v>2.205457993564431e-06</v>
      </c>
      <c r="AG5" t="n">
        <v>0.2325</v>
      </c>
      <c r="AH5" t="n">
        <v>102394.2595928173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9.1624</v>
      </c>
      <c r="E6" t="n">
        <v>10.91</v>
      </c>
      <c r="F6" t="n">
        <v>8.279999999999999</v>
      </c>
      <c r="G6" t="n">
        <v>35.49</v>
      </c>
      <c r="H6" t="n">
        <v>0.6</v>
      </c>
      <c r="I6" t="n">
        <v>14</v>
      </c>
      <c r="J6" t="n">
        <v>147.3</v>
      </c>
      <c r="K6" t="n">
        <v>47.83</v>
      </c>
      <c r="L6" t="n">
        <v>5</v>
      </c>
      <c r="M6" t="n">
        <v>12</v>
      </c>
      <c r="N6" t="n">
        <v>24.47</v>
      </c>
      <c r="O6" t="n">
        <v>18400.38</v>
      </c>
      <c r="P6" t="n">
        <v>89.52</v>
      </c>
      <c r="Q6" t="n">
        <v>203.56</v>
      </c>
      <c r="R6" t="n">
        <v>22.02</v>
      </c>
      <c r="S6" t="n">
        <v>13.05</v>
      </c>
      <c r="T6" t="n">
        <v>4144.32</v>
      </c>
      <c r="U6" t="n">
        <v>0.59</v>
      </c>
      <c r="V6" t="n">
        <v>0.9</v>
      </c>
      <c r="W6" t="n">
        <v>0.08</v>
      </c>
      <c r="X6" t="n">
        <v>0.26</v>
      </c>
      <c r="Y6" t="n">
        <v>0.5</v>
      </c>
      <c r="Z6" t="n">
        <v>10</v>
      </c>
      <c r="AA6" t="n">
        <v>79.10307057596425</v>
      </c>
      <c r="AB6" t="n">
        <v>108.2323109431686</v>
      </c>
      <c r="AC6" t="n">
        <v>97.90277109178267</v>
      </c>
      <c r="AD6" t="n">
        <v>79103.07057596426</v>
      </c>
      <c r="AE6" t="n">
        <v>108232.3109431686</v>
      </c>
      <c r="AF6" t="n">
        <v>2.255705694186927e-06</v>
      </c>
      <c r="AG6" t="n">
        <v>0.2272916666666667</v>
      </c>
      <c r="AH6" t="n">
        <v>97902.77109178266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9.2424</v>
      </c>
      <c r="E7" t="n">
        <v>10.82</v>
      </c>
      <c r="F7" t="n">
        <v>8.24</v>
      </c>
      <c r="G7" t="n">
        <v>41.22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88.17</v>
      </c>
      <c r="Q7" t="n">
        <v>203.56</v>
      </c>
      <c r="R7" t="n">
        <v>20.94</v>
      </c>
      <c r="S7" t="n">
        <v>13.05</v>
      </c>
      <c r="T7" t="n">
        <v>3617.24</v>
      </c>
      <c r="U7" t="n">
        <v>0.62</v>
      </c>
      <c r="V7" t="n">
        <v>0.9</v>
      </c>
      <c r="W7" t="n">
        <v>0.07000000000000001</v>
      </c>
      <c r="X7" t="n">
        <v>0.22</v>
      </c>
      <c r="Y7" t="n">
        <v>0.5</v>
      </c>
      <c r="Z7" t="n">
        <v>10</v>
      </c>
      <c r="AA7" t="n">
        <v>77.52599282732642</v>
      </c>
      <c r="AB7" t="n">
        <v>106.0744835917236</v>
      </c>
      <c r="AC7" t="n">
        <v>95.95088375422911</v>
      </c>
      <c r="AD7" t="n">
        <v>77525.99282732642</v>
      </c>
      <c r="AE7" t="n">
        <v>106074.4835917236</v>
      </c>
      <c r="AF7" t="n">
        <v>2.275401020251599e-06</v>
      </c>
      <c r="AG7" t="n">
        <v>0.2254166666666667</v>
      </c>
      <c r="AH7" t="n">
        <v>95950.88375422911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9.3346</v>
      </c>
      <c r="E8" t="n">
        <v>10.71</v>
      </c>
      <c r="F8" t="n">
        <v>8.199999999999999</v>
      </c>
      <c r="G8" t="n">
        <v>49.17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86.98</v>
      </c>
      <c r="Q8" t="n">
        <v>203.57</v>
      </c>
      <c r="R8" t="n">
        <v>19.16</v>
      </c>
      <c r="S8" t="n">
        <v>13.05</v>
      </c>
      <c r="T8" t="n">
        <v>2737.4</v>
      </c>
      <c r="U8" t="n">
        <v>0.68</v>
      </c>
      <c r="V8" t="n">
        <v>0.91</v>
      </c>
      <c r="W8" t="n">
        <v>0.07000000000000001</v>
      </c>
      <c r="X8" t="n">
        <v>0.17</v>
      </c>
      <c r="Y8" t="n">
        <v>0.5</v>
      </c>
      <c r="Z8" t="n">
        <v>10</v>
      </c>
      <c r="AA8" t="n">
        <v>75.97146670450667</v>
      </c>
      <c r="AB8" t="n">
        <v>103.9475123696303</v>
      </c>
      <c r="AC8" t="n">
        <v>94.02690768034888</v>
      </c>
      <c r="AD8" t="n">
        <v>75971.46670450667</v>
      </c>
      <c r="AE8" t="n">
        <v>103947.5123696303</v>
      </c>
      <c r="AF8" t="n">
        <v>2.298099883541134e-06</v>
      </c>
      <c r="AG8" t="n">
        <v>0.223125</v>
      </c>
      <c r="AH8" t="n">
        <v>94026.90768034889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9.3628</v>
      </c>
      <c r="E9" t="n">
        <v>10.68</v>
      </c>
      <c r="F9" t="n">
        <v>8.19</v>
      </c>
      <c r="G9" t="n">
        <v>54.61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85.87</v>
      </c>
      <c r="Q9" t="n">
        <v>203.56</v>
      </c>
      <c r="R9" t="n">
        <v>19.29</v>
      </c>
      <c r="S9" t="n">
        <v>13.05</v>
      </c>
      <c r="T9" t="n">
        <v>2803.48</v>
      </c>
      <c r="U9" t="n">
        <v>0.68</v>
      </c>
      <c r="V9" t="n">
        <v>0.91</v>
      </c>
      <c r="W9" t="n">
        <v>0.07000000000000001</v>
      </c>
      <c r="X9" t="n">
        <v>0.17</v>
      </c>
      <c r="Y9" t="n">
        <v>0.5</v>
      </c>
      <c r="Z9" t="n">
        <v>10</v>
      </c>
      <c r="AA9" t="n">
        <v>75.07494628329553</v>
      </c>
      <c r="AB9" t="n">
        <v>102.7208535776403</v>
      </c>
      <c r="AC9" t="n">
        <v>92.91731948183957</v>
      </c>
      <c r="AD9" t="n">
        <v>75074.94628329553</v>
      </c>
      <c r="AE9" t="n">
        <v>102720.8535776403</v>
      </c>
      <c r="AF9" t="n">
        <v>2.305042485978931e-06</v>
      </c>
      <c r="AG9" t="n">
        <v>0.2225</v>
      </c>
      <c r="AH9" t="n">
        <v>92917.31948183957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9.4152</v>
      </c>
      <c r="E10" t="n">
        <v>10.62</v>
      </c>
      <c r="F10" t="n">
        <v>8.16</v>
      </c>
      <c r="G10" t="n">
        <v>61.21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6</v>
      </c>
      <c r="N10" t="n">
        <v>26.03</v>
      </c>
      <c r="O10" t="n">
        <v>19085.83</v>
      </c>
      <c r="P10" t="n">
        <v>84.73999999999999</v>
      </c>
      <c r="Q10" t="n">
        <v>203.56</v>
      </c>
      <c r="R10" t="n">
        <v>18.33</v>
      </c>
      <c r="S10" t="n">
        <v>13.05</v>
      </c>
      <c r="T10" t="n">
        <v>2328.37</v>
      </c>
      <c r="U10" t="n">
        <v>0.71</v>
      </c>
      <c r="V10" t="n">
        <v>0.91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73.93056412125829</v>
      </c>
      <c r="AB10" t="n">
        <v>101.1550594169639</v>
      </c>
      <c r="AC10" t="n">
        <v>91.50096251825174</v>
      </c>
      <c r="AD10" t="n">
        <v>73930.56412125829</v>
      </c>
      <c r="AE10" t="n">
        <v>101155.0594169639</v>
      </c>
      <c r="AF10" t="n">
        <v>2.317942924551292e-06</v>
      </c>
      <c r="AG10" t="n">
        <v>0.22125</v>
      </c>
      <c r="AH10" t="n">
        <v>91500.96251825173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9.462999999999999</v>
      </c>
      <c r="E11" t="n">
        <v>10.57</v>
      </c>
      <c r="F11" t="n">
        <v>8.140000000000001</v>
      </c>
      <c r="G11" t="n">
        <v>69.75</v>
      </c>
      <c r="H11" t="n">
        <v>1.15</v>
      </c>
      <c r="I11" t="n">
        <v>7</v>
      </c>
      <c r="J11" t="n">
        <v>154.25</v>
      </c>
      <c r="K11" t="n">
        <v>47.83</v>
      </c>
      <c r="L11" t="n">
        <v>10</v>
      </c>
      <c r="M11" t="n">
        <v>5</v>
      </c>
      <c r="N11" t="n">
        <v>26.43</v>
      </c>
      <c r="O11" t="n">
        <v>19258.55</v>
      </c>
      <c r="P11" t="n">
        <v>82.95999999999999</v>
      </c>
      <c r="Q11" t="n">
        <v>203.56</v>
      </c>
      <c r="R11" t="n">
        <v>17.43</v>
      </c>
      <c r="S11" t="n">
        <v>13.05</v>
      </c>
      <c r="T11" t="n">
        <v>1882.73</v>
      </c>
      <c r="U11" t="n">
        <v>0.75</v>
      </c>
      <c r="V11" t="n">
        <v>0.92</v>
      </c>
      <c r="W11" t="n">
        <v>0.07000000000000001</v>
      </c>
      <c r="X11" t="n">
        <v>0.11</v>
      </c>
      <c r="Y11" t="n">
        <v>0.5</v>
      </c>
      <c r="Z11" t="n">
        <v>10</v>
      </c>
      <c r="AA11" t="n">
        <v>72.48734252602829</v>
      </c>
      <c r="AB11" t="n">
        <v>99.18037995992802</v>
      </c>
      <c r="AC11" t="n">
        <v>89.71474369711473</v>
      </c>
      <c r="AD11" t="n">
        <v>72487.34252602828</v>
      </c>
      <c r="AE11" t="n">
        <v>99180.37995992802</v>
      </c>
      <c r="AF11" t="n">
        <v>2.329710881874933e-06</v>
      </c>
      <c r="AG11" t="n">
        <v>0.2202083333333333</v>
      </c>
      <c r="AH11" t="n">
        <v>89714.74369711473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9.456300000000001</v>
      </c>
      <c r="E12" t="n">
        <v>10.58</v>
      </c>
      <c r="F12" t="n">
        <v>8.140000000000001</v>
      </c>
      <c r="G12" t="n">
        <v>69.81</v>
      </c>
      <c r="H12" t="n">
        <v>1.25</v>
      </c>
      <c r="I12" t="n">
        <v>7</v>
      </c>
      <c r="J12" t="n">
        <v>155.66</v>
      </c>
      <c r="K12" t="n">
        <v>47.83</v>
      </c>
      <c r="L12" t="n">
        <v>11</v>
      </c>
      <c r="M12" t="n">
        <v>5</v>
      </c>
      <c r="N12" t="n">
        <v>26.83</v>
      </c>
      <c r="O12" t="n">
        <v>19431.82</v>
      </c>
      <c r="P12" t="n">
        <v>82.23999999999999</v>
      </c>
      <c r="Q12" t="n">
        <v>203.56</v>
      </c>
      <c r="R12" t="n">
        <v>17.79</v>
      </c>
      <c r="S12" t="n">
        <v>13.05</v>
      </c>
      <c r="T12" t="n">
        <v>2063.23</v>
      </c>
      <c r="U12" t="n">
        <v>0.73</v>
      </c>
      <c r="V12" t="n">
        <v>0.91</v>
      </c>
      <c r="W12" t="n">
        <v>0.06</v>
      </c>
      <c r="X12" t="n">
        <v>0.12</v>
      </c>
      <c r="Y12" t="n">
        <v>0.5</v>
      </c>
      <c r="Z12" t="n">
        <v>10</v>
      </c>
      <c r="AA12" t="n">
        <v>72.12340568421214</v>
      </c>
      <c r="AB12" t="n">
        <v>98.68242551719516</v>
      </c>
      <c r="AC12" t="n">
        <v>89.26431332751264</v>
      </c>
      <c r="AD12" t="n">
        <v>72123.40568421215</v>
      </c>
      <c r="AE12" t="n">
        <v>98682.42551719515</v>
      </c>
      <c r="AF12" t="n">
        <v>2.328061398317017e-06</v>
      </c>
      <c r="AG12" t="n">
        <v>0.2204166666666667</v>
      </c>
      <c r="AH12" t="n">
        <v>89264.31332751265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9.5024</v>
      </c>
      <c r="E13" t="n">
        <v>10.52</v>
      </c>
      <c r="F13" t="n">
        <v>8.119999999999999</v>
      </c>
      <c r="G13" t="n">
        <v>81.22</v>
      </c>
      <c r="H13" t="n">
        <v>1.35</v>
      </c>
      <c r="I13" t="n">
        <v>6</v>
      </c>
      <c r="J13" t="n">
        <v>157.07</v>
      </c>
      <c r="K13" t="n">
        <v>47.83</v>
      </c>
      <c r="L13" t="n">
        <v>12</v>
      </c>
      <c r="M13" t="n">
        <v>4</v>
      </c>
      <c r="N13" t="n">
        <v>27.24</v>
      </c>
      <c r="O13" t="n">
        <v>19605.66</v>
      </c>
      <c r="P13" t="n">
        <v>80.59999999999999</v>
      </c>
      <c r="Q13" t="n">
        <v>203.56</v>
      </c>
      <c r="R13" t="n">
        <v>17.06</v>
      </c>
      <c r="S13" t="n">
        <v>13.05</v>
      </c>
      <c r="T13" t="n">
        <v>1703.44</v>
      </c>
      <c r="U13" t="n">
        <v>0.77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70.78701627674599</v>
      </c>
      <c r="AB13" t="n">
        <v>96.8539185725612</v>
      </c>
      <c r="AC13" t="n">
        <v>87.61031651934837</v>
      </c>
      <c r="AD13" t="n">
        <v>70787.01627674598</v>
      </c>
      <c r="AE13" t="n">
        <v>96853.9185725612</v>
      </c>
      <c r="AF13" t="n">
        <v>2.339410829961784e-06</v>
      </c>
      <c r="AG13" t="n">
        <v>0.2191666666666666</v>
      </c>
      <c r="AH13" t="n">
        <v>87610.31651934837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9.513</v>
      </c>
      <c r="E14" t="n">
        <v>10.51</v>
      </c>
      <c r="F14" t="n">
        <v>8.109999999999999</v>
      </c>
      <c r="G14" t="n">
        <v>81.09999999999999</v>
      </c>
      <c r="H14" t="n">
        <v>1.45</v>
      </c>
      <c r="I14" t="n">
        <v>6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80.03</v>
      </c>
      <c r="Q14" t="n">
        <v>203.56</v>
      </c>
      <c r="R14" t="n">
        <v>16.54</v>
      </c>
      <c r="S14" t="n">
        <v>13.05</v>
      </c>
      <c r="T14" t="n">
        <v>1443.93</v>
      </c>
      <c r="U14" t="n">
        <v>0.79</v>
      </c>
      <c r="V14" t="n">
        <v>0.92</v>
      </c>
      <c r="W14" t="n">
        <v>0.07000000000000001</v>
      </c>
      <c r="X14" t="n">
        <v>0.09</v>
      </c>
      <c r="Y14" t="n">
        <v>0.5</v>
      </c>
      <c r="Z14" t="n">
        <v>10</v>
      </c>
      <c r="AA14" t="n">
        <v>70.35682951832635</v>
      </c>
      <c r="AB14" t="n">
        <v>96.26531807119139</v>
      </c>
      <c r="AC14" t="n">
        <v>87.07789122372313</v>
      </c>
      <c r="AD14" t="n">
        <v>70356.82951832635</v>
      </c>
      <c r="AE14" t="n">
        <v>96265.31807119139</v>
      </c>
      <c r="AF14" t="n">
        <v>2.342020460665354e-06</v>
      </c>
      <c r="AG14" t="n">
        <v>0.2189583333333333</v>
      </c>
      <c r="AH14" t="n">
        <v>87077.89122372313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9.547000000000001</v>
      </c>
      <c r="E15" t="n">
        <v>10.47</v>
      </c>
      <c r="F15" t="n">
        <v>8.1</v>
      </c>
      <c r="G15" t="n">
        <v>97.22</v>
      </c>
      <c r="H15" t="n">
        <v>1.55</v>
      </c>
      <c r="I15" t="n">
        <v>5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77.73</v>
      </c>
      <c r="Q15" t="n">
        <v>203.56</v>
      </c>
      <c r="R15" t="n">
        <v>16.42</v>
      </c>
      <c r="S15" t="n">
        <v>13.05</v>
      </c>
      <c r="T15" t="n">
        <v>1388.84</v>
      </c>
      <c r="U15" t="n">
        <v>0.79</v>
      </c>
      <c r="V15" t="n">
        <v>0.92</v>
      </c>
      <c r="W15" t="n">
        <v>0.06</v>
      </c>
      <c r="X15" t="n">
        <v>0.08</v>
      </c>
      <c r="Y15" t="n">
        <v>0.5</v>
      </c>
      <c r="Z15" t="n">
        <v>10</v>
      </c>
      <c r="AA15" t="n">
        <v>68.77371809867076</v>
      </c>
      <c r="AB15" t="n">
        <v>94.09923518487307</v>
      </c>
      <c r="AC15" t="n">
        <v>85.11853624795791</v>
      </c>
      <c r="AD15" t="n">
        <v>68773.71809867075</v>
      </c>
      <c r="AE15" t="n">
        <v>94099.23518487306</v>
      </c>
      <c r="AF15" t="n">
        <v>2.350390974242839e-06</v>
      </c>
      <c r="AG15" t="n">
        <v>0.218125</v>
      </c>
      <c r="AH15" t="n">
        <v>85118.53624795791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9.5481</v>
      </c>
      <c r="E16" t="n">
        <v>10.47</v>
      </c>
      <c r="F16" t="n">
        <v>8.1</v>
      </c>
      <c r="G16" t="n">
        <v>97.20999999999999</v>
      </c>
      <c r="H16" t="n">
        <v>1.65</v>
      </c>
      <c r="I16" t="n">
        <v>5</v>
      </c>
      <c r="J16" t="n">
        <v>161.32</v>
      </c>
      <c r="K16" t="n">
        <v>47.83</v>
      </c>
      <c r="L16" t="n">
        <v>15</v>
      </c>
      <c r="M16" t="n">
        <v>3</v>
      </c>
      <c r="N16" t="n">
        <v>28.5</v>
      </c>
      <c r="O16" t="n">
        <v>20130.71</v>
      </c>
      <c r="P16" t="n">
        <v>78.14</v>
      </c>
      <c r="Q16" t="n">
        <v>203.57</v>
      </c>
      <c r="R16" t="n">
        <v>16.35</v>
      </c>
      <c r="S16" t="n">
        <v>13.05</v>
      </c>
      <c r="T16" t="n">
        <v>1356.82</v>
      </c>
      <c r="U16" t="n">
        <v>0.8</v>
      </c>
      <c r="V16" t="n">
        <v>0.92</v>
      </c>
      <c r="W16" t="n">
        <v>0.06</v>
      </c>
      <c r="X16" t="n">
        <v>0.08</v>
      </c>
      <c r="Y16" t="n">
        <v>0.5</v>
      </c>
      <c r="Z16" t="n">
        <v>10</v>
      </c>
      <c r="AA16" t="n">
        <v>68.99976440151593</v>
      </c>
      <c r="AB16" t="n">
        <v>94.40852170888475</v>
      </c>
      <c r="AC16" t="n">
        <v>85.39830490020435</v>
      </c>
      <c r="AD16" t="n">
        <v>68999.76440151593</v>
      </c>
      <c r="AE16" t="n">
        <v>94408.52170888474</v>
      </c>
      <c r="AF16" t="n">
        <v>2.350661784976228e-06</v>
      </c>
      <c r="AG16" t="n">
        <v>0.218125</v>
      </c>
      <c r="AH16" t="n">
        <v>85398.30490020436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9.5562</v>
      </c>
      <c r="E17" t="n">
        <v>10.46</v>
      </c>
      <c r="F17" t="n">
        <v>8.09</v>
      </c>
      <c r="G17" t="n">
        <v>97.09999999999999</v>
      </c>
      <c r="H17" t="n">
        <v>1.74</v>
      </c>
      <c r="I17" t="n">
        <v>5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77.20999999999999</v>
      </c>
      <c r="Q17" t="n">
        <v>203.56</v>
      </c>
      <c r="R17" t="n">
        <v>16.16</v>
      </c>
      <c r="S17" t="n">
        <v>13.05</v>
      </c>
      <c r="T17" t="n">
        <v>1258.82</v>
      </c>
      <c r="U17" t="n">
        <v>0.8100000000000001</v>
      </c>
      <c r="V17" t="n">
        <v>0.92</v>
      </c>
      <c r="W17" t="n">
        <v>0.06</v>
      </c>
      <c r="X17" t="n">
        <v>0.07000000000000001</v>
      </c>
      <c r="Y17" t="n">
        <v>0.5</v>
      </c>
      <c r="Z17" t="n">
        <v>10</v>
      </c>
      <c r="AA17" t="n">
        <v>68.38588205088718</v>
      </c>
      <c r="AB17" t="n">
        <v>93.568580794177</v>
      </c>
      <c r="AC17" t="n">
        <v>84.63852676753159</v>
      </c>
      <c r="AD17" t="n">
        <v>68385.88205088717</v>
      </c>
      <c r="AE17" t="n">
        <v>93568.58079417699</v>
      </c>
      <c r="AF17" t="n">
        <v>2.352655936740276e-06</v>
      </c>
      <c r="AG17" t="n">
        <v>0.2179166666666667</v>
      </c>
      <c r="AH17" t="n">
        <v>84638.52676753158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9.5374</v>
      </c>
      <c r="E18" t="n">
        <v>10.48</v>
      </c>
      <c r="F18" t="n">
        <v>8.109999999999999</v>
      </c>
      <c r="G18" t="n">
        <v>97.34999999999999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74.90000000000001</v>
      </c>
      <c r="Q18" t="n">
        <v>203.56</v>
      </c>
      <c r="R18" t="n">
        <v>16.83</v>
      </c>
      <c r="S18" t="n">
        <v>13.05</v>
      </c>
      <c r="T18" t="n">
        <v>1596.89</v>
      </c>
      <c r="U18" t="n">
        <v>0.78</v>
      </c>
      <c r="V18" t="n">
        <v>0.92</v>
      </c>
      <c r="W18" t="n">
        <v>0.06</v>
      </c>
      <c r="X18" t="n">
        <v>0.09</v>
      </c>
      <c r="Y18" t="n">
        <v>0.5</v>
      </c>
      <c r="Z18" t="n">
        <v>10</v>
      </c>
      <c r="AA18" t="n">
        <v>67.25361486926445</v>
      </c>
      <c r="AB18" t="n">
        <v>92.01936288417892</v>
      </c>
      <c r="AC18" t="n">
        <v>83.23716404052225</v>
      </c>
      <c r="AD18" t="n">
        <v>67253.61486926445</v>
      </c>
      <c r="AE18" t="n">
        <v>92019.36288417892</v>
      </c>
      <c r="AF18" t="n">
        <v>2.348027535115079e-06</v>
      </c>
      <c r="AG18" t="n">
        <v>0.2183333333333334</v>
      </c>
      <c r="AH18" t="n">
        <v>83237.16404052224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9.590999999999999</v>
      </c>
      <c r="E19" t="n">
        <v>10.43</v>
      </c>
      <c r="F19" t="n">
        <v>8.08</v>
      </c>
      <c r="G19" t="n">
        <v>121.24</v>
      </c>
      <c r="H19" t="n">
        <v>1.93</v>
      </c>
      <c r="I19" t="n">
        <v>4</v>
      </c>
      <c r="J19" t="n">
        <v>165.62</v>
      </c>
      <c r="K19" t="n">
        <v>47.83</v>
      </c>
      <c r="L19" t="n">
        <v>18</v>
      </c>
      <c r="M19" t="n">
        <v>0</v>
      </c>
      <c r="N19" t="n">
        <v>29.8</v>
      </c>
      <c r="O19" t="n">
        <v>20660.89</v>
      </c>
      <c r="P19" t="n">
        <v>73.83</v>
      </c>
      <c r="Q19" t="n">
        <v>203.56</v>
      </c>
      <c r="R19" t="n">
        <v>15.72</v>
      </c>
      <c r="S19" t="n">
        <v>13.05</v>
      </c>
      <c r="T19" t="n">
        <v>1046.52</v>
      </c>
      <c r="U19" t="n">
        <v>0.83</v>
      </c>
      <c r="V19" t="n">
        <v>0.92</v>
      </c>
      <c r="W19" t="n">
        <v>0.06</v>
      </c>
      <c r="X19" t="n">
        <v>0.06</v>
      </c>
      <c r="Y19" t="n">
        <v>0.5</v>
      </c>
      <c r="Z19" t="n">
        <v>10</v>
      </c>
      <c r="AA19" t="n">
        <v>66.19953803261846</v>
      </c>
      <c r="AB19" t="n">
        <v>90.57712845369258</v>
      </c>
      <c r="AC19" t="n">
        <v>81.93257443989232</v>
      </c>
      <c r="AD19" t="n">
        <v>66199.53803261847</v>
      </c>
      <c r="AE19" t="n">
        <v>90577.12845369258</v>
      </c>
      <c r="AF19" t="n">
        <v>2.361223403578409e-06</v>
      </c>
      <c r="AG19" t="n">
        <v>0.2172916666666667</v>
      </c>
      <c r="AH19" t="n">
        <v>81932.57443989233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6.3645</v>
      </c>
      <c r="E2" t="n">
        <v>15.71</v>
      </c>
      <c r="F2" t="n">
        <v>9.949999999999999</v>
      </c>
      <c r="G2" t="n">
        <v>6.35</v>
      </c>
      <c r="H2" t="n">
        <v>0.1</v>
      </c>
      <c r="I2" t="n">
        <v>94</v>
      </c>
      <c r="J2" t="n">
        <v>176.73</v>
      </c>
      <c r="K2" t="n">
        <v>52.44</v>
      </c>
      <c r="L2" t="n">
        <v>1</v>
      </c>
      <c r="M2" t="n">
        <v>92</v>
      </c>
      <c r="N2" t="n">
        <v>33.29</v>
      </c>
      <c r="O2" t="n">
        <v>22031.19</v>
      </c>
      <c r="P2" t="n">
        <v>129.69</v>
      </c>
      <c r="Q2" t="n">
        <v>203.6</v>
      </c>
      <c r="R2" t="n">
        <v>74.2</v>
      </c>
      <c r="S2" t="n">
        <v>13.05</v>
      </c>
      <c r="T2" t="n">
        <v>29833.37</v>
      </c>
      <c r="U2" t="n">
        <v>0.18</v>
      </c>
      <c r="V2" t="n">
        <v>0.75</v>
      </c>
      <c r="W2" t="n">
        <v>0.2</v>
      </c>
      <c r="X2" t="n">
        <v>1.92</v>
      </c>
      <c r="Y2" t="n">
        <v>0.5</v>
      </c>
      <c r="Z2" t="n">
        <v>10</v>
      </c>
      <c r="AA2" t="n">
        <v>158.6521613404161</v>
      </c>
      <c r="AB2" t="n">
        <v>217.0748863852365</v>
      </c>
      <c r="AC2" t="n">
        <v>196.3575638952083</v>
      </c>
      <c r="AD2" t="n">
        <v>158652.1613404161</v>
      </c>
      <c r="AE2" t="n">
        <v>217074.8863852365</v>
      </c>
      <c r="AF2" t="n">
        <v>1.50990148444142e-06</v>
      </c>
      <c r="AG2" t="n">
        <v>0.3272916666666667</v>
      </c>
      <c r="AH2" t="n">
        <v>196357.5638952083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7.7956</v>
      </c>
      <c r="E3" t="n">
        <v>12.83</v>
      </c>
      <c r="F3" t="n">
        <v>8.880000000000001</v>
      </c>
      <c r="G3" t="n">
        <v>12.39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114.94</v>
      </c>
      <c r="Q3" t="n">
        <v>203.56</v>
      </c>
      <c r="R3" t="n">
        <v>40.74</v>
      </c>
      <c r="S3" t="n">
        <v>13.05</v>
      </c>
      <c r="T3" t="n">
        <v>13361.17</v>
      </c>
      <c r="U3" t="n">
        <v>0.32</v>
      </c>
      <c r="V3" t="n">
        <v>0.84</v>
      </c>
      <c r="W3" t="n">
        <v>0.12</v>
      </c>
      <c r="X3" t="n">
        <v>0.85</v>
      </c>
      <c r="Y3" t="n">
        <v>0.5</v>
      </c>
      <c r="Z3" t="n">
        <v>10</v>
      </c>
      <c r="AA3" t="n">
        <v>115.5995257985188</v>
      </c>
      <c r="AB3" t="n">
        <v>158.1683710886113</v>
      </c>
      <c r="AC3" t="n">
        <v>143.0730037426607</v>
      </c>
      <c r="AD3" t="n">
        <v>115599.5257985188</v>
      </c>
      <c r="AE3" t="n">
        <v>158168.3710886113</v>
      </c>
      <c r="AF3" t="n">
        <v>1.849412838732271e-06</v>
      </c>
      <c r="AG3" t="n">
        <v>0.2672916666666666</v>
      </c>
      <c r="AH3" t="n">
        <v>143073.0037426607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8.3443</v>
      </c>
      <c r="E4" t="n">
        <v>11.98</v>
      </c>
      <c r="F4" t="n">
        <v>8.57</v>
      </c>
      <c r="G4" t="n">
        <v>18.36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110.25</v>
      </c>
      <c r="Q4" t="n">
        <v>203.58</v>
      </c>
      <c r="R4" t="n">
        <v>30.88</v>
      </c>
      <c r="S4" t="n">
        <v>13.05</v>
      </c>
      <c r="T4" t="n">
        <v>8505.709999999999</v>
      </c>
      <c r="U4" t="n">
        <v>0.42</v>
      </c>
      <c r="V4" t="n">
        <v>0.87</v>
      </c>
      <c r="W4" t="n">
        <v>0.1</v>
      </c>
      <c r="X4" t="n">
        <v>0.54</v>
      </c>
      <c r="Y4" t="n">
        <v>0.5</v>
      </c>
      <c r="Z4" t="n">
        <v>10</v>
      </c>
      <c r="AA4" t="n">
        <v>103.9821104171197</v>
      </c>
      <c r="AB4" t="n">
        <v>142.2729108395945</v>
      </c>
      <c r="AC4" t="n">
        <v>128.6945839103865</v>
      </c>
      <c r="AD4" t="n">
        <v>103982.1104171197</v>
      </c>
      <c r="AE4" t="n">
        <v>142272.9108395945</v>
      </c>
      <c r="AF4" t="n">
        <v>1.979585349457859e-06</v>
      </c>
      <c r="AG4" t="n">
        <v>0.2495833333333334</v>
      </c>
      <c r="AH4" t="n">
        <v>128694.5839103865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8.631</v>
      </c>
      <c r="E5" t="n">
        <v>11.59</v>
      </c>
      <c r="F5" t="n">
        <v>8.42</v>
      </c>
      <c r="G5" t="n">
        <v>24.05</v>
      </c>
      <c r="H5" t="n">
        <v>0.39</v>
      </c>
      <c r="I5" t="n">
        <v>21</v>
      </c>
      <c r="J5" t="n">
        <v>181.19</v>
      </c>
      <c r="K5" t="n">
        <v>52.44</v>
      </c>
      <c r="L5" t="n">
        <v>4</v>
      </c>
      <c r="M5" t="n">
        <v>19</v>
      </c>
      <c r="N5" t="n">
        <v>34.75</v>
      </c>
      <c r="O5" t="n">
        <v>22581.25</v>
      </c>
      <c r="P5" t="n">
        <v>107.54</v>
      </c>
      <c r="Q5" t="n">
        <v>203.56</v>
      </c>
      <c r="R5" t="n">
        <v>26.28</v>
      </c>
      <c r="S5" t="n">
        <v>13.05</v>
      </c>
      <c r="T5" t="n">
        <v>6239.41</v>
      </c>
      <c r="U5" t="n">
        <v>0.5</v>
      </c>
      <c r="V5" t="n">
        <v>0.88</v>
      </c>
      <c r="W5" t="n">
        <v>0.09</v>
      </c>
      <c r="X5" t="n">
        <v>0.39</v>
      </c>
      <c r="Y5" t="n">
        <v>0.5</v>
      </c>
      <c r="Z5" t="n">
        <v>10</v>
      </c>
      <c r="AA5" t="n">
        <v>98.37658319638717</v>
      </c>
      <c r="AB5" t="n">
        <v>134.6031811977846</v>
      </c>
      <c r="AC5" t="n">
        <v>121.7568425010553</v>
      </c>
      <c r="AD5" t="n">
        <v>98376.58319638718</v>
      </c>
      <c r="AE5" t="n">
        <v>134603.1811977846</v>
      </c>
      <c r="AF5" t="n">
        <v>2.047601494573635e-06</v>
      </c>
      <c r="AG5" t="n">
        <v>0.2414583333333333</v>
      </c>
      <c r="AH5" t="n">
        <v>121756.8425010553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8.7822</v>
      </c>
      <c r="E6" t="n">
        <v>11.39</v>
      </c>
      <c r="F6" t="n">
        <v>8.359999999999999</v>
      </c>
      <c r="G6" t="n">
        <v>29.51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15</v>
      </c>
      <c r="N6" t="n">
        <v>35.25</v>
      </c>
      <c r="O6" t="n">
        <v>22766.06</v>
      </c>
      <c r="P6" t="n">
        <v>106.22</v>
      </c>
      <c r="Q6" t="n">
        <v>203.56</v>
      </c>
      <c r="R6" t="n">
        <v>24.63</v>
      </c>
      <c r="S6" t="n">
        <v>13.05</v>
      </c>
      <c r="T6" t="n">
        <v>5437.35</v>
      </c>
      <c r="U6" t="n">
        <v>0.53</v>
      </c>
      <c r="V6" t="n">
        <v>0.89</v>
      </c>
      <c r="W6" t="n">
        <v>0.08</v>
      </c>
      <c r="X6" t="n">
        <v>0.34</v>
      </c>
      <c r="Y6" t="n">
        <v>0.5</v>
      </c>
      <c r="Z6" t="n">
        <v>10</v>
      </c>
      <c r="AA6" t="n">
        <v>95.69732555933133</v>
      </c>
      <c r="AB6" t="n">
        <v>130.9373026982618</v>
      </c>
      <c r="AC6" t="n">
        <v>118.4408303004331</v>
      </c>
      <c r="AD6" t="n">
        <v>95697.32555933134</v>
      </c>
      <c r="AE6" t="n">
        <v>130937.3026982618</v>
      </c>
      <c r="AF6" t="n">
        <v>2.08347188571945e-06</v>
      </c>
      <c r="AG6" t="n">
        <v>0.2372916666666667</v>
      </c>
      <c r="AH6" t="n">
        <v>118440.8303004331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8.9222</v>
      </c>
      <c r="E7" t="n">
        <v>11.21</v>
      </c>
      <c r="F7" t="n">
        <v>8.289999999999999</v>
      </c>
      <c r="G7" t="n">
        <v>35.53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104.62</v>
      </c>
      <c r="Q7" t="n">
        <v>203.56</v>
      </c>
      <c r="R7" t="n">
        <v>22.33</v>
      </c>
      <c r="S7" t="n">
        <v>13.05</v>
      </c>
      <c r="T7" t="n">
        <v>4298.59</v>
      </c>
      <c r="U7" t="n">
        <v>0.58</v>
      </c>
      <c r="V7" t="n">
        <v>0.9</v>
      </c>
      <c r="W7" t="n">
        <v>0.08</v>
      </c>
      <c r="X7" t="n">
        <v>0.27</v>
      </c>
      <c r="Y7" t="n">
        <v>0.5</v>
      </c>
      <c r="Z7" t="n">
        <v>10</v>
      </c>
      <c r="AA7" t="n">
        <v>93.02063924239708</v>
      </c>
      <c r="AB7" t="n">
        <v>127.2749423923681</v>
      </c>
      <c r="AC7" t="n">
        <v>115.1280005219777</v>
      </c>
      <c r="AD7" t="n">
        <v>93020.63924239708</v>
      </c>
      <c r="AE7" t="n">
        <v>127274.9423923681</v>
      </c>
      <c r="AF7" t="n">
        <v>2.116685210854465e-06</v>
      </c>
      <c r="AG7" t="n">
        <v>0.2335416666666667</v>
      </c>
      <c r="AH7" t="n">
        <v>115128.0005219777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9.0128</v>
      </c>
      <c r="E8" t="n">
        <v>11.1</v>
      </c>
      <c r="F8" t="n">
        <v>8.25</v>
      </c>
      <c r="G8" t="n">
        <v>41.24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103.44</v>
      </c>
      <c r="Q8" t="n">
        <v>203.56</v>
      </c>
      <c r="R8" t="n">
        <v>20.96</v>
      </c>
      <c r="S8" t="n">
        <v>13.05</v>
      </c>
      <c r="T8" t="n">
        <v>3626.12</v>
      </c>
      <c r="U8" t="n">
        <v>0.62</v>
      </c>
      <c r="V8" t="n">
        <v>0.9</v>
      </c>
      <c r="W8" t="n">
        <v>0.07000000000000001</v>
      </c>
      <c r="X8" t="n">
        <v>0.22</v>
      </c>
      <c r="Y8" t="n">
        <v>0.5</v>
      </c>
      <c r="Z8" t="n">
        <v>10</v>
      </c>
      <c r="AA8" t="n">
        <v>91.26261160214574</v>
      </c>
      <c r="AB8" t="n">
        <v>124.8695314162718</v>
      </c>
      <c r="AC8" t="n">
        <v>112.9521585934237</v>
      </c>
      <c r="AD8" t="n">
        <v>91262.61160214574</v>
      </c>
      <c r="AE8" t="n">
        <v>124869.5314162718</v>
      </c>
      <c r="AF8" t="n">
        <v>2.138178976977552e-06</v>
      </c>
      <c r="AG8" t="n">
        <v>0.23125</v>
      </c>
      <c r="AH8" t="n">
        <v>112952.1585934237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9.0625</v>
      </c>
      <c r="E9" t="n">
        <v>11.03</v>
      </c>
      <c r="F9" t="n">
        <v>8.220000000000001</v>
      </c>
      <c r="G9" t="n">
        <v>44.85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102.48</v>
      </c>
      <c r="Q9" t="n">
        <v>203.56</v>
      </c>
      <c r="R9" t="n">
        <v>20.19</v>
      </c>
      <c r="S9" t="n">
        <v>13.05</v>
      </c>
      <c r="T9" t="n">
        <v>3244.37</v>
      </c>
      <c r="U9" t="n">
        <v>0.65</v>
      </c>
      <c r="V9" t="n">
        <v>0.91</v>
      </c>
      <c r="W9" t="n">
        <v>0.07000000000000001</v>
      </c>
      <c r="X9" t="n">
        <v>0.2</v>
      </c>
      <c r="Y9" t="n">
        <v>0.5</v>
      </c>
      <c r="Z9" t="n">
        <v>10</v>
      </c>
      <c r="AA9" t="n">
        <v>90.09900319354335</v>
      </c>
      <c r="AB9" t="n">
        <v>123.2774310568428</v>
      </c>
      <c r="AC9" t="n">
        <v>111.5120060577713</v>
      </c>
      <c r="AD9" t="n">
        <v>90099.00319354335</v>
      </c>
      <c r="AE9" t="n">
        <v>123277.4310568428</v>
      </c>
      <c r="AF9" t="n">
        <v>2.149969707400482e-06</v>
      </c>
      <c r="AG9" t="n">
        <v>0.2297916666666666</v>
      </c>
      <c r="AH9" t="n">
        <v>111512.0060577713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9.099600000000001</v>
      </c>
      <c r="E10" t="n">
        <v>10.99</v>
      </c>
      <c r="F10" t="n">
        <v>8.210000000000001</v>
      </c>
      <c r="G10" t="n">
        <v>49.28</v>
      </c>
      <c r="H10" t="n">
        <v>0.85</v>
      </c>
      <c r="I10" t="n">
        <v>10</v>
      </c>
      <c r="J10" t="n">
        <v>188.74</v>
      </c>
      <c r="K10" t="n">
        <v>52.44</v>
      </c>
      <c r="L10" t="n">
        <v>9</v>
      </c>
      <c r="M10" t="n">
        <v>8</v>
      </c>
      <c r="N10" t="n">
        <v>37.3</v>
      </c>
      <c r="O10" t="n">
        <v>23511.69</v>
      </c>
      <c r="P10" t="n">
        <v>101.28</v>
      </c>
      <c r="Q10" t="n">
        <v>203.56</v>
      </c>
      <c r="R10" t="n">
        <v>19.92</v>
      </c>
      <c r="S10" t="n">
        <v>13.05</v>
      </c>
      <c r="T10" t="n">
        <v>3113.21</v>
      </c>
      <c r="U10" t="n">
        <v>0.66</v>
      </c>
      <c r="V10" t="n">
        <v>0.91</v>
      </c>
      <c r="W10" t="n">
        <v>0.07000000000000001</v>
      </c>
      <c r="X10" t="n">
        <v>0.19</v>
      </c>
      <c r="Y10" t="n">
        <v>0.5</v>
      </c>
      <c r="Z10" t="n">
        <v>10</v>
      </c>
      <c r="AA10" t="n">
        <v>88.98961971801111</v>
      </c>
      <c r="AB10" t="n">
        <v>121.7595236430756</v>
      </c>
      <c r="AC10" t="n">
        <v>110.1389655971771</v>
      </c>
      <c r="AD10" t="n">
        <v>88989.61971801112</v>
      </c>
      <c r="AE10" t="n">
        <v>121759.5236430756</v>
      </c>
      <c r="AF10" t="n">
        <v>2.158771238561261e-06</v>
      </c>
      <c r="AG10" t="n">
        <v>0.2289583333333333</v>
      </c>
      <c r="AH10" t="n">
        <v>110138.9655971771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9.146599999999999</v>
      </c>
      <c r="E11" t="n">
        <v>10.93</v>
      </c>
      <c r="F11" t="n">
        <v>8.19</v>
      </c>
      <c r="G11" t="n">
        <v>54.62</v>
      </c>
      <c r="H11" t="n">
        <v>0.93</v>
      </c>
      <c r="I11" t="n">
        <v>9</v>
      </c>
      <c r="J11" t="n">
        <v>190.26</v>
      </c>
      <c r="K11" t="n">
        <v>52.44</v>
      </c>
      <c r="L11" t="n">
        <v>10</v>
      </c>
      <c r="M11" t="n">
        <v>7</v>
      </c>
      <c r="N11" t="n">
        <v>37.82</v>
      </c>
      <c r="O11" t="n">
        <v>23699.85</v>
      </c>
      <c r="P11" t="n">
        <v>100.69</v>
      </c>
      <c r="Q11" t="n">
        <v>203.56</v>
      </c>
      <c r="R11" t="n">
        <v>19.27</v>
      </c>
      <c r="S11" t="n">
        <v>13.05</v>
      </c>
      <c r="T11" t="n">
        <v>2793.86</v>
      </c>
      <c r="U11" t="n">
        <v>0.68</v>
      </c>
      <c r="V11" t="n">
        <v>0.91</v>
      </c>
      <c r="W11" t="n">
        <v>0.07000000000000001</v>
      </c>
      <c r="X11" t="n">
        <v>0.17</v>
      </c>
      <c r="Y11" t="n">
        <v>0.5</v>
      </c>
      <c r="Z11" t="n">
        <v>10</v>
      </c>
      <c r="AA11" t="n">
        <v>88.12677437241834</v>
      </c>
      <c r="AB11" t="n">
        <v>120.5789405751861</v>
      </c>
      <c r="AC11" t="n">
        <v>109.0710557203278</v>
      </c>
      <c r="AD11" t="n">
        <v>88126.77437241834</v>
      </c>
      <c r="AE11" t="n">
        <v>120578.9405751861</v>
      </c>
      <c r="AF11" t="n">
        <v>2.169921426285159e-06</v>
      </c>
      <c r="AG11" t="n">
        <v>0.2277083333333333</v>
      </c>
      <c r="AH11" t="n">
        <v>109071.0557203278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9.202</v>
      </c>
      <c r="E12" t="n">
        <v>10.87</v>
      </c>
      <c r="F12" t="n">
        <v>8.16</v>
      </c>
      <c r="G12" t="n">
        <v>61.22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99.69</v>
      </c>
      <c r="Q12" t="n">
        <v>203.56</v>
      </c>
      <c r="R12" t="n">
        <v>18.28</v>
      </c>
      <c r="S12" t="n">
        <v>13.05</v>
      </c>
      <c r="T12" t="n">
        <v>2306.87</v>
      </c>
      <c r="U12" t="n">
        <v>0.71</v>
      </c>
      <c r="V12" t="n">
        <v>0.91</v>
      </c>
      <c r="W12" t="n">
        <v>0.07000000000000001</v>
      </c>
      <c r="X12" t="n">
        <v>0.14</v>
      </c>
      <c r="Y12" t="n">
        <v>0.5</v>
      </c>
      <c r="Z12" t="n">
        <v>10</v>
      </c>
      <c r="AA12" t="n">
        <v>86.92178472036197</v>
      </c>
      <c r="AB12" t="n">
        <v>118.9302205728518</v>
      </c>
      <c r="AC12" t="n">
        <v>107.5796872410227</v>
      </c>
      <c r="AD12" t="n">
        <v>86921.78472036197</v>
      </c>
      <c r="AE12" t="n">
        <v>118930.2205728518</v>
      </c>
      <c r="AF12" t="n">
        <v>2.183064413517158e-06</v>
      </c>
      <c r="AG12" t="n">
        <v>0.2264583333333333</v>
      </c>
      <c r="AH12" t="n">
        <v>107579.6872410227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9.259</v>
      </c>
      <c r="E13" t="n">
        <v>10.8</v>
      </c>
      <c r="F13" t="n">
        <v>8.130000000000001</v>
      </c>
      <c r="G13" t="n">
        <v>69.69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98.39</v>
      </c>
      <c r="Q13" t="n">
        <v>203.56</v>
      </c>
      <c r="R13" t="n">
        <v>17.13</v>
      </c>
      <c r="S13" t="n">
        <v>13.05</v>
      </c>
      <c r="T13" t="n">
        <v>1737.43</v>
      </c>
      <c r="U13" t="n">
        <v>0.76</v>
      </c>
      <c r="V13" t="n">
        <v>0.92</v>
      </c>
      <c r="W13" t="n">
        <v>0.07000000000000001</v>
      </c>
      <c r="X13" t="n">
        <v>0.11</v>
      </c>
      <c r="Y13" t="n">
        <v>0.5</v>
      </c>
      <c r="Z13" t="n">
        <v>10</v>
      </c>
      <c r="AA13" t="n">
        <v>85.53959768417074</v>
      </c>
      <c r="AB13" t="n">
        <v>117.0390512921475</v>
      </c>
      <c r="AC13" t="n">
        <v>105.8690085021955</v>
      </c>
      <c r="AD13" t="n">
        <v>85539.59768417075</v>
      </c>
      <c r="AE13" t="n">
        <v>117039.0512921475</v>
      </c>
      <c r="AF13" t="n">
        <v>2.196586981607842e-06</v>
      </c>
      <c r="AG13" t="n">
        <v>0.225</v>
      </c>
      <c r="AH13" t="n">
        <v>105869.0085021955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9.244999999999999</v>
      </c>
      <c r="E14" t="n">
        <v>10.82</v>
      </c>
      <c r="F14" t="n">
        <v>8.15</v>
      </c>
      <c r="G14" t="n">
        <v>69.83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5</v>
      </c>
      <c r="N14" t="n">
        <v>39.43</v>
      </c>
      <c r="O14" t="n">
        <v>24268.67</v>
      </c>
      <c r="P14" t="n">
        <v>98.23999999999999</v>
      </c>
      <c r="Q14" t="n">
        <v>203.56</v>
      </c>
      <c r="R14" t="n">
        <v>17.87</v>
      </c>
      <c r="S14" t="n">
        <v>13.05</v>
      </c>
      <c r="T14" t="n">
        <v>2103.7</v>
      </c>
      <c r="U14" t="n">
        <v>0.73</v>
      </c>
      <c r="V14" t="n">
        <v>0.91</v>
      </c>
      <c r="W14" t="n">
        <v>0.07000000000000001</v>
      </c>
      <c r="X14" t="n">
        <v>0.12</v>
      </c>
      <c r="Y14" t="n">
        <v>0.5</v>
      </c>
      <c r="Z14" t="n">
        <v>10</v>
      </c>
      <c r="AA14" t="n">
        <v>85.64063613540911</v>
      </c>
      <c r="AB14" t="n">
        <v>117.1772965586336</v>
      </c>
      <c r="AC14" t="n">
        <v>105.9940598344767</v>
      </c>
      <c r="AD14" t="n">
        <v>85640.63613540911</v>
      </c>
      <c r="AE14" t="n">
        <v>117177.2965586336</v>
      </c>
      <c r="AF14" t="n">
        <v>2.19326564909434e-06</v>
      </c>
      <c r="AG14" t="n">
        <v>0.2254166666666667</v>
      </c>
      <c r="AH14" t="n">
        <v>105994.0598344767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9.295400000000001</v>
      </c>
      <c r="E15" t="n">
        <v>10.76</v>
      </c>
      <c r="F15" t="n">
        <v>8.119999999999999</v>
      </c>
      <c r="G15" t="n">
        <v>81.23999999999999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4</v>
      </c>
      <c r="N15" t="n">
        <v>39.98</v>
      </c>
      <c r="O15" t="n">
        <v>24459.75</v>
      </c>
      <c r="P15" t="n">
        <v>96.67</v>
      </c>
      <c r="Q15" t="n">
        <v>203.56</v>
      </c>
      <c r="R15" t="n">
        <v>17.14</v>
      </c>
      <c r="S15" t="n">
        <v>13.05</v>
      </c>
      <c r="T15" t="n">
        <v>1747.48</v>
      </c>
      <c r="U15" t="n">
        <v>0.76</v>
      </c>
      <c r="V15" t="n">
        <v>0.92</v>
      </c>
      <c r="W15" t="n">
        <v>0.06</v>
      </c>
      <c r="X15" t="n">
        <v>0.1</v>
      </c>
      <c r="Y15" t="n">
        <v>0.5</v>
      </c>
      <c r="Z15" t="n">
        <v>10</v>
      </c>
      <c r="AA15" t="n">
        <v>84.17344481172223</v>
      </c>
      <c r="AB15" t="n">
        <v>115.1698206616533</v>
      </c>
      <c r="AC15" t="n">
        <v>104.1781746195934</v>
      </c>
      <c r="AD15" t="n">
        <v>84173.44481172223</v>
      </c>
      <c r="AE15" t="n">
        <v>115169.8206616533</v>
      </c>
      <c r="AF15" t="n">
        <v>2.205222446142946e-06</v>
      </c>
      <c r="AG15" t="n">
        <v>0.2241666666666667</v>
      </c>
      <c r="AH15" t="n">
        <v>104178.1746195934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9.294600000000001</v>
      </c>
      <c r="E16" t="n">
        <v>10.76</v>
      </c>
      <c r="F16" t="n">
        <v>8.119999999999999</v>
      </c>
      <c r="G16" t="n">
        <v>81.25</v>
      </c>
      <c r="H16" t="n">
        <v>1.35</v>
      </c>
      <c r="I16" t="n">
        <v>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96.77</v>
      </c>
      <c r="Q16" t="n">
        <v>203.56</v>
      </c>
      <c r="R16" t="n">
        <v>17.16</v>
      </c>
      <c r="S16" t="n">
        <v>13.05</v>
      </c>
      <c r="T16" t="n">
        <v>1756.68</v>
      </c>
      <c r="U16" t="n">
        <v>0.76</v>
      </c>
      <c r="V16" t="n">
        <v>0.92</v>
      </c>
      <c r="W16" t="n">
        <v>0.06</v>
      </c>
      <c r="X16" t="n">
        <v>0.1</v>
      </c>
      <c r="Y16" t="n">
        <v>0.5</v>
      </c>
      <c r="Z16" t="n">
        <v>10</v>
      </c>
      <c r="AA16" t="n">
        <v>84.23901907580282</v>
      </c>
      <c r="AB16" t="n">
        <v>115.2595422627007</v>
      </c>
      <c r="AC16" t="n">
        <v>104.2593333169619</v>
      </c>
      <c r="AD16" t="n">
        <v>84239.01907580282</v>
      </c>
      <c r="AE16" t="n">
        <v>115259.5422627007</v>
      </c>
      <c r="AF16" t="n">
        <v>2.205032655713603e-06</v>
      </c>
      <c r="AG16" t="n">
        <v>0.2241666666666667</v>
      </c>
      <c r="AH16" t="n">
        <v>104259.3333169619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9.3132</v>
      </c>
      <c r="E17" t="n">
        <v>10.74</v>
      </c>
      <c r="F17" t="n">
        <v>8.1</v>
      </c>
      <c r="G17" t="n">
        <v>81.04000000000001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95.47</v>
      </c>
      <c r="Q17" t="n">
        <v>203.56</v>
      </c>
      <c r="R17" t="n">
        <v>16.52</v>
      </c>
      <c r="S17" t="n">
        <v>13.05</v>
      </c>
      <c r="T17" t="n">
        <v>1434.72</v>
      </c>
      <c r="U17" t="n">
        <v>0.79</v>
      </c>
      <c r="V17" t="n">
        <v>0.92</v>
      </c>
      <c r="W17" t="n">
        <v>0.06</v>
      </c>
      <c r="X17" t="n">
        <v>0.08</v>
      </c>
      <c r="Y17" t="n">
        <v>0.5</v>
      </c>
      <c r="Z17" t="n">
        <v>10</v>
      </c>
      <c r="AA17" t="n">
        <v>83.25303989962204</v>
      </c>
      <c r="AB17" t="n">
        <v>113.9104820555195</v>
      </c>
      <c r="AC17" t="n">
        <v>103.0390255225358</v>
      </c>
      <c r="AD17" t="n">
        <v>83253.03989962203</v>
      </c>
      <c r="AE17" t="n">
        <v>113910.4820555195</v>
      </c>
      <c r="AF17" t="n">
        <v>2.209445283195826e-06</v>
      </c>
      <c r="AG17" t="n">
        <v>0.22375</v>
      </c>
      <c r="AH17" t="n">
        <v>103039.0255225358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9.345599999999999</v>
      </c>
      <c r="E18" t="n">
        <v>10.7</v>
      </c>
      <c r="F18" t="n">
        <v>8.1</v>
      </c>
      <c r="G18" t="n">
        <v>97.22</v>
      </c>
      <c r="H18" t="n">
        <v>1.5</v>
      </c>
      <c r="I18" t="n">
        <v>5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94.2</v>
      </c>
      <c r="Q18" t="n">
        <v>203.58</v>
      </c>
      <c r="R18" t="n">
        <v>16.4</v>
      </c>
      <c r="S18" t="n">
        <v>13.05</v>
      </c>
      <c r="T18" t="n">
        <v>1381.48</v>
      </c>
      <c r="U18" t="n">
        <v>0.8</v>
      </c>
      <c r="V18" t="n">
        <v>0.92</v>
      </c>
      <c r="W18" t="n">
        <v>0.06</v>
      </c>
      <c r="X18" t="n">
        <v>0.08</v>
      </c>
      <c r="Y18" t="n">
        <v>0.5</v>
      </c>
      <c r="Z18" t="n">
        <v>10</v>
      </c>
      <c r="AA18" t="n">
        <v>82.23031152595908</v>
      </c>
      <c r="AB18" t="n">
        <v>112.5111399750831</v>
      </c>
      <c r="AC18" t="n">
        <v>101.7732346862668</v>
      </c>
      <c r="AD18" t="n">
        <v>82230.31152595908</v>
      </c>
      <c r="AE18" t="n">
        <v>112511.1399750831</v>
      </c>
      <c r="AF18" t="n">
        <v>2.217131795584215e-06</v>
      </c>
      <c r="AG18" t="n">
        <v>0.2229166666666667</v>
      </c>
      <c r="AH18" t="n">
        <v>101773.2346862668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9.345800000000001</v>
      </c>
      <c r="E19" t="n">
        <v>10.7</v>
      </c>
      <c r="F19" t="n">
        <v>8.1</v>
      </c>
      <c r="G19" t="n">
        <v>97.22</v>
      </c>
      <c r="H19" t="n">
        <v>1.58</v>
      </c>
      <c r="I19" t="n">
        <v>5</v>
      </c>
      <c r="J19" t="n">
        <v>202.68</v>
      </c>
      <c r="K19" t="n">
        <v>52.44</v>
      </c>
      <c r="L19" t="n">
        <v>18</v>
      </c>
      <c r="M19" t="n">
        <v>3</v>
      </c>
      <c r="N19" t="n">
        <v>42.24</v>
      </c>
      <c r="O19" t="n">
        <v>25231.66</v>
      </c>
      <c r="P19" t="n">
        <v>94.78</v>
      </c>
      <c r="Q19" t="n">
        <v>203.56</v>
      </c>
      <c r="R19" t="n">
        <v>16.42</v>
      </c>
      <c r="S19" t="n">
        <v>13.05</v>
      </c>
      <c r="T19" t="n">
        <v>1388.15</v>
      </c>
      <c r="U19" t="n">
        <v>0.79</v>
      </c>
      <c r="V19" t="n">
        <v>0.92</v>
      </c>
      <c r="W19" t="n">
        <v>0.06</v>
      </c>
      <c r="X19" t="n">
        <v>0.08</v>
      </c>
      <c r="Y19" t="n">
        <v>0.5</v>
      </c>
      <c r="Z19" t="n">
        <v>10</v>
      </c>
      <c r="AA19" t="n">
        <v>82.56633421923479</v>
      </c>
      <c r="AB19" t="n">
        <v>112.9709010482977</v>
      </c>
      <c r="AC19" t="n">
        <v>102.1891168079327</v>
      </c>
      <c r="AD19" t="n">
        <v>82566.33421923479</v>
      </c>
      <c r="AE19" t="n">
        <v>112970.9010482977</v>
      </c>
      <c r="AF19" t="n">
        <v>2.217179243191551e-06</v>
      </c>
      <c r="AG19" t="n">
        <v>0.2229166666666667</v>
      </c>
      <c r="AH19" t="n">
        <v>102189.1168079327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9.352600000000001</v>
      </c>
      <c r="E20" t="n">
        <v>10.69</v>
      </c>
      <c r="F20" t="n">
        <v>8.09</v>
      </c>
      <c r="G20" t="n">
        <v>97.13</v>
      </c>
      <c r="H20" t="n">
        <v>1.65</v>
      </c>
      <c r="I20" t="n">
        <v>5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94.31</v>
      </c>
      <c r="Q20" t="n">
        <v>203.56</v>
      </c>
      <c r="R20" t="n">
        <v>16.08</v>
      </c>
      <c r="S20" t="n">
        <v>13.05</v>
      </c>
      <c r="T20" t="n">
        <v>1220.23</v>
      </c>
      <c r="U20" t="n">
        <v>0.8100000000000001</v>
      </c>
      <c r="V20" t="n">
        <v>0.92</v>
      </c>
      <c r="W20" t="n">
        <v>0.06</v>
      </c>
      <c r="X20" t="n">
        <v>0.07000000000000001</v>
      </c>
      <c r="Y20" t="n">
        <v>0.5</v>
      </c>
      <c r="Z20" t="n">
        <v>10</v>
      </c>
      <c r="AA20" t="n">
        <v>82.20319930714683</v>
      </c>
      <c r="AB20" t="n">
        <v>112.4740438411975</v>
      </c>
      <c r="AC20" t="n">
        <v>101.7396789553345</v>
      </c>
      <c r="AD20" t="n">
        <v>82203.19930714683</v>
      </c>
      <c r="AE20" t="n">
        <v>112474.0438411975</v>
      </c>
      <c r="AF20" t="n">
        <v>2.218792461840966e-06</v>
      </c>
      <c r="AG20" t="n">
        <v>0.2227083333333333</v>
      </c>
      <c r="AH20" t="n">
        <v>101739.6789553345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9.3361</v>
      </c>
      <c r="E21" t="n">
        <v>10.71</v>
      </c>
      <c r="F21" t="n">
        <v>8.109999999999999</v>
      </c>
      <c r="G21" t="n">
        <v>97.34999999999999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93.37</v>
      </c>
      <c r="Q21" t="n">
        <v>203.56</v>
      </c>
      <c r="R21" t="n">
        <v>16.86</v>
      </c>
      <c r="S21" t="n">
        <v>13.05</v>
      </c>
      <c r="T21" t="n">
        <v>1608.54</v>
      </c>
      <c r="U21" t="n">
        <v>0.77</v>
      </c>
      <c r="V21" t="n">
        <v>0.92</v>
      </c>
      <c r="W21" t="n">
        <v>0.06</v>
      </c>
      <c r="X21" t="n">
        <v>0.09</v>
      </c>
      <c r="Y21" t="n">
        <v>0.5</v>
      </c>
      <c r="Z21" t="n">
        <v>10</v>
      </c>
      <c r="AA21" t="n">
        <v>81.85912161534867</v>
      </c>
      <c r="AB21" t="n">
        <v>112.0032615636431</v>
      </c>
      <c r="AC21" t="n">
        <v>101.3138274776027</v>
      </c>
      <c r="AD21" t="n">
        <v>81859.12161534867</v>
      </c>
      <c r="AE21" t="n">
        <v>112003.2615636431</v>
      </c>
      <c r="AF21" t="n">
        <v>2.214878034235768e-06</v>
      </c>
      <c r="AG21" t="n">
        <v>0.223125</v>
      </c>
      <c r="AH21" t="n">
        <v>101313.8274776027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9.3354</v>
      </c>
      <c r="E22" t="n">
        <v>10.71</v>
      </c>
      <c r="F22" t="n">
        <v>8.109999999999999</v>
      </c>
      <c r="G22" t="n">
        <v>97.36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91.89</v>
      </c>
      <c r="Q22" t="n">
        <v>203.56</v>
      </c>
      <c r="R22" t="n">
        <v>16.9</v>
      </c>
      <c r="S22" t="n">
        <v>13.05</v>
      </c>
      <c r="T22" t="n">
        <v>1628.25</v>
      </c>
      <c r="U22" t="n">
        <v>0.77</v>
      </c>
      <c r="V22" t="n">
        <v>0.92</v>
      </c>
      <c r="W22" t="n">
        <v>0.06</v>
      </c>
      <c r="X22" t="n">
        <v>0.09</v>
      </c>
      <c r="Y22" t="n">
        <v>0.5</v>
      </c>
      <c r="Z22" t="n">
        <v>10</v>
      </c>
      <c r="AA22" t="n">
        <v>81.00231994341138</v>
      </c>
      <c r="AB22" t="n">
        <v>110.8309477166771</v>
      </c>
      <c r="AC22" t="n">
        <v>100.2533976188379</v>
      </c>
      <c r="AD22" t="n">
        <v>81002.31994341138</v>
      </c>
      <c r="AE22" t="n">
        <v>110830.9477166771</v>
      </c>
      <c r="AF22" t="n">
        <v>2.214711967610093e-06</v>
      </c>
      <c r="AG22" t="n">
        <v>0.223125</v>
      </c>
      <c r="AH22" t="n">
        <v>100253.3976188379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9.4034</v>
      </c>
      <c r="E23" t="n">
        <v>10.63</v>
      </c>
      <c r="F23" t="n">
        <v>8.07</v>
      </c>
      <c r="G23" t="n">
        <v>121.08</v>
      </c>
      <c r="H23" t="n">
        <v>1.87</v>
      </c>
      <c r="I23" t="n">
        <v>4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90.34999999999999</v>
      </c>
      <c r="Q23" t="n">
        <v>203.56</v>
      </c>
      <c r="R23" t="n">
        <v>15.4</v>
      </c>
      <c r="S23" t="n">
        <v>13.05</v>
      </c>
      <c r="T23" t="n">
        <v>887.0599999999999</v>
      </c>
      <c r="U23" t="n">
        <v>0.85</v>
      </c>
      <c r="V23" t="n">
        <v>0.92</v>
      </c>
      <c r="W23" t="n">
        <v>0.06</v>
      </c>
      <c r="X23" t="n">
        <v>0.05</v>
      </c>
      <c r="Y23" t="n">
        <v>0.5</v>
      </c>
      <c r="Z23" t="n">
        <v>10</v>
      </c>
      <c r="AA23" t="n">
        <v>79.41508548053503</v>
      </c>
      <c r="AB23" t="n">
        <v>108.6592235007282</v>
      </c>
      <c r="AC23" t="n">
        <v>98.28893971402447</v>
      </c>
      <c r="AD23" t="n">
        <v>79415.08548053502</v>
      </c>
      <c r="AE23" t="n">
        <v>108659.2235007282</v>
      </c>
      <c r="AF23" t="n">
        <v>2.230844154104242e-06</v>
      </c>
      <c r="AG23" t="n">
        <v>0.2214583333333333</v>
      </c>
      <c r="AH23" t="n">
        <v>98288.93971402447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9.394299999999999</v>
      </c>
      <c r="E24" t="n">
        <v>10.64</v>
      </c>
      <c r="F24" t="n">
        <v>8.08</v>
      </c>
      <c r="G24" t="n">
        <v>121.23</v>
      </c>
      <c r="H24" t="n">
        <v>1.94</v>
      </c>
      <c r="I24" t="n">
        <v>4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90.37</v>
      </c>
      <c r="Q24" t="n">
        <v>203.56</v>
      </c>
      <c r="R24" t="n">
        <v>15.87</v>
      </c>
      <c r="S24" t="n">
        <v>13.05</v>
      </c>
      <c r="T24" t="n">
        <v>1119.19</v>
      </c>
      <c r="U24" t="n">
        <v>0.82</v>
      </c>
      <c r="V24" t="n">
        <v>0.92</v>
      </c>
      <c r="W24" t="n">
        <v>0.06</v>
      </c>
      <c r="X24" t="n">
        <v>0.06</v>
      </c>
      <c r="Y24" t="n">
        <v>0.5</v>
      </c>
      <c r="Z24" t="n">
        <v>10</v>
      </c>
      <c r="AA24" t="n">
        <v>79.53247740816902</v>
      </c>
      <c r="AB24" t="n">
        <v>108.8198443150833</v>
      </c>
      <c r="AC24" t="n">
        <v>98.43423110329024</v>
      </c>
      <c r="AD24" t="n">
        <v>79532.47740816901</v>
      </c>
      <c r="AE24" t="n">
        <v>108819.8443150833</v>
      </c>
      <c r="AF24" t="n">
        <v>2.228685287970466e-06</v>
      </c>
      <c r="AG24" t="n">
        <v>0.2216666666666667</v>
      </c>
      <c r="AH24" t="n">
        <v>98434.23110329025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9.3919</v>
      </c>
      <c r="E25" t="n">
        <v>10.65</v>
      </c>
      <c r="F25" t="n">
        <v>8.08</v>
      </c>
      <c r="G25" t="n">
        <v>121.27</v>
      </c>
      <c r="H25" t="n">
        <v>2.01</v>
      </c>
      <c r="I25" t="n">
        <v>4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89.87</v>
      </c>
      <c r="Q25" t="n">
        <v>203.56</v>
      </c>
      <c r="R25" t="n">
        <v>15.93</v>
      </c>
      <c r="S25" t="n">
        <v>13.05</v>
      </c>
      <c r="T25" t="n">
        <v>1151.67</v>
      </c>
      <c r="U25" t="n">
        <v>0.82</v>
      </c>
      <c r="V25" t="n">
        <v>0.92</v>
      </c>
      <c r="W25" t="n">
        <v>0.06</v>
      </c>
      <c r="X25" t="n">
        <v>0.06</v>
      </c>
      <c r="Y25" t="n">
        <v>0.5</v>
      </c>
      <c r="Z25" t="n">
        <v>10</v>
      </c>
      <c r="AA25" t="n">
        <v>79.26329576600328</v>
      </c>
      <c r="AB25" t="n">
        <v>108.4515381168164</v>
      </c>
      <c r="AC25" t="n">
        <v>98.10107553166485</v>
      </c>
      <c r="AD25" t="n">
        <v>79263.29576600328</v>
      </c>
      <c r="AE25" t="n">
        <v>108451.5381168164</v>
      </c>
      <c r="AF25" t="n">
        <v>2.228115916682438e-06</v>
      </c>
      <c r="AG25" t="n">
        <v>0.221875</v>
      </c>
      <c r="AH25" t="n">
        <v>98101.07553166484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9.402200000000001</v>
      </c>
      <c r="E26" t="n">
        <v>10.64</v>
      </c>
      <c r="F26" t="n">
        <v>8.07</v>
      </c>
      <c r="G26" t="n">
        <v>121.1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89.23999999999999</v>
      </c>
      <c r="Q26" t="n">
        <v>203.56</v>
      </c>
      <c r="R26" t="n">
        <v>15.47</v>
      </c>
      <c r="S26" t="n">
        <v>13.05</v>
      </c>
      <c r="T26" t="n">
        <v>918.76</v>
      </c>
      <c r="U26" t="n">
        <v>0.84</v>
      </c>
      <c r="V26" t="n">
        <v>0.92</v>
      </c>
      <c r="W26" t="n">
        <v>0.06</v>
      </c>
      <c r="X26" t="n">
        <v>0.05</v>
      </c>
      <c r="Y26" t="n">
        <v>0.5</v>
      </c>
      <c r="Z26" t="n">
        <v>10</v>
      </c>
      <c r="AA26" t="n">
        <v>78.78329376723441</v>
      </c>
      <c r="AB26" t="n">
        <v>107.7947782059075</v>
      </c>
      <c r="AC26" t="n">
        <v>97.50699586488454</v>
      </c>
      <c r="AD26" t="n">
        <v>78783.29376723441</v>
      </c>
      <c r="AE26" t="n">
        <v>107794.7782059075</v>
      </c>
      <c r="AF26" t="n">
        <v>2.230559468460228e-06</v>
      </c>
      <c r="AG26" t="n">
        <v>0.2216666666666667</v>
      </c>
      <c r="AH26" t="n">
        <v>97506.99586488455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9.3916</v>
      </c>
      <c r="E27" t="n">
        <v>10.65</v>
      </c>
      <c r="F27" t="n">
        <v>8.09</v>
      </c>
      <c r="G27" t="n">
        <v>121.28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89.13</v>
      </c>
      <c r="Q27" t="n">
        <v>203.56</v>
      </c>
      <c r="R27" t="n">
        <v>15.97</v>
      </c>
      <c r="S27" t="n">
        <v>13.05</v>
      </c>
      <c r="T27" t="n">
        <v>1170.41</v>
      </c>
      <c r="U27" t="n">
        <v>0.82</v>
      </c>
      <c r="V27" t="n">
        <v>0.92</v>
      </c>
      <c r="W27" t="n">
        <v>0.06</v>
      </c>
      <c r="X27" t="n">
        <v>0.06</v>
      </c>
      <c r="Y27" t="n">
        <v>0.5</v>
      </c>
      <c r="Z27" t="n">
        <v>10</v>
      </c>
      <c r="AA27" t="n">
        <v>78.8674486282996</v>
      </c>
      <c r="AB27" t="n">
        <v>107.9099225994673</v>
      </c>
      <c r="AC27" t="n">
        <v>97.61115103912921</v>
      </c>
      <c r="AD27" t="n">
        <v>78867.44862829959</v>
      </c>
      <c r="AE27" t="n">
        <v>107909.9225994673</v>
      </c>
      <c r="AF27" t="n">
        <v>2.228044745271434e-06</v>
      </c>
      <c r="AG27" t="n">
        <v>0.221875</v>
      </c>
      <c r="AH27" t="n">
        <v>97611.15103912921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9.3889</v>
      </c>
      <c r="E28" t="n">
        <v>10.65</v>
      </c>
      <c r="F28" t="n">
        <v>8.09</v>
      </c>
      <c r="G28" t="n">
        <v>121.32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0</v>
      </c>
      <c r="N28" t="n">
        <v>47.71</v>
      </c>
      <c r="O28" t="n">
        <v>27015.77</v>
      </c>
      <c r="P28" t="n">
        <v>87.98</v>
      </c>
      <c r="Q28" t="n">
        <v>203.56</v>
      </c>
      <c r="R28" t="n">
        <v>15.99</v>
      </c>
      <c r="S28" t="n">
        <v>13.05</v>
      </c>
      <c r="T28" t="n">
        <v>1178.22</v>
      </c>
      <c r="U28" t="n">
        <v>0.82</v>
      </c>
      <c r="V28" t="n">
        <v>0.92</v>
      </c>
      <c r="W28" t="n">
        <v>0.06</v>
      </c>
      <c r="X28" t="n">
        <v>0.06</v>
      </c>
      <c r="Y28" t="n">
        <v>0.5</v>
      </c>
      <c r="Z28" t="n">
        <v>10</v>
      </c>
      <c r="AA28" t="n">
        <v>78.22283670989506</v>
      </c>
      <c r="AB28" t="n">
        <v>107.0279361344359</v>
      </c>
      <c r="AC28" t="n">
        <v>96.81334012444434</v>
      </c>
      <c r="AD28" t="n">
        <v>78222.83670989507</v>
      </c>
      <c r="AE28" t="n">
        <v>107027.9361344359</v>
      </c>
      <c r="AF28" t="n">
        <v>2.227404202572402e-06</v>
      </c>
      <c r="AG28" t="n">
        <v>0.221875</v>
      </c>
      <c r="AH28" t="n">
        <v>96813.34012444434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8.49</v>
      </c>
      <c r="G2" t="n">
        <v>23.15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24.52</v>
      </c>
      <c r="Q2" t="n">
        <v>203.56</v>
      </c>
      <c r="R2" t="n">
        <v>27.73</v>
      </c>
      <c r="S2" t="n">
        <v>13.05</v>
      </c>
      <c r="T2" t="n">
        <v>6961.13</v>
      </c>
      <c r="U2" t="n">
        <v>0.47</v>
      </c>
      <c r="V2" t="n">
        <v>0.88</v>
      </c>
      <c r="W2" t="n">
        <v>0.12</v>
      </c>
      <c r="X2" t="n">
        <v>0.46</v>
      </c>
      <c r="Y2" t="n">
        <v>0.5</v>
      </c>
      <c r="Z2" t="n">
        <v>10</v>
      </c>
      <c r="AA2" t="n">
        <v>26.62638283911043</v>
      </c>
      <c r="AB2" t="n">
        <v>36.431391673498</v>
      </c>
      <c r="AC2" t="n">
        <v>32.95443078401007</v>
      </c>
      <c r="AD2" t="n">
        <v>26626.38283911043</v>
      </c>
      <c r="AE2" t="n">
        <v>36431.391673498</v>
      </c>
      <c r="AF2" t="n">
        <v>2.937012844674707e-06</v>
      </c>
      <c r="AG2" t="n">
        <v>0.21625</v>
      </c>
      <c r="AH2" t="n">
        <v>32954.43078401007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9.6318</v>
      </c>
      <c r="E3" t="n">
        <v>10.38</v>
      </c>
      <c r="F3" t="n">
        <v>8.49</v>
      </c>
      <c r="G3" t="n">
        <v>23.16</v>
      </c>
      <c r="H3" t="n">
        <v>1.23</v>
      </c>
      <c r="I3" t="n">
        <v>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25.4</v>
      </c>
      <c r="Q3" t="n">
        <v>203.56</v>
      </c>
      <c r="R3" t="n">
        <v>27.84</v>
      </c>
      <c r="S3" t="n">
        <v>13.05</v>
      </c>
      <c r="T3" t="n">
        <v>7016.86</v>
      </c>
      <c r="U3" t="n">
        <v>0.47</v>
      </c>
      <c r="V3" t="n">
        <v>0.88</v>
      </c>
      <c r="W3" t="n">
        <v>0.12</v>
      </c>
      <c r="X3" t="n">
        <v>0.47</v>
      </c>
      <c r="Y3" t="n">
        <v>0.5</v>
      </c>
      <c r="Z3" t="n">
        <v>10</v>
      </c>
      <c r="AA3" t="n">
        <v>27.13088396774323</v>
      </c>
      <c r="AB3" t="n">
        <v>37.12167237470904</v>
      </c>
      <c r="AC3" t="n">
        <v>33.57883206391462</v>
      </c>
      <c r="AD3" t="n">
        <v>27130.88396774323</v>
      </c>
      <c r="AE3" t="n">
        <v>37121.67237470904</v>
      </c>
      <c r="AF3" t="n">
        <v>2.936128817434673e-06</v>
      </c>
      <c r="AG3" t="n">
        <v>0.21625</v>
      </c>
      <c r="AH3" t="n">
        <v>33578.83206391463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8.025</v>
      </c>
      <c r="E2" t="n">
        <v>12.46</v>
      </c>
      <c r="F2" t="n">
        <v>9.24</v>
      </c>
      <c r="G2" t="n">
        <v>9.24</v>
      </c>
      <c r="H2" t="n">
        <v>0.18</v>
      </c>
      <c r="I2" t="n">
        <v>60</v>
      </c>
      <c r="J2" t="n">
        <v>98.70999999999999</v>
      </c>
      <c r="K2" t="n">
        <v>39.72</v>
      </c>
      <c r="L2" t="n">
        <v>1</v>
      </c>
      <c r="M2" t="n">
        <v>58</v>
      </c>
      <c r="N2" t="n">
        <v>12.99</v>
      </c>
      <c r="O2" t="n">
        <v>12407.75</v>
      </c>
      <c r="P2" t="n">
        <v>81.41</v>
      </c>
      <c r="Q2" t="n">
        <v>203.6</v>
      </c>
      <c r="R2" t="n">
        <v>51.84</v>
      </c>
      <c r="S2" t="n">
        <v>13.05</v>
      </c>
      <c r="T2" t="n">
        <v>18824.15</v>
      </c>
      <c r="U2" t="n">
        <v>0.25</v>
      </c>
      <c r="V2" t="n">
        <v>0.8100000000000001</v>
      </c>
      <c r="W2" t="n">
        <v>0.15</v>
      </c>
      <c r="X2" t="n">
        <v>1.21</v>
      </c>
      <c r="Y2" t="n">
        <v>0.5</v>
      </c>
      <c r="Z2" t="n">
        <v>10</v>
      </c>
      <c r="AA2" t="n">
        <v>82.76942865707322</v>
      </c>
      <c r="AB2" t="n">
        <v>113.2487838180423</v>
      </c>
      <c r="AC2" t="n">
        <v>102.4404788361439</v>
      </c>
      <c r="AD2" t="n">
        <v>82769.42865707322</v>
      </c>
      <c r="AE2" t="n">
        <v>113248.7838180423</v>
      </c>
      <c r="AF2" t="n">
        <v>2.096768721444076e-06</v>
      </c>
      <c r="AG2" t="n">
        <v>0.2595833333333333</v>
      </c>
      <c r="AH2" t="n">
        <v>102440.4788361439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8.982699999999999</v>
      </c>
      <c r="E3" t="n">
        <v>11.13</v>
      </c>
      <c r="F3" t="n">
        <v>8.57</v>
      </c>
      <c r="G3" t="n">
        <v>18.36</v>
      </c>
      <c r="H3" t="n">
        <v>0.35</v>
      </c>
      <c r="I3" t="n">
        <v>28</v>
      </c>
      <c r="J3" t="n">
        <v>99.95</v>
      </c>
      <c r="K3" t="n">
        <v>39.72</v>
      </c>
      <c r="L3" t="n">
        <v>2</v>
      </c>
      <c r="M3" t="n">
        <v>26</v>
      </c>
      <c r="N3" t="n">
        <v>13.24</v>
      </c>
      <c r="O3" t="n">
        <v>12561.45</v>
      </c>
      <c r="P3" t="n">
        <v>74.05</v>
      </c>
      <c r="Q3" t="n">
        <v>203.56</v>
      </c>
      <c r="R3" t="n">
        <v>30.96</v>
      </c>
      <c r="S3" t="n">
        <v>13.05</v>
      </c>
      <c r="T3" t="n">
        <v>8542.99</v>
      </c>
      <c r="U3" t="n">
        <v>0.42</v>
      </c>
      <c r="V3" t="n">
        <v>0.87</v>
      </c>
      <c r="W3" t="n">
        <v>0.1</v>
      </c>
      <c r="X3" t="n">
        <v>0.54</v>
      </c>
      <c r="Y3" t="n">
        <v>0.5</v>
      </c>
      <c r="Z3" t="n">
        <v>10</v>
      </c>
      <c r="AA3" t="n">
        <v>68.04480961042829</v>
      </c>
      <c r="AB3" t="n">
        <v>93.10191043408727</v>
      </c>
      <c r="AC3" t="n">
        <v>84.21639477163272</v>
      </c>
      <c r="AD3" t="n">
        <v>68044.80961042829</v>
      </c>
      <c r="AE3" t="n">
        <v>93101.91043408727</v>
      </c>
      <c r="AF3" t="n">
        <v>2.346996186182641e-06</v>
      </c>
      <c r="AG3" t="n">
        <v>0.231875</v>
      </c>
      <c r="AH3" t="n">
        <v>84216.39477163272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9.363099999999999</v>
      </c>
      <c r="E4" t="n">
        <v>10.68</v>
      </c>
      <c r="F4" t="n">
        <v>8.32</v>
      </c>
      <c r="G4" t="n">
        <v>27.74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70.3</v>
      </c>
      <c r="Q4" t="n">
        <v>203.56</v>
      </c>
      <c r="R4" t="n">
        <v>23.44</v>
      </c>
      <c r="S4" t="n">
        <v>13.05</v>
      </c>
      <c r="T4" t="n">
        <v>4837.27</v>
      </c>
      <c r="U4" t="n">
        <v>0.5600000000000001</v>
      </c>
      <c r="V4" t="n">
        <v>0.9</v>
      </c>
      <c r="W4" t="n">
        <v>0.07000000000000001</v>
      </c>
      <c r="X4" t="n">
        <v>0.3</v>
      </c>
      <c r="Y4" t="n">
        <v>0.5</v>
      </c>
      <c r="Z4" t="n">
        <v>10</v>
      </c>
      <c r="AA4" t="n">
        <v>62.58909548400799</v>
      </c>
      <c r="AB4" t="n">
        <v>85.6371616772025</v>
      </c>
      <c r="AC4" t="n">
        <v>77.46407115926196</v>
      </c>
      <c r="AD4" t="n">
        <v>62589.09548400799</v>
      </c>
      <c r="AE4" t="n">
        <v>85637.1616772025</v>
      </c>
      <c r="AF4" t="n">
        <v>2.446386942772962e-06</v>
      </c>
      <c r="AG4" t="n">
        <v>0.2225</v>
      </c>
      <c r="AH4" t="n">
        <v>77464.07115926196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9.4657</v>
      </c>
      <c r="E5" t="n">
        <v>10.56</v>
      </c>
      <c r="F5" t="n">
        <v>8.289999999999999</v>
      </c>
      <c r="G5" t="n">
        <v>35.52</v>
      </c>
      <c r="H5" t="n">
        <v>0.6899999999999999</v>
      </c>
      <c r="I5" t="n">
        <v>14</v>
      </c>
      <c r="J5" t="n">
        <v>102.45</v>
      </c>
      <c r="K5" t="n">
        <v>39.72</v>
      </c>
      <c r="L5" t="n">
        <v>4</v>
      </c>
      <c r="M5" t="n">
        <v>12</v>
      </c>
      <c r="N5" t="n">
        <v>13.74</v>
      </c>
      <c r="O5" t="n">
        <v>12870.03</v>
      </c>
      <c r="P5" t="n">
        <v>68.59999999999999</v>
      </c>
      <c r="Q5" t="n">
        <v>203.56</v>
      </c>
      <c r="R5" t="n">
        <v>22.31</v>
      </c>
      <c r="S5" t="n">
        <v>13.05</v>
      </c>
      <c r="T5" t="n">
        <v>4289</v>
      </c>
      <c r="U5" t="n">
        <v>0.58</v>
      </c>
      <c r="V5" t="n">
        <v>0.9</v>
      </c>
      <c r="W5" t="n">
        <v>0.08</v>
      </c>
      <c r="X5" t="n">
        <v>0.26</v>
      </c>
      <c r="Y5" t="n">
        <v>0.5</v>
      </c>
      <c r="Z5" t="n">
        <v>10</v>
      </c>
      <c r="AA5" t="n">
        <v>60.8820601595389</v>
      </c>
      <c r="AB5" t="n">
        <v>83.30152063718158</v>
      </c>
      <c r="AC5" t="n">
        <v>75.35134042200713</v>
      </c>
      <c r="AD5" t="n">
        <v>60882.06015953889</v>
      </c>
      <c r="AE5" t="n">
        <v>83301.52063718159</v>
      </c>
      <c r="AF5" t="n">
        <v>2.473194228856472e-06</v>
      </c>
      <c r="AG5" t="n">
        <v>0.22</v>
      </c>
      <c r="AH5" t="n">
        <v>75351.34042200712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9.5806</v>
      </c>
      <c r="E6" t="n">
        <v>10.44</v>
      </c>
      <c r="F6" t="n">
        <v>8.220000000000001</v>
      </c>
      <c r="G6" t="n">
        <v>44.86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9</v>
      </c>
      <c r="N6" t="n">
        <v>14</v>
      </c>
      <c r="O6" t="n">
        <v>13024.91</v>
      </c>
      <c r="P6" t="n">
        <v>66.43000000000001</v>
      </c>
      <c r="Q6" t="n">
        <v>203.56</v>
      </c>
      <c r="R6" t="n">
        <v>20.27</v>
      </c>
      <c r="S6" t="n">
        <v>13.05</v>
      </c>
      <c r="T6" t="n">
        <v>3286.54</v>
      </c>
      <c r="U6" t="n">
        <v>0.64</v>
      </c>
      <c r="V6" t="n">
        <v>0.91</v>
      </c>
      <c r="W6" t="n">
        <v>0.07000000000000001</v>
      </c>
      <c r="X6" t="n">
        <v>0.2</v>
      </c>
      <c r="Y6" t="n">
        <v>0.5</v>
      </c>
      <c r="Z6" t="n">
        <v>10</v>
      </c>
      <c r="AA6" t="n">
        <v>58.78120121420353</v>
      </c>
      <c r="AB6" t="n">
        <v>80.42703274481978</v>
      </c>
      <c r="AC6" t="n">
        <v>72.75118961972231</v>
      </c>
      <c r="AD6" t="n">
        <v>58781.20121420353</v>
      </c>
      <c r="AE6" t="n">
        <v>80427.03274481978</v>
      </c>
      <c r="AF6" t="n">
        <v>2.503215253914905e-06</v>
      </c>
      <c r="AG6" t="n">
        <v>0.2175</v>
      </c>
      <c r="AH6" t="n">
        <v>72751.18961972231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9.6471</v>
      </c>
      <c r="E7" t="n">
        <v>10.37</v>
      </c>
      <c r="F7" t="n">
        <v>8.19</v>
      </c>
      <c r="G7" t="n">
        <v>54.62</v>
      </c>
      <c r="H7" t="n">
        <v>1.01</v>
      </c>
      <c r="I7" t="n">
        <v>9</v>
      </c>
      <c r="J7" t="n">
        <v>104.97</v>
      </c>
      <c r="K7" t="n">
        <v>39.72</v>
      </c>
      <c r="L7" t="n">
        <v>6</v>
      </c>
      <c r="M7" t="n">
        <v>7</v>
      </c>
      <c r="N7" t="n">
        <v>14.25</v>
      </c>
      <c r="O7" t="n">
        <v>13180.19</v>
      </c>
      <c r="P7" t="n">
        <v>64.53</v>
      </c>
      <c r="Q7" t="n">
        <v>203.56</v>
      </c>
      <c r="R7" t="n">
        <v>19.33</v>
      </c>
      <c r="S7" t="n">
        <v>13.05</v>
      </c>
      <c r="T7" t="n">
        <v>2824.58</v>
      </c>
      <c r="U7" t="n">
        <v>0.68</v>
      </c>
      <c r="V7" t="n">
        <v>0.91</v>
      </c>
      <c r="W7" t="n">
        <v>0.07000000000000001</v>
      </c>
      <c r="X7" t="n">
        <v>0.17</v>
      </c>
      <c r="Y7" t="n">
        <v>0.5</v>
      </c>
      <c r="Z7" t="n">
        <v>10</v>
      </c>
      <c r="AA7" t="n">
        <v>57.24828470911909</v>
      </c>
      <c r="AB7" t="n">
        <v>78.32962875506101</v>
      </c>
      <c r="AC7" t="n">
        <v>70.85395892302044</v>
      </c>
      <c r="AD7" t="n">
        <v>57248.28470911909</v>
      </c>
      <c r="AE7" t="n">
        <v>78329.62875506101</v>
      </c>
      <c r="AF7" t="n">
        <v>2.520590346746809e-06</v>
      </c>
      <c r="AG7" t="n">
        <v>0.2160416666666667</v>
      </c>
      <c r="AH7" t="n">
        <v>70853.95892302044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9.692</v>
      </c>
      <c r="E8" t="n">
        <v>10.32</v>
      </c>
      <c r="F8" t="n">
        <v>8.17</v>
      </c>
      <c r="G8" t="n">
        <v>61.24</v>
      </c>
      <c r="H8" t="n">
        <v>1.16</v>
      </c>
      <c r="I8" t="n">
        <v>8</v>
      </c>
      <c r="J8" t="n">
        <v>106.23</v>
      </c>
      <c r="K8" t="n">
        <v>39.72</v>
      </c>
      <c r="L8" t="n">
        <v>7</v>
      </c>
      <c r="M8" t="n">
        <v>6</v>
      </c>
      <c r="N8" t="n">
        <v>14.52</v>
      </c>
      <c r="O8" t="n">
        <v>13335.87</v>
      </c>
      <c r="P8" t="n">
        <v>62.39</v>
      </c>
      <c r="Q8" t="n">
        <v>203.56</v>
      </c>
      <c r="R8" t="n">
        <v>18.44</v>
      </c>
      <c r="S8" t="n">
        <v>13.05</v>
      </c>
      <c r="T8" t="n">
        <v>2384.23</v>
      </c>
      <c r="U8" t="n">
        <v>0.71</v>
      </c>
      <c r="V8" t="n">
        <v>0.91</v>
      </c>
      <c r="W8" t="n">
        <v>0.07000000000000001</v>
      </c>
      <c r="X8" t="n">
        <v>0.14</v>
      </c>
      <c r="Y8" t="n">
        <v>0.5</v>
      </c>
      <c r="Z8" t="n">
        <v>10</v>
      </c>
      <c r="AA8" t="n">
        <v>55.74420591937179</v>
      </c>
      <c r="AB8" t="n">
        <v>76.27168179965668</v>
      </c>
      <c r="AC8" t="n">
        <v>68.99241953669257</v>
      </c>
      <c r="AD8" t="n">
        <v>55744.20591937179</v>
      </c>
      <c r="AE8" t="n">
        <v>76271.68179965668</v>
      </c>
      <c r="AF8" t="n">
        <v>2.532321800403237e-06</v>
      </c>
      <c r="AG8" t="n">
        <v>0.215</v>
      </c>
      <c r="AH8" t="n">
        <v>68992.41953669257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9.731</v>
      </c>
      <c r="E9" t="n">
        <v>10.28</v>
      </c>
      <c r="F9" t="n">
        <v>8.140000000000001</v>
      </c>
      <c r="G9" t="n">
        <v>69.81</v>
      </c>
      <c r="H9" t="n">
        <v>1.31</v>
      </c>
      <c r="I9" t="n">
        <v>7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60.43</v>
      </c>
      <c r="Q9" t="n">
        <v>203.56</v>
      </c>
      <c r="R9" t="n">
        <v>17.74</v>
      </c>
      <c r="S9" t="n">
        <v>13.05</v>
      </c>
      <c r="T9" t="n">
        <v>2042.36</v>
      </c>
      <c r="U9" t="n">
        <v>0.74</v>
      </c>
      <c r="V9" t="n">
        <v>0.91</v>
      </c>
      <c r="W9" t="n">
        <v>0.07000000000000001</v>
      </c>
      <c r="X9" t="n">
        <v>0.12</v>
      </c>
      <c r="Y9" t="n">
        <v>0.5</v>
      </c>
      <c r="Z9" t="n">
        <v>10</v>
      </c>
      <c r="AA9" t="n">
        <v>54.36457884988784</v>
      </c>
      <c r="AB9" t="n">
        <v>74.38401517833904</v>
      </c>
      <c r="AC9" t="n">
        <v>67.28490916835612</v>
      </c>
      <c r="AD9" t="n">
        <v>54364.57884988784</v>
      </c>
      <c r="AE9" t="n">
        <v>74384.01517833905</v>
      </c>
      <c r="AF9" t="n">
        <v>2.542511704470068e-06</v>
      </c>
      <c r="AG9" t="n">
        <v>0.2141666666666666</v>
      </c>
      <c r="AH9" t="n">
        <v>67284.90916835613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9.7654</v>
      </c>
      <c r="E10" t="n">
        <v>10.24</v>
      </c>
      <c r="F10" t="n">
        <v>8.130000000000001</v>
      </c>
      <c r="G10" t="n">
        <v>81.29000000000001</v>
      </c>
      <c r="H10" t="n">
        <v>1.46</v>
      </c>
      <c r="I10" t="n">
        <v>6</v>
      </c>
      <c r="J10" t="n">
        <v>108.77</v>
      </c>
      <c r="K10" t="n">
        <v>39.72</v>
      </c>
      <c r="L10" t="n">
        <v>9</v>
      </c>
      <c r="M10" t="n">
        <v>2</v>
      </c>
      <c r="N10" t="n">
        <v>15.05</v>
      </c>
      <c r="O10" t="n">
        <v>13648.58</v>
      </c>
      <c r="P10" t="n">
        <v>58.75</v>
      </c>
      <c r="Q10" t="n">
        <v>203.56</v>
      </c>
      <c r="R10" t="n">
        <v>17.18</v>
      </c>
      <c r="S10" t="n">
        <v>13.05</v>
      </c>
      <c r="T10" t="n">
        <v>1766.21</v>
      </c>
      <c r="U10" t="n">
        <v>0.76</v>
      </c>
      <c r="V10" t="n">
        <v>0.92</v>
      </c>
      <c r="W10" t="n">
        <v>0.07000000000000001</v>
      </c>
      <c r="X10" t="n">
        <v>0.1</v>
      </c>
      <c r="Y10" t="n">
        <v>0.5</v>
      </c>
      <c r="Z10" t="n">
        <v>10</v>
      </c>
      <c r="AA10" t="n">
        <v>53.22013345327488</v>
      </c>
      <c r="AB10" t="n">
        <v>72.81813449732643</v>
      </c>
      <c r="AC10" t="n">
        <v>65.86847394181153</v>
      </c>
      <c r="AD10" t="n">
        <v>53220.13345327487</v>
      </c>
      <c r="AE10" t="n">
        <v>72818.13449732642</v>
      </c>
      <c r="AF10" t="n">
        <v>2.551499722416196e-06</v>
      </c>
      <c r="AG10" t="n">
        <v>0.2133333333333333</v>
      </c>
      <c r="AH10" t="n">
        <v>65868.47394181154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9.772</v>
      </c>
      <c r="E11" t="n">
        <v>10.23</v>
      </c>
      <c r="F11" t="n">
        <v>8.119999999999999</v>
      </c>
      <c r="G11" t="n">
        <v>81.22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58.91</v>
      </c>
      <c r="Q11" t="n">
        <v>203.56</v>
      </c>
      <c r="R11" t="n">
        <v>16.89</v>
      </c>
      <c r="S11" t="n">
        <v>13.05</v>
      </c>
      <c r="T11" t="n">
        <v>1618.82</v>
      </c>
      <c r="U11" t="n">
        <v>0.77</v>
      </c>
      <c r="V11" t="n">
        <v>0.92</v>
      </c>
      <c r="W11" t="n">
        <v>0.07000000000000001</v>
      </c>
      <c r="X11" t="n">
        <v>0.1</v>
      </c>
      <c r="Y11" t="n">
        <v>0.5</v>
      </c>
      <c r="Z11" t="n">
        <v>10</v>
      </c>
      <c r="AA11" t="n">
        <v>53.25198788186653</v>
      </c>
      <c r="AB11" t="n">
        <v>72.8617191318437</v>
      </c>
      <c r="AC11" t="n">
        <v>65.9078989199819</v>
      </c>
      <c r="AD11" t="n">
        <v>53251.98788186653</v>
      </c>
      <c r="AE11" t="n">
        <v>72861.7191318437</v>
      </c>
      <c r="AF11" t="n">
        <v>2.553224167719814e-06</v>
      </c>
      <c r="AG11" t="n">
        <v>0.213125</v>
      </c>
      <c r="AH11" t="n">
        <v>65907.8989199819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7.4293</v>
      </c>
      <c r="E2" t="n">
        <v>13.46</v>
      </c>
      <c r="F2" t="n">
        <v>9.49</v>
      </c>
      <c r="G2" t="n">
        <v>7.91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98.12</v>
      </c>
      <c r="Q2" t="n">
        <v>203.58</v>
      </c>
      <c r="R2" t="n">
        <v>59.75</v>
      </c>
      <c r="S2" t="n">
        <v>13.05</v>
      </c>
      <c r="T2" t="n">
        <v>22720.56</v>
      </c>
      <c r="U2" t="n">
        <v>0.22</v>
      </c>
      <c r="V2" t="n">
        <v>0.79</v>
      </c>
      <c r="W2" t="n">
        <v>0.17</v>
      </c>
      <c r="X2" t="n">
        <v>1.46</v>
      </c>
      <c r="Y2" t="n">
        <v>0.5</v>
      </c>
      <c r="Z2" t="n">
        <v>10</v>
      </c>
      <c r="AA2" t="n">
        <v>105.6787851695664</v>
      </c>
      <c r="AB2" t="n">
        <v>144.5943760878983</v>
      </c>
      <c r="AC2" t="n">
        <v>130.7944917735898</v>
      </c>
      <c r="AD2" t="n">
        <v>105678.7851695664</v>
      </c>
      <c r="AE2" t="n">
        <v>144594.3760878983</v>
      </c>
      <c r="AF2" t="n">
        <v>1.868886794358834e-06</v>
      </c>
      <c r="AG2" t="n">
        <v>0.2804166666666667</v>
      </c>
      <c r="AH2" t="n">
        <v>130794.4917735898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8.5802</v>
      </c>
      <c r="E3" t="n">
        <v>11.65</v>
      </c>
      <c r="F3" t="n">
        <v>8.68</v>
      </c>
      <c r="G3" t="n">
        <v>15.78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88.52</v>
      </c>
      <c r="Q3" t="n">
        <v>203.57</v>
      </c>
      <c r="R3" t="n">
        <v>34.46</v>
      </c>
      <c r="S3" t="n">
        <v>13.05</v>
      </c>
      <c r="T3" t="n">
        <v>10267.84</v>
      </c>
      <c r="U3" t="n">
        <v>0.38</v>
      </c>
      <c r="V3" t="n">
        <v>0.86</v>
      </c>
      <c r="W3" t="n">
        <v>0.11</v>
      </c>
      <c r="X3" t="n">
        <v>0.65</v>
      </c>
      <c r="Y3" t="n">
        <v>0.5</v>
      </c>
      <c r="Z3" t="n">
        <v>10</v>
      </c>
      <c r="AA3" t="n">
        <v>83.33773841005865</v>
      </c>
      <c r="AB3" t="n">
        <v>114.0263702941334</v>
      </c>
      <c r="AC3" t="n">
        <v>103.1438535503065</v>
      </c>
      <c r="AD3" t="n">
        <v>83337.73841005865</v>
      </c>
      <c r="AE3" t="n">
        <v>114026.3702941334</v>
      </c>
      <c r="AF3" t="n">
        <v>2.158402874154721e-06</v>
      </c>
      <c r="AG3" t="n">
        <v>0.2427083333333333</v>
      </c>
      <c r="AH3" t="n">
        <v>103143.8535503066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8.978199999999999</v>
      </c>
      <c r="E4" t="n">
        <v>11.14</v>
      </c>
      <c r="F4" t="n">
        <v>8.44</v>
      </c>
      <c r="G4" t="n">
        <v>23.03</v>
      </c>
      <c r="H4" t="n">
        <v>0.42</v>
      </c>
      <c r="I4" t="n">
        <v>22</v>
      </c>
      <c r="J4" t="n">
        <v>127.27</v>
      </c>
      <c r="K4" t="n">
        <v>45</v>
      </c>
      <c r="L4" t="n">
        <v>3</v>
      </c>
      <c r="M4" t="n">
        <v>20</v>
      </c>
      <c r="N4" t="n">
        <v>19.27</v>
      </c>
      <c r="O4" t="n">
        <v>15930.42</v>
      </c>
      <c r="P4" t="n">
        <v>85.14</v>
      </c>
      <c r="Q4" t="n">
        <v>203.57</v>
      </c>
      <c r="R4" t="n">
        <v>27.09</v>
      </c>
      <c r="S4" t="n">
        <v>13.05</v>
      </c>
      <c r="T4" t="n">
        <v>6639.23</v>
      </c>
      <c r="U4" t="n">
        <v>0.48</v>
      </c>
      <c r="V4" t="n">
        <v>0.88</v>
      </c>
      <c r="W4" t="n">
        <v>0.09</v>
      </c>
      <c r="X4" t="n">
        <v>0.42</v>
      </c>
      <c r="Y4" t="n">
        <v>0.5</v>
      </c>
      <c r="Z4" t="n">
        <v>10</v>
      </c>
      <c r="AA4" t="n">
        <v>77.01752986126085</v>
      </c>
      <c r="AB4" t="n">
        <v>105.3787821297501</v>
      </c>
      <c r="AC4" t="n">
        <v>95.32157906336303</v>
      </c>
      <c r="AD4" t="n">
        <v>77017.52986126086</v>
      </c>
      <c r="AE4" t="n">
        <v>105378.7821297501</v>
      </c>
      <c r="AF4" t="n">
        <v>2.258522258774378e-06</v>
      </c>
      <c r="AG4" t="n">
        <v>0.2320833333333333</v>
      </c>
      <c r="AH4" t="n">
        <v>95321.57906336304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9.201700000000001</v>
      </c>
      <c r="E5" t="n">
        <v>10.87</v>
      </c>
      <c r="F5" t="n">
        <v>8.33</v>
      </c>
      <c r="G5" t="n">
        <v>31.22</v>
      </c>
      <c r="H5" t="n">
        <v>0.55</v>
      </c>
      <c r="I5" t="n">
        <v>16</v>
      </c>
      <c r="J5" t="n">
        <v>128.59</v>
      </c>
      <c r="K5" t="n">
        <v>45</v>
      </c>
      <c r="L5" t="n">
        <v>4</v>
      </c>
      <c r="M5" t="n">
        <v>14</v>
      </c>
      <c r="N5" t="n">
        <v>19.59</v>
      </c>
      <c r="O5" t="n">
        <v>16093.6</v>
      </c>
      <c r="P5" t="n">
        <v>82.68000000000001</v>
      </c>
      <c r="Q5" t="n">
        <v>203.56</v>
      </c>
      <c r="R5" t="n">
        <v>23.46</v>
      </c>
      <c r="S5" t="n">
        <v>13.05</v>
      </c>
      <c r="T5" t="n">
        <v>4853.8</v>
      </c>
      <c r="U5" t="n">
        <v>0.5600000000000001</v>
      </c>
      <c r="V5" t="n">
        <v>0.89</v>
      </c>
      <c r="W5" t="n">
        <v>0.08</v>
      </c>
      <c r="X5" t="n">
        <v>0.3</v>
      </c>
      <c r="Y5" t="n">
        <v>0.5</v>
      </c>
      <c r="Z5" t="n">
        <v>10</v>
      </c>
      <c r="AA5" t="n">
        <v>73.4409824257914</v>
      </c>
      <c r="AB5" t="n">
        <v>100.4851921424064</v>
      </c>
      <c r="AC5" t="n">
        <v>90.89502643621317</v>
      </c>
      <c r="AD5" t="n">
        <v>73440.9824257914</v>
      </c>
      <c r="AE5" t="n">
        <v>100485.1921424064</v>
      </c>
      <c r="AF5" t="n">
        <v>2.314745079031898e-06</v>
      </c>
      <c r="AG5" t="n">
        <v>0.2264583333333333</v>
      </c>
      <c r="AH5" t="n">
        <v>90895.02643621317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9.3192</v>
      </c>
      <c r="E6" t="n">
        <v>10.73</v>
      </c>
      <c r="F6" t="n">
        <v>8.27</v>
      </c>
      <c r="G6" t="n">
        <v>38.15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80.84999999999999</v>
      </c>
      <c r="Q6" t="n">
        <v>203.56</v>
      </c>
      <c r="R6" t="n">
        <v>21.6</v>
      </c>
      <c r="S6" t="n">
        <v>13.05</v>
      </c>
      <c r="T6" t="n">
        <v>3940.54</v>
      </c>
      <c r="U6" t="n">
        <v>0.6</v>
      </c>
      <c r="V6" t="n">
        <v>0.9</v>
      </c>
      <c r="W6" t="n">
        <v>0.07000000000000001</v>
      </c>
      <c r="X6" t="n">
        <v>0.24</v>
      </c>
      <c r="Y6" t="n">
        <v>0.5</v>
      </c>
      <c r="Z6" t="n">
        <v>10</v>
      </c>
      <c r="AA6" t="n">
        <v>71.31015284119046</v>
      </c>
      <c r="AB6" t="n">
        <v>97.56969709919015</v>
      </c>
      <c r="AC6" t="n">
        <v>88.25778214799756</v>
      </c>
      <c r="AD6" t="n">
        <v>71310.15284119046</v>
      </c>
      <c r="AE6" t="n">
        <v>97569.69709919015</v>
      </c>
      <c r="AF6" t="n">
        <v>2.344302937556546e-06</v>
      </c>
      <c r="AG6" t="n">
        <v>0.2235416666666667</v>
      </c>
      <c r="AH6" t="n">
        <v>88257.78214799755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9.398999999999999</v>
      </c>
      <c r="E7" t="n">
        <v>10.64</v>
      </c>
      <c r="F7" t="n">
        <v>8.23</v>
      </c>
      <c r="G7" t="n">
        <v>44.87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79.53</v>
      </c>
      <c r="Q7" t="n">
        <v>203.56</v>
      </c>
      <c r="R7" t="n">
        <v>20.32</v>
      </c>
      <c r="S7" t="n">
        <v>13.05</v>
      </c>
      <c r="T7" t="n">
        <v>3310.61</v>
      </c>
      <c r="U7" t="n">
        <v>0.64</v>
      </c>
      <c r="V7" t="n">
        <v>0.91</v>
      </c>
      <c r="W7" t="n">
        <v>0.07000000000000001</v>
      </c>
      <c r="X7" t="n">
        <v>0.2</v>
      </c>
      <c r="Y7" t="n">
        <v>0.5</v>
      </c>
      <c r="Z7" t="n">
        <v>10</v>
      </c>
      <c r="AA7" t="n">
        <v>69.85089851298891</v>
      </c>
      <c r="AB7" t="n">
        <v>95.57308094958837</v>
      </c>
      <c r="AC7" t="n">
        <v>86.45172024144476</v>
      </c>
      <c r="AD7" t="n">
        <v>69850.8985129889</v>
      </c>
      <c r="AE7" t="n">
        <v>95573.08094958837</v>
      </c>
      <c r="AF7" t="n">
        <v>2.36437712572903e-06</v>
      </c>
      <c r="AG7" t="n">
        <v>0.2216666666666667</v>
      </c>
      <c r="AH7" t="n">
        <v>86451.72024144477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9.485900000000001</v>
      </c>
      <c r="E8" t="n">
        <v>10.54</v>
      </c>
      <c r="F8" t="n">
        <v>8.18</v>
      </c>
      <c r="G8" t="n">
        <v>54.53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7</v>
      </c>
      <c r="N8" t="n">
        <v>20.59</v>
      </c>
      <c r="O8" t="n">
        <v>16585.95</v>
      </c>
      <c r="P8" t="n">
        <v>77.52</v>
      </c>
      <c r="Q8" t="n">
        <v>203.56</v>
      </c>
      <c r="R8" t="n">
        <v>18.88</v>
      </c>
      <c r="S8" t="n">
        <v>13.05</v>
      </c>
      <c r="T8" t="n">
        <v>2600.58</v>
      </c>
      <c r="U8" t="n">
        <v>0.6899999999999999</v>
      </c>
      <c r="V8" t="n">
        <v>0.91</v>
      </c>
      <c r="W8" t="n">
        <v>0.07000000000000001</v>
      </c>
      <c r="X8" t="n">
        <v>0.16</v>
      </c>
      <c r="Y8" t="n">
        <v>0.5</v>
      </c>
      <c r="Z8" t="n">
        <v>10</v>
      </c>
      <c r="AA8" t="n">
        <v>67.94444818758329</v>
      </c>
      <c r="AB8" t="n">
        <v>92.96459150771732</v>
      </c>
      <c r="AC8" t="n">
        <v>84.09218137086715</v>
      </c>
      <c r="AD8" t="n">
        <v>67944.44818758329</v>
      </c>
      <c r="AE8" t="n">
        <v>92964.59150771731</v>
      </c>
      <c r="AF8" t="n">
        <v>2.386237363225131e-06</v>
      </c>
      <c r="AG8" t="n">
        <v>0.2195833333333333</v>
      </c>
      <c r="AH8" t="n">
        <v>84092.18137086715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9.5183</v>
      </c>
      <c r="E9" t="n">
        <v>10.51</v>
      </c>
      <c r="F9" t="n">
        <v>8.17</v>
      </c>
      <c r="G9" t="n">
        <v>61.27</v>
      </c>
      <c r="H9" t="n">
        <v>1.06</v>
      </c>
      <c r="I9" t="n">
        <v>8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76.58</v>
      </c>
      <c r="Q9" t="n">
        <v>203.56</v>
      </c>
      <c r="R9" t="n">
        <v>18.54</v>
      </c>
      <c r="S9" t="n">
        <v>13.05</v>
      </c>
      <c r="T9" t="n">
        <v>2436.09</v>
      </c>
      <c r="U9" t="n">
        <v>0.7</v>
      </c>
      <c r="V9" t="n">
        <v>0.91</v>
      </c>
      <c r="W9" t="n">
        <v>0.07000000000000001</v>
      </c>
      <c r="X9" t="n">
        <v>0.15</v>
      </c>
      <c r="Y9" t="n">
        <v>0.5</v>
      </c>
      <c r="Z9" t="n">
        <v>10</v>
      </c>
      <c r="AA9" t="n">
        <v>67.15622814582655</v>
      </c>
      <c r="AB9" t="n">
        <v>91.88611407277226</v>
      </c>
      <c r="AC9" t="n">
        <v>83.11663230866033</v>
      </c>
      <c r="AD9" t="n">
        <v>67156.22814582655</v>
      </c>
      <c r="AE9" t="n">
        <v>91886.11407277225</v>
      </c>
      <c r="AF9" t="n">
        <v>2.394387785490651e-06</v>
      </c>
      <c r="AG9" t="n">
        <v>0.2189583333333333</v>
      </c>
      <c r="AH9" t="n">
        <v>83116.63230866032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9.571199999999999</v>
      </c>
      <c r="E10" t="n">
        <v>10.45</v>
      </c>
      <c r="F10" t="n">
        <v>8.140000000000001</v>
      </c>
      <c r="G10" t="n">
        <v>69.75</v>
      </c>
      <c r="H10" t="n">
        <v>1.18</v>
      </c>
      <c r="I10" t="n">
        <v>7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74.69</v>
      </c>
      <c r="Q10" t="n">
        <v>203.56</v>
      </c>
      <c r="R10" t="n">
        <v>17.39</v>
      </c>
      <c r="S10" t="n">
        <v>13.05</v>
      </c>
      <c r="T10" t="n">
        <v>1866.34</v>
      </c>
      <c r="U10" t="n">
        <v>0.75</v>
      </c>
      <c r="V10" t="n">
        <v>0.92</v>
      </c>
      <c r="W10" t="n">
        <v>0.07000000000000001</v>
      </c>
      <c r="X10" t="n">
        <v>0.11</v>
      </c>
      <c r="Y10" t="n">
        <v>0.5</v>
      </c>
      <c r="Z10" t="n">
        <v>10</v>
      </c>
      <c r="AA10" t="n">
        <v>65.64308896899009</v>
      </c>
      <c r="AB10" t="n">
        <v>89.8157702960365</v>
      </c>
      <c r="AC10" t="n">
        <v>81.2438792362298</v>
      </c>
      <c r="AD10" t="n">
        <v>65643.08896899008</v>
      </c>
      <c r="AE10" t="n">
        <v>89815.7702960365</v>
      </c>
      <c r="AF10" t="n">
        <v>2.407695110732811e-06</v>
      </c>
      <c r="AG10" t="n">
        <v>0.2177083333333333</v>
      </c>
      <c r="AH10" t="n">
        <v>81243.8792362298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9.5656</v>
      </c>
      <c r="E11" t="n">
        <v>10.45</v>
      </c>
      <c r="F11" t="n">
        <v>8.140000000000001</v>
      </c>
      <c r="G11" t="n">
        <v>69.8</v>
      </c>
      <c r="H11" t="n">
        <v>1.29</v>
      </c>
      <c r="I11" t="n">
        <v>7</v>
      </c>
      <c r="J11" t="n">
        <v>136.61</v>
      </c>
      <c r="K11" t="n">
        <v>45</v>
      </c>
      <c r="L11" t="n">
        <v>10</v>
      </c>
      <c r="M11" t="n">
        <v>5</v>
      </c>
      <c r="N11" t="n">
        <v>21.61</v>
      </c>
      <c r="O11" t="n">
        <v>17082.76</v>
      </c>
      <c r="P11" t="n">
        <v>73.47</v>
      </c>
      <c r="Q11" t="n">
        <v>203.56</v>
      </c>
      <c r="R11" t="n">
        <v>17.78</v>
      </c>
      <c r="S11" t="n">
        <v>13.05</v>
      </c>
      <c r="T11" t="n">
        <v>2060.12</v>
      </c>
      <c r="U11" t="n">
        <v>0.73</v>
      </c>
      <c r="V11" t="n">
        <v>0.91</v>
      </c>
      <c r="W11" t="n">
        <v>0.06</v>
      </c>
      <c r="X11" t="n">
        <v>0.12</v>
      </c>
      <c r="Y11" t="n">
        <v>0.5</v>
      </c>
      <c r="Z11" t="n">
        <v>10</v>
      </c>
      <c r="AA11" t="n">
        <v>64.98598917173344</v>
      </c>
      <c r="AB11" t="n">
        <v>88.9166973642333</v>
      </c>
      <c r="AC11" t="n">
        <v>80.43061256318083</v>
      </c>
      <c r="AD11" t="n">
        <v>64985.98917173344</v>
      </c>
      <c r="AE11" t="n">
        <v>88916.6973642333</v>
      </c>
      <c r="AF11" t="n">
        <v>2.406286395773338e-06</v>
      </c>
      <c r="AG11" t="n">
        <v>0.2177083333333333</v>
      </c>
      <c r="AH11" t="n">
        <v>80430.61256318082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9.6061</v>
      </c>
      <c r="E12" t="n">
        <v>10.41</v>
      </c>
      <c r="F12" t="n">
        <v>8.119999999999999</v>
      </c>
      <c r="G12" t="n">
        <v>81.23999999999999</v>
      </c>
      <c r="H12" t="n">
        <v>1.41</v>
      </c>
      <c r="I12" t="n">
        <v>6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72.22</v>
      </c>
      <c r="Q12" t="n">
        <v>203.56</v>
      </c>
      <c r="R12" t="n">
        <v>17.16</v>
      </c>
      <c r="S12" t="n">
        <v>13.05</v>
      </c>
      <c r="T12" t="n">
        <v>1753.86</v>
      </c>
      <c r="U12" t="n">
        <v>0.76</v>
      </c>
      <c r="V12" t="n">
        <v>0.92</v>
      </c>
      <c r="W12" t="n">
        <v>0.06</v>
      </c>
      <c r="X12" t="n">
        <v>0.1</v>
      </c>
      <c r="Y12" t="n">
        <v>0.5</v>
      </c>
      <c r="Z12" t="n">
        <v>10</v>
      </c>
      <c r="AA12" t="n">
        <v>63.96045193438684</v>
      </c>
      <c r="AB12" t="n">
        <v>87.51351207258659</v>
      </c>
      <c r="AC12" t="n">
        <v>79.16134530638551</v>
      </c>
      <c r="AD12" t="n">
        <v>63960.45193438684</v>
      </c>
      <c r="AE12" t="n">
        <v>87513.5120725866</v>
      </c>
      <c r="AF12" t="n">
        <v>2.416474423605238e-06</v>
      </c>
      <c r="AG12" t="n">
        <v>0.216875</v>
      </c>
      <c r="AH12" t="n">
        <v>79161.34530638551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9.609</v>
      </c>
      <c r="E13" t="n">
        <v>10.41</v>
      </c>
      <c r="F13" t="n">
        <v>8.119999999999999</v>
      </c>
      <c r="G13" t="n">
        <v>81.20999999999999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70.54000000000001</v>
      </c>
      <c r="Q13" t="n">
        <v>203.57</v>
      </c>
      <c r="R13" t="n">
        <v>17.11</v>
      </c>
      <c r="S13" t="n">
        <v>13.05</v>
      </c>
      <c r="T13" t="n">
        <v>1731.13</v>
      </c>
      <c r="U13" t="n">
        <v>0.76</v>
      </c>
      <c r="V13" t="n">
        <v>0.92</v>
      </c>
      <c r="W13" t="n">
        <v>0.06</v>
      </c>
      <c r="X13" t="n">
        <v>0.1</v>
      </c>
      <c r="Y13" t="n">
        <v>0.5</v>
      </c>
      <c r="Z13" t="n">
        <v>10</v>
      </c>
      <c r="AA13" t="n">
        <v>62.99044953655614</v>
      </c>
      <c r="AB13" t="n">
        <v>86.18631199838974</v>
      </c>
      <c r="AC13" t="n">
        <v>77.96081134453257</v>
      </c>
      <c r="AD13" t="n">
        <v>62990.44953655615</v>
      </c>
      <c r="AE13" t="n">
        <v>86186.31199838973</v>
      </c>
      <c r="AF13" t="n">
        <v>2.417203936709251e-06</v>
      </c>
      <c r="AG13" t="n">
        <v>0.216875</v>
      </c>
      <c r="AH13" t="n">
        <v>77960.81134453257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9.646800000000001</v>
      </c>
      <c r="E14" t="n">
        <v>10.37</v>
      </c>
      <c r="F14" t="n">
        <v>8.109999999999999</v>
      </c>
      <c r="G14" t="n">
        <v>97.27</v>
      </c>
      <c r="H14" t="n">
        <v>1.63</v>
      </c>
      <c r="I14" t="n">
        <v>5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69.55</v>
      </c>
      <c r="Q14" t="n">
        <v>203.56</v>
      </c>
      <c r="R14" t="n">
        <v>16.59</v>
      </c>
      <c r="S14" t="n">
        <v>13.05</v>
      </c>
      <c r="T14" t="n">
        <v>1472.74</v>
      </c>
      <c r="U14" t="n">
        <v>0.79</v>
      </c>
      <c r="V14" t="n">
        <v>0.92</v>
      </c>
      <c r="W14" t="n">
        <v>0.06</v>
      </c>
      <c r="X14" t="n">
        <v>0.08</v>
      </c>
      <c r="Y14" t="n">
        <v>0.5</v>
      </c>
      <c r="Z14" t="n">
        <v>10</v>
      </c>
      <c r="AA14" t="n">
        <v>62.16640259951097</v>
      </c>
      <c r="AB14" t="n">
        <v>85.05881462473999</v>
      </c>
      <c r="AC14" t="n">
        <v>76.94092073777111</v>
      </c>
      <c r="AD14" t="n">
        <v>62166.40259951097</v>
      </c>
      <c r="AE14" t="n">
        <v>85058.81462474</v>
      </c>
      <c r="AF14" t="n">
        <v>2.42671276268569e-06</v>
      </c>
      <c r="AG14" t="n">
        <v>0.2160416666666667</v>
      </c>
      <c r="AH14" t="n">
        <v>76940.92073777111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9.647600000000001</v>
      </c>
      <c r="E15" t="n">
        <v>10.37</v>
      </c>
      <c r="F15" t="n">
        <v>8.109999999999999</v>
      </c>
      <c r="G15" t="n">
        <v>97.26000000000001</v>
      </c>
      <c r="H15" t="n">
        <v>1.74</v>
      </c>
      <c r="I15" t="n">
        <v>5</v>
      </c>
      <c r="J15" t="n">
        <v>142.04</v>
      </c>
      <c r="K15" t="n">
        <v>45</v>
      </c>
      <c r="L15" t="n">
        <v>14</v>
      </c>
      <c r="M15" t="n">
        <v>1</v>
      </c>
      <c r="N15" t="n">
        <v>23.04</v>
      </c>
      <c r="O15" t="n">
        <v>17751.93</v>
      </c>
      <c r="P15" t="n">
        <v>69.42</v>
      </c>
      <c r="Q15" t="n">
        <v>203.56</v>
      </c>
      <c r="R15" t="n">
        <v>16.45</v>
      </c>
      <c r="S15" t="n">
        <v>13.05</v>
      </c>
      <c r="T15" t="n">
        <v>1403.79</v>
      </c>
      <c r="U15" t="n">
        <v>0.79</v>
      </c>
      <c r="V15" t="n">
        <v>0.92</v>
      </c>
      <c r="W15" t="n">
        <v>0.07000000000000001</v>
      </c>
      <c r="X15" t="n">
        <v>0.08</v>
      </c>
      <c r="Y15" t="n">
        <v>0.5</v>
      </c>
      <c r="Z15" t="n">
        <v>10</v>
      </c>
      <c r="AA15" t="n">
        <v>62.08812428014252</v>
      </c>
      <c r="AB15" t="n">
        <v>84.95171077478443</v>
      </c>
      <c r="AC15" t="n">
        <v>76.84403872893404</v>
      </c>
      <c r="AD15" t="n">
        <v>62088.12428014252</v>
      </c>
      <c r="AE15" t="n">
        <v>84951.71077478443</v>
      </c>
      <c r="AF15" t="n">
        <v>2.426914007679901e-06</v>
      </c>
      <c r="AG15" t="n">
        <v>0.2160416666666667</v>
      </c>
      <c r="AH15" t="n">
        <v>76844.03872893404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9.6554</v>
      </c>
      <c r="E16" t="n">
        <v>10.36</v>
      </c>
      <c r="F16" t="n">
        <v>8.1</v>
      </c>
      <c r="G16" t="n">
        <v>97.16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69.25</v>
      </c>
      <c r="Q16" t="n">
        <v>203.56</v>
      </c>
      <c r="R16" t="n">
        <v>16.1</v>
      </c>
      <c r="S16" t="n">
        <v>13.05</v>
      </c>
      <c r="T16" t="n">
        <v>1230.42</v>
      </c>
      <c r="U16" t="n">
        <v>0.8100000000000001</v>
      </c>
      <c r="V16" t="n">
        <v>0.92</v>
      </c>
      <c r="W16" t="n">
        <v>0.07000000000000001</v>
      </c>
      <c r="X16" t="n">
        <v>0.07000000000000001</v>
      </c>
      <c r="Y16" t="n">
        <v>0.5</v>
      </c>
      <c r="Z16" t="n">
        <v>10</v>
      </c>
      <c r="AA16" t="n">
        <v>61.91815078832474</v>
      </c>
      <c r="AB16" t="n">
        <v>84.7191455445782</v>
      </c>
      <c r="AC16" t="n">
        <v>76.63366919789131</v>
      </c>
      <c r="AD16" t="n">
        <v>61918.15078832474</v>
      </c>
      <c r="AE16" t="n">
        <v>84719.14554457819</v>
      </c>
      <c r="AF16" t="n">
        <v>2.428876146373452e-06</v>
      </c>
      <c r="AG16" t="n">
        <v>0.2158333333333333</v>
      </c>
      <c r="AH16" t="n">
        <v>76633.66919789131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9.6546</v>
      </c>
      <c r="E17" t="n">
        <v>10.36</v>
      </c>
      <c r="F17" t="n">
        <v>8.1</v>
      </c>
      <c r="G17" t="n">
        <v>97.17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69.73999999999999</v>
      </c>
      <c r="Q17" t="n">
        <v>203.56</v>
      </c>
      <c r="R17" t="n">
        <v>16.13</v>
      </c>
      <c r="S17" t="n">
        <v>13.05</v>
      </c>
      <c r="T17" t="n">
        <v>1242.94</v>
      </c>
      <c r="U17" t="n">
        <v>0.8100000000000001</v>
      </c>
      <c r="V17" t="n">
        <v>0.92</v>
      </c>
      <c r="W17" t="n">
        <v>0.07000000000000001</v>
      </c>
      <c r="X17" t="n">
        <v>0.07000000000000001</v>
      </c>
      <c r="Y17" t="n">
        <v>0.5</v>
      </c>
      <c r="Z17" t="n">
        <v>10</v>
      </c>
      <c r="AA17" t="n">
        <v>62.19927119266863</v>
      </c>
      <c r="AB17" t="n">
        <v>85.10378688395825</v>
      </c>
      <c r="AC17" t="n">
        <v>76.98160090768857</v>
      </c>
      <c r="AD17" t="n">
        <v>62199.27119266862</v>
      </c>
      <c r="AE17" t="n">
        <v>85103.78688395825</v>
      </c>
      <c r="AF17" t="n">
        <v>2.428674901379242e-06</v>
      </c>
      <c r="AG17" t="n">
        <v>0.2158333333333333</v>
      </c>
      <c r="AH17" t="n">
        <v>76981.60090768857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2024-09-25T21:08:54Z</dcterms:created>
  <dcterms:modified xmlns:dcterms="http://purl.org/dc/terms/" xmlns:xsi="http://www.w3.org/2001/XMLSchema-instance" xsi:type="dcterms:W3CDTF">2024-09-25T21:08:54Z</dcterms:modified>
</cp:coreProperties>
</file>