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gráficos!$A$7:$A$437</f>
              <numCache>
                <formatCode>General</formatCode>
                <ptCount val="4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</numCache>
            </numRef>
          </xVal>
          <yVal>
            <numRef>
              <f>gráficos!$B$7:$B$437</f>
              <numCache>
                <formatCode>General</formatCode>
                <ptCount val="4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1.5843</v>
      </c>
      <c r="E2" t="n">
        <v>63.12</v>
      </c>
      <c r="F2" t="n">
        <v>43.49</v>
      </c>
      <c r="G2" t="n">
        <v>5.93</v>
      </c>
      <c r="H2" t="n">
        <v>0.09</v>
      </c>
      <c r="I2" t="n">
        <v>440</v>
      </c>
      <c r="J2" t="n">
        <v>194.77</v>
      </c>
      <c r="K2" t="n">
        <v>54.38</v>
      </c>
      <c r="L2" t="n">
        <v>1</v>
      </c>
      <c r="M2" t="n">
        <v>438</v>
      </c>
      <c r="N2" t="n">
        <v>39.4</v>
      </c>
      <c r="O2" t="n">
        <v>24256.19</v>
      </c>
      <c r="P2" t="n">
        <v>612.87</v>
      </c>
      <c r="Q2" t="n">
        <v>562.28</v>
      </c>
      <c r="R2" t="n">
        <v>330.11</v>
      </c>
      <c r="S2" t="n">
        <v>48.39</v>
      </c>
      <c r="T2" t="n">
        <v>138378.66</v>
      </c>
      <c r="U2" t="n">
        <v>0.15</v>
      </c>
      <c r="V2" t="n">
        <v>0.74</v>
      </c>
      <c r="W2" t="n">
        <v>9.890000000000001</v>
      </c>
      <c r="X2" t="n">
        <v>8.99</v>
      </c>
      <c r="Y2" t="n">
        <v>0.5</v>
      </c>
      <c r="Z2" t="n">
        <v>10</v>
      </c>
      <c r="AA2" t="n">
        <v>2932.787387100243</v>
      </c>
      <c r="AB2" t="n">
        <v>4012.769088478735</v>
      </c>
      <c r="AC2" t="n">
        <v>3629.79603863096</v>
      </c>
      <c r="AD2" t="n">
        <v>2932787.387100243</v>
      </c>
      <c r="AE2" t="n">
        <v>4012769.088478735</v>
      </c>
      <c r="AF2" t="n">
        <v>3.697995175948725e-07</v>
      </c>
      <c r="AG2" t="n">
        <v>1.315</v>
      </c>
      <c r="AH2" t="n">
        <v>3629796.03863096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2.0617</v>
      </c>
      <c r="E3" t="n">
        <v>48.5</v>
      </c>
      <c r="F3" t="n">
        <v>38.4</v>
      </c>
      <c r="G3" t="n">
        <v>11.82</v>
      </c>
      <c r="H3" t="n">
        <v>0.18</v>
      </c>
      <c r="I3" t="n">
        <v>195</v>
      </c>
      <c r="J3" t="n">
        <v>196.32</v>
      </c>
      <c r="K3" t="n">
        <v>54.38</v>
      </c>
      <c r="L3" t="n">
        <v>2</v>
      </c>
      <c r="M3" t="n">
        <v>193</v>
      </c>
      <c r="N3" t="n">
        <v>39.95</v>
      </c>
      <c r="O3" t="n">
        <v>24447.22</v>
      </c>
      <c r="P3" t="n">
        <v>540.4299999999999</v>
      </c>
      <c r="Q3" t="n">
        <v>561.9</v>
      </c>
      <c r="R3" t="n">
        <v>171.72</v>
      </c>
      <c r="S3" t="n">
        <v>48.39</v>
      </c>
      <c r="T3" t="n">
        <v>60406.96</v>
      </c>
      <c r="U3" t="n">
        <v>0.28</v>
      </c>
      <c r="V3" t="n">
        <v>0.84</v>
      </c>
      <c r="W3" t="n">
        <v>9.49</v>
      </c>
      <c r="X3" t="n">
        <v>3.92</v>
      </c>
      <c r="Y3" t="n">
        <v>0.5</v>
      </c>
      <c r="Z3" t="n">
        <v>10</v>
      </c>
      <c r="AA3" t="n">
        <v>1989.113125751926</v>
      </c>
      <c r="AB3" t="n">
        <v>2721.592332131563</v>
      </c>
      <c r="AC3" t="n">
        <v>2461.847379731755</v>
      </c>
      <c r="AD3" t="n">
        <v>1989113.125751926</v>
      </c>
      <c r="AE3" t="n">
        <v>2721592.332131563</v>
      </c>
      <c r="AF3" t="n">
        <v>4.812318787005925e-07</v>
      </c>
      <c r="AG3" t="n">
        <v>1.010416666666667</v>
      </c>
      <c r="AH3" t="n">
        <v>2461847.379731755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2.2547</v>
      </c>
      <c r="E4" t="n">
        <v>44.35</v>
      </c>
      <c r="F4" t="n">
        <v>36.98</v>
      </c>
      <c r="G4" t="n">
        <v>17.75</v>
      </c>
      <c r="H4" t="n">
        <v>0.27</v>
      </c>
      <c r="I4" t="n">
        <v>125</v>
      </c>
      <c r="J4" t="n">
        <v>197.88</v>
      </c>
      <c r="K4" t="n">
        <v>54.38</v>
      </c>
      <c r="L4" t="n">
        <v>3</v>
      </c>
      <c r="M4" t="n">
        <v>123</v>
      </c>
      <c r="N4" t="n">
        <v>40.5</v>
      </c>
      <c r="O4" t="n">
        <v>24639</v>
      </c>
      <c r="P4" t="n">
        <v>519.39</v>
      </c>
      <c r="Q4" t="n">
        <v>561.75</v>
      </c>
      <c r="R4" t="n">
        <v>126.92</v>
      </c>
      <c r="S4" t="n">
        <v>48.39</v>
      </c>
      <c r="T4" t="n">
        <v>38356.15</v>
      </c>
      <c r="U4" t="n">
        <v>0.38</v>
      </c>
      <c r="V4" t="n">
        <v>0.87</v>
      </c>
      <c r="W4" t="n">
        <v>9.390000000000001</v>
      </c>
      <c r="X4" t="n">
        <v>2.5</v>
      </c>
      <c r="Y4" t="n">
        <v>0.5</v>
      </c>
      <c r="Z4" t="n">
        <v>10</v>
      </c>
      <c r="AA4" t="n">
        <v>1749.228444843154</v>
      </c>
      <c r="AB4" t="n">
        <v>2393.371528746968</v>
      </c>
      <c r="AC4" t="n">
        <v>2164.951509161395</v>
      </c>
      <c r="AD4" t="n">
        <v>1749228.444843154</v>
      </c>
      <c r="AE4" t="n">
        <v>2393371.528746968</v>
      </c>
      <c r="AF4" t="n">
        <v>5.26280989914258e-07</v>
      </c>
      <c r="AG4" t="n">
        <v>0.9239583333333333</v>
      </c>
      <c r="AH4" t="n">
        <v>2164951.509161395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2.3547</v>
      </c>
      <c r="E5" t="n">
        <v>42.47</v>
      </c>
      <c r="F5" t="n">
        <v>36.34</v>
      </c>
      <c r="G5" t="n">
        <v>23.44</v>
      </c>
      <c r="H5" t="n">
        <v>0.36</v>
      </c>
      <c r="I5" t="n">
        <v>93</v>
      </c>
      <c r="J5" t="n">
        <v>199.44</v>
      </c>
      <c r="K5" t="n">
        <v>54.38</v>
      </c>
      <c r="L5" t="n">
        <v>4</v>
      </c>
      <c r="M5" t="n">
        <v>91</v>
      </c>
      <c r="N5" t="n">
        <v>41.06</v>
      </c>
      <c r="O5" t="n">
        <v>24831.54</v>
      </c>
      <c r="P5" t="n">
        <v>509.38</v>
      </c>
      <c r="Q5" t="n">
        <v>561.79</v>
      </c>
      <c r="R5" t="n">
        <v>106.98</v>
      </c>
      <c r="S5" t="n">
        <v>48.39</v>
      </c>
      <c r="T5" t="n">
        <v>28548.74</v>
      </c>
      <c r="U5" t="n">
        <v>0.45</v>
      </c>
      <c r="V5" t="n">
        <v>0.89</v>
      </c>
      <c r="W5" t="n">
        <v>9.34</v>
      </c>
      <c r="X5" t="n">
        <v>1.86</v>
      </c>
      <c r="Y5" t="n">
        <v>0.5</v>
      </c>
      <c r="Z5" t="n">
        <v>10</v>
      </c>
      <c r="AA5" t="n">
        <v>1643.755104880055</v>
      </c>
      <c r="AB5" t="n">
        <v>2249.0582518541</v>
      </c>
      <c r="AC5" t="n">
        <v>2034.411288870226</v>
      </c>
      <c r="AD5" t="n">
        <v>1643755.104880055</v>
      </c>
      <c r="AE5" t="n">
        <v>2249058.2518541</v>
      </c>
      <c r="AF5" t="n">
        <v>5.49622498315121e-07</v>
      </c>
      <c r="AG5" t="n">
        <v>0.8847916666666666</v>
      </c>
      <c r="AH5" t="n">
        <v>2034411.288870226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2.4228</v>
      </c>
      <c r="E6" t="n">
        <v>41.27</v>
      </c>
      <c r="F6" t="n">
        <v>35.92</v>
      </c>
      <c r="G6" t="n">
        <v>29.52</v>
      </c>
      <c r="H6" t="n">
        <v>0.44</v>
      </c>
      <c r="I6" t="n">
        <v>73</v>
      </c>
      <c r="J6" t="n">
        <v>201.01</v>
      </c>
      <c r="K6" t="n">
        <v>54.38</v>
      </c>
      <c r="L6" t="n">
        <v>5</v>
      </c>
      <c r="M6" t="n">
        <v>71</v>
      </c>
      <c r="N6" t="n">
        <v>41.63</v>
      </c>
      <c r="O6" t="n">
        <v>25024.84</v>
      </c>
      <c r="P6" t="n">
        <v>502.52</v>
      </c>
      <c r="Q6" t="n">
        <v>561.76</v>
      </c>
      <c r="R6" t="n">
        <v>94.08</v>
      </c>
      <c r="S6" t="n">
        <v>48.39</v>
      </c>
      <c r="T6" t="n">
        <v>22195.71</v>
      </c>
      <c r="U6" t="n">
        <v>0.51</v>
      </c>
      <c r="V6" t="n">
        <v>0.9</v>
      </c>
      <c r="W6" t="n">
        <v>9.300000000000001</v>
      </c>
      <c r="X6" t="n">
        <v>1.44</v>
      </c>
      <c r="Y6" t="n">
        <v>0.5</v>
      </c>
      <c r="Z6" t="n">
        <v>10</v>
      </c>
      <c r="AA6" t="n">
        <v>1577.008939200085</v>
      </c>
      <c r="AB6" t="n">
        <v>2157.733203337758</v>
      </c>
      <c r="AC6" t="n">
        <v>1951.802174808773</v>
      </c>
      <c r="AD6" t="n">
        <v>1577008.939200086</v>
      </c>
      <c r="AE6" t="n">
        <v>2157733.203337758</v>
      </c>
      <c r="AF6" t="n">
        <v>5.655180655361088e-07</v>
      </c>
      <c r="AG6" t="n">
        <v>0.8597916666666667</v>
      </c>
      <c r="AH6" t="n">
        <v>1951802.174808773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2.4651</v>
      </c>
      <c r="E7" t="n">
        <v>40.57</v>
      </c>
      <c r="F7" t="n">
        <v>35.68</v>
      </c>
      <c r="G7" t="n">
        <v>35.09</v>
      </c>
      <c r="H7" t="n">
        <v>0.53</v>
      </c>
      <c r="I7" t="n">
        <v>61</v>
      </c>
      <c r="J7" t="n">
        <v>202.58</v>
      </c>
      <c r="K7" t="n">
        <v>54.38</v>
      </c>
      <c r="L7" t="n">
        <v>6</v>
      </c>
      <c r="M7" t="n">
        <v>59</v>
      </c>
      <c r="N7" t="n">
        <v>42.2</v>
      </c>
      <c r="O7" t="n">
        <v>25218.93</v>
      </c>
      <c r="P7" t="n">
        <v>498.27</v>
      </c>
      <c r="Q7" t="n">
        <v>561.73</v>
      </c>
      <c r="R7" t="n">
        <v>86.8</v>
      </c>
      <c r="S7" t="n">
        <v>48.39</v>
      </c>
      <c r="T7" t="n">
        <v>18617.6</v>
      </c>
      <c r="U7" t="n">
        <v>0.5600000000000001</v>
      </c>
      <c r="V7" t="n">
        <v>0.9</v>
      </c>
      <c r="W7" t="n">
        <v>9.279999999999999</v>
      </c>
      <c r="X7" t="n">
        <v>1.2</v>
      </c>
      <c r="Y7" t="n">
        <v>0.5</v>
      </c>
      <c r="Z7" t="n">
        <v>10</v>
      </c>
      <c r="AA7" t="n">
        <v>1537.685207019599</v>
      </c>
      <c r="AB7" t="n">
        <v>2103.928738127791</v>
      </c>
      <c r="AC7" t="n">
        <v>1903.132732243404</v>
      </c>
      <c r="AD7" t="n">
        <v>1537685.207019599</v>
      </c>
      <c r="AE7" t="n">
        <v>2103928.738127791</v>
      </c>
      <c r="AF7" t="n">
        <v>5.753915235896738e-07</v>
      </c>
      <c r="AG7" t="n">
        <v>0.8452083333333333</v>
      </c>
      <c r="AH7" t="n">
        <v>1903132.732243404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2.4976</v>
      </c>
      <c r="E8" t="n">
        <v>40.04</v>
      </c>
      <c r="F8" t="n">
        <v>35.5</v>
      </c>
      <c r="G8" t="n">
        <v>40.96</v>
      </c>
      <c r="H8" t="n">
        <v>0.61</v>
      </c>
      <c r="I8" t="n">
        <v>52</v>
      </c>
      <c r="J8" t="n">
        <v>204.16</v>
      </c>
      <c r="K8" t="n">
        <v>54.38</v>
      </c>
      <c r="L8" t="n">
        <v>7</v>
      </c>
      <c r="M8" t="n">
        <v>50</v>
      </c>
      <c r="N8" t="n">
        <v>42.78</v>
      </c>
      <c r="O8" t="n">
        <v>25413.94</v>
      </c>
      <c r="P8" t="n">
        <v>494.77</v>
      </c>
      <c r="Q8" t="n">
        <v>561.74</v>
      </c>
      <c r="R8" t="n">
        <v>81.15000000000001</v>
      </c>
      <c r="S8" t="n">
        <v>48.39</v>
      </c>
      <c r="T8" t="n">
        <v>15834.84</v>
      </c>
      <c r="U8" t="n">
        <v>0.6</v>
      </c>
      <c r="V8" t="n">
        <v>0.91</v>
      </c>
      <c r="W8" t="n">
        <v>9.27</v>
      </c>
      <c r="X8" t="n">
        <v>1.02</v>
      </c>
      <c r="Y8" t="n">
        <v>0.5</v>
      </c>
      <c r="Z8" t="n">
        <v>10</v>
      </c>
      <c r="AA8" t="n">
        <v>1507.917438248898</v>
      </c>
      <c r="AB8" t="n">
        <v>2063.199163634445</v>
      </c>
      <c r="AC8" t="n">
        <v>1866.290331175386</v>
      </c>
      <c r="AD8" t="n">
        <v>1507917.438248898</v>
      </c>
      <c r="AE8" t="n">
        <v>2063199.163634445</v>
      </c>
      <c r="AF8" t="n">
        <v>5.829775138199542e-07</v>
      </c>
      <c r="AG8" t="n">
        <v>0.8341666666666666</v>
      </c>
      <c r="AH8" t="n">
        <v>1866290.331175386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2.5235</v>
      </c>
      <c r="E9" t="n">
        <v>39.63</v>
      </c>
      <c r="F9" t="n">
        <v>35.36</v>
      </c>
      <c r="G9" t="n">
        <v>47.15</v>
      </c>
      <c r="H9" t="n">
        <v>0.6899999999999999</v>
      </c>
      <c r="I9" t="n">
        <v>45</v>
      </c>
      <c r="J9" t="n">
        <v>205.75</v>
      </c>
      <c r="K9" t="n">
        <v>54.38</v>
      </c>
      <c r="L9" t="n">
        <v>8</v>
      </c>
      <c r="M9" t="n">
        <v>43</v>
      </c>
      <c r="N9" t="n">
        <v>43.37</v>
      </c>
      <c r="O9" t="n">
        <v>25609.61</v>
      </c>
      <c r="P9" t="n">
        <v>491.68</v>
      </c>
      <c r="Q9" t="n">
        <v>561.76</v>
      </c>
      <c r="R9" t="n">
        <v>77.12</v>
      </c>
      <c r="S9" t="n">
        <v>48.39</v>
      </c>
      <c r="T9" t="n">
        <v>13855.59</v>
      </c>
      <c r="U9" t="n">
        <v>0.63</v>
      </c>
      <c r="V9" t="n">
        <v>0.91</v>
      </c>
      <c r="W9" t="n">
        <v>9.25</v>
      </c>
      <c r="X9" t="n">
        <v>0.89</v>
      </c>
      <c r="Y9" t="n">
        <v>0.5</v>
      </c>
      <c r="Z9" t="n">
        <v>10</v>
      </c>
      <c r="AA9" t="n">
        <v>1484.136239278562</v>
      </c>
      <c r="AB9" t="n">
        <v>2030.660678050778</v>
      </c>
      <c r="AC9" t="n">
        <v>1836.857272987773</v>
      </c>
      <c r="AD9" t="n">
        <v>1484136.239278562</v>
      </c>
      <c r="AE9" t="n">
        <v>2030660.678050778</v>
      </c>
      <c r="AF9" t="n">
        <v>5.890229644957778e-07</v>
      </c>
      <c r="AG9" t="n">
        <v>0.8256250000000001</v>
      </c>
      <c r="AH9" t="n">
        <v>1836857.272987773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2.5428</v>
      </c>
      <c r="E10" t="n">
        <v>39.33</v>
      </c>
      <c r="F10" t="n">
        <v>35.25</v>
      </c>
      <c r="G10" t="n">
        <v>52.88</v>
      </c>
      <c r="H10" t="n">
        <v>0.77</v>
      </c>
      <c r="I10" t="n">
        <v>40</v>
      </c>
      <c r="J10" t="n">
        <v>207.34</v>
      </c>
      <c r="K10" t="n">
        <v>54.38</v>
      </c>
      <c r="L10" t="n">
        <v>9</v>
      </c>
      <c r="M10" t="n">
        <v>38</v>
      </c>
      <c r="N10" t="n">
        <v>43.96</v>
      </c>
      <c r="O10" t="n">
        <v>25806.1</v>
      </c>
      <c r="P10" t="n">
        <v>489.48</v>
      </c>
      <c r="Q10" t="n">
        <v>561.7</v>
      </c>
      <c r="R10" t="n">
        <v>73.38</v>
      </c>
      <c r="S10" t="n">
        <v>48.39</v>
      </c>
      <c r="T10" t="n">
        <v>12009.79</v>
      </c>
      <c r="U10" t="n">
        <v>0.66</v>
      </c>
      <c r="V10" t="n">
        <v>0.91</v>
      </c>
      <c r="W10" t="n">
        <v>9.25</v>
      </c>
      <c r="X10" t="n">
        <v>0.78</v>
      </c>
      <c r="Y10" t="n">
        <v>0.5</v>
      </c>
      <c r="Z10" t="n">
        <v>10</v>
      </c>
      <c r="AA10" t="n">
        <v>1466.882976903752</v>
      </c>
      <c r="AB10" t="n">
        <v>2007.054003309347</v>
      </c>
      <c r="AC10" t="n">
        <v>1815.503586151488</v>
      </c>
      <c r="AD10" t="n">
        <v>1466882.976903751</v>
      </c>
      <c r="AE10" t="n">
        <v>2007054.003309347</v>
      </c>
      <c r="AF10" t="n">
        <v>5.935278756171444e-07</v>
      </c>
      <c r="AG10" t="n">
        <v>0.819375</v>
      </c>
      <c r="AH10" t="n">
        <v>1815503.586151488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2.5581</v>
      </c>
      <c r="E11" t="n">
        <v>39.09</v>
      </c>
      <c r="F11" t="n">
        <v>35.17</v>
      </c>
      <c r="G11" t="n">
        <v>58.62</v>
      </c>
      <c r="H11" t="n">
        <v>0.85</v>
      </c>
      <c r="I11" t="n">
        <v>36</v>
      </c>
      <c r="J11" t="n">
        <v>208.94</v>
      </c>
      <c r="K11" t="n">
        <v>54.38</v>
      </c>
      <c r="L11" t="n">
        <v>10</v>
      </c>
      <c r="M11" t="n">
        <v>34</v>
      </c>
      <c r="N11" t="n">
        <v>44.56</v>
      </c>
      <c r="O11" t="n">
        <v>26003.41</v>
      </c>
      <c r="P11" t="n">
        <v>487.3</v>
      </c>
      <c r="Q11" t="n">
        <v>561.67</v>
      </c>
      <c r="R11" t="n">
        <v>71.17</v>
      </c>
      <c r="S11" t="n">
        <v>48.39</v>
      </c>
      <c r="T11" t="n">
        <v>10928.38</v>
      </c>
      <c r="U11" t="n">
        <v>0.68</v>
      </c>
      <c r="V11" t="n">
        <v>0.92</v>
      </c>
      <c r="W11" t="n">
        <v>9.24</v>
      </c>
      <c r="X11" t="n">
        <v>0.7</v>
      </c>
      <c r="Y11" t="n">
        <v>0.5</v>
      </c>
      <c r="Z11" t="n">
        <v>10</v>
      </c>
      <c r="AA11" t="n">
        <v>1452.546745492499</v>
      </c>
      <c r="AB11" t="n">
        <v>1987.438539022579</v>
      </c>
      <c r="AC11" t="n">
        <v>1797.760194245772</v>
      </c>
      <c r="AD11" t="n">
        <v>1452546.745492499</v>
      </c>
      <c r="AE11" t="n">
        <v>1987438.539022579</v>
      </c>
      <c r="AF11" t="n">
        <v>5.970991264024764e-07</v>
      </c>
      <c r="AG11" t="n">
        <v>0.8143750000000001</v>
      </c>
      <c r="AH11" t="n">
        <v>1797760.194245772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2.5702</v>
      </c>
      <c r="E12" t="n">
        <v>38.91</v>
      </c>
      <c r="F12" t="n">
        <v>35.11</v>
      </c>
      <c r="G12" t="n">
        <v>63.83</v>
      </c>
      <c r="H12" t="n">
        <v>0.93</v>
      </c>
      <c r="I12" t="n">
        <v>33</v>
      </c>
      <c r="J12" t="n">
        <v>210.55</v>
      </c>
      <c r="K12" t="n">
        <v>54.38</v>
      </c>
      <c r="L12" t="n">
        <v>11</v>
      </c>
      <c r="M12" t="n">
        <v>31</v>
      </c>
      <c r="N12" t="n">
        <v>45.17</v>
      </c>
      <c r="O12" t="n">
        <v>26201.54</v>
      </c>
      <c r="P12" t="n">
        <v>485.44</v>
      </c>
      <c r="Q12" t="n">
        <v>561.6799999999999</v>
      </c>
      <c r="R12" t="n">
        <v>68.93000000000001</v>
      </c>
      <c r="S12" t="n">
        <v>48.39</v>
      </c>
      <c r="T12" t="n">
        <v>9820.34</v>
      </c>
      <c r="U12" t="n">
        <v>0.7</v>
      </c>
      <c r="V12" t="n">
        <v>0.92</v>
      </c>
      <c r="W12" t="n">
        <v>9.23</v>
      </c>
      <c r="X12" t="n">
        <v>0.63</v>
      </c>
      <c r="Y12" t="n">
        <v>0.5</v>
      </c>
      <c r="Z12" t="n">
        <v>10</v>
      </c>
      <c r="AA12" t="n">
        <v>1441.080638875044</v>
      </c>
      <c r="AB12" t="n">
        <v>1971.750106099655</v>
      </c>
      <c r="AC12" t="n">
        <v>1783.569043342158</v>
      </c>
      <c r="AD12" t="n">
        <v>1441080.638875044</v>
      </c>
      <c r="AE12" t="n">
        <v>1971750.106099655</v>
      </c>
      <c r="AF12" t="n">
        <v>5.999234489189808e-07</v>
      </c>
      <c r="AG12" t="n">
        <v>0.8106249999999999</v>
      </c>
      <c r="AH12" t="n">
        <v>1783569.043342158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2.5803</v>
      </c>
      <c r="E13" t="n">
        <v>38.76</v>
      </c>
      <c r="F13" t="n">
        <v>35.07</v>
      </c>
      <c r="G13" t="n">
        <v>70.14</v>
      </c>
      <c r="H13" t="n">
        <v>1</v>
      </c>
      <c r="I13" t="n">
        <v>30</v>
      </c>
      <c r="J13" t="n">
        <v>212.16</v>
      </c>
      <c r="K13" t="n">
        <v>54.38</v>
      </c>
      <c r="L13" t="n">
        <v>12</v>
      </c>
      <c r="M13" t="n">
        <v>28</v>
      </c>
      <c r="N13" t="n">
        <v>45.78</v>
      </c>
      <c r="O13" t="n">
        <v>26400.51</v>
      </c>
      <c r="P13" t="n">
        <v>483.99</v>
      </c>
      <c r="Q13" t="n">
        <v>561.74</v>
      </c>
      <c r="R13" t="n">
        <v>67.93000000000001</v>
      </c>
      <c r="S13" t="n">
        <v>48.39</v>
      </c>
      <c r="T13" t="n">
        <v>9334.82</v>
      </c>
      <c r="U13" t="n">
        <v>0.71</v>
      </c>
      <c r="V13" t="n">
        <v>0.92</v>
      </c>
      <c r="W13" t="n">
        <v>9.23</v>
      </c>
      <c r="X13" t="n">
        <v>0.6</v>
      </c>
      <c r="Y13" t="n">
        <v>0.5</v>
      </c>
      <c r="Z13" t="n">
        <v>10</v>
      </c>
      <c r="AA13" t="n">
        <v>1431.925087117981</v>
      </c>
      <c r="AB13" t="n">
        <v>1959.223076271204</v>
      </c>
      <c r="AC13" t="n">
        <v>1772.237575658738</v>
      </c>
      <c r="AD13" t="n">
        <v>1431925.087117981</v>
      </c>
      <c r="AE13" t="n">
        <v>1959223.076271204</v>
      </c>
      <c r="AF13" t="n">
        <v>6.02280941267468e-07</v>
      </c>
      <c r="AG13" t="n">
        <v>0.8075</v>
      </c>
      <c r="AH13" t="n">
        <v>1772237.575658738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2.5886</v>
      </c>
      <c r="E14" t="n">
        <v>38.63</v>
      </c>
      <c r="F14" t="n">
        <v>35.03</v>
      </c>
      <c r="G14" t="n">
        <v>75.05</v>
      </c>
      <c r="H14" t="n">
        <v>1.08</v>
      </c>
      <c r="I14" t="n">
        <v>28</v>
      </c>
      <c r="J14" t="n">
        <v>213.78</v>
      </c>
      <c r="K14" t="n">
        <v>54.38</v>
      </c>
      <c r="L14" t="n">
        <v>13</v>
      </c>
      <c r="M14" t="n">
        <v>26</v>
      </c>
      <c r="N14" t="n">
        <v>46.4</v>
      </c>
      <c r="O14" t="n">
        <v>26600.32</v>
      </c>
      <c r="P14" t="n">
        <v>482.96</v>
      </c>
      <c r="Q14" t="n">
        <v>561.66</v>
      </c>
      <c r="R14" t="n">
        <v>66.55</v>
      </c>
      <c r="S14" t="n">
        <v>48.39</v>
      </c>
      <c r="T14" t="n">
        <v>8654.65</v>
      </c>
      <c r="U14" t="n">
        <v>0.73</v>
      </c>
      <c r="V14" t="n">
        <v>0.92</v>
      </c>
      <c r="W14" t="n">
        <v>9.23</v>
      </c>
      <c r="X14" t="n">
        <v>0.55</v>
      </c>
      <c r="Y14" t="n">
        <v>0.5</v>
      </c>
      <c r="Z14" t="n">
        <v>10</v>
      </c>
      <c r="AA14" t="n">
        <v>1424.711434300694</v>
      </c>
      <c r="AB14" t="n">
        <v>1949.353038242689</v>
      </c>
      <c r="AC14" t="n">
        <v>1763.309520206979</v>
      </c>
      <c r="AD14" t="n">
        <v>1424711.434300693</v>
      </c>
      <c r="AE14" t="n">
        <v>1949353.038242689</v>
      </c>
      <c r="AF14" t="n">
        <v>6.042182864647396e-07</v>
      </c>
      <c r="AG14" t="n">
        <v>0.8047916666666667</v>
      </c>
      <c r="AH14" t="n">
        <v>1763309.520206979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2.5977</v>
      </c>
      <c r="E15" t="n">
        <v>38.5</v>
      </c>
      <c r="F15" t="n">
        <v>34.97</v>
      </c>
      <c r="G15" t="n">
        <v>80.7</v>
      </c>
      <c r="H15" t="n">
        <v>1.15</v>
      </c>
      <c r="I15" t="n">
        <v>26</v>
      </c>
      <c r="J15" t="n">
        <v>215.41</v>
      </c>
      <c r="K15" t="n">
        <v>54.38</v>
      </c>
      <c r="L15" t="n">
        <v>14</v>
      </c>
      <c r="M15" t="n">
        <v>24</v>
      </c>
      <c r="N15" t="n">
        <v>47.03</v>
      </c>
      <c r="O15" t="n">
        <v>26801</v>
      </c>
      <c r="P15" t="n">
        <v>480.95</v>
      </c>
      <c r="Q15" t="n">
        <v>561.6799999999999</v>
      </c>
      <c r="R15" t="n">
        <v>64.87</v>
      </c>
      <c r="S15" t="n">
        <v>48.39</v>
      </c>
      <c r="T15" t="n">
        <v>7824.65</v>
      </c>
      <c r="U15" t="n">
        <v>0.75</v>
      </c>
      <c r="V15" t="n">
        <v>0.92</v>
      </c>
      <c r="W15" t="n">
        <v>9.220000000000001</v>
      </c>
      <c r="X15" t="n">
        <v>0.49</v>
      </c>
      <c r="Y15" t="n">
        <v>0.5</v>
      </c>
      <c r="Z15" t="n">
        <v>10</v>
      </c>
      <c r="AA15" t="n">
        <v>1414.825714515271</v>
      </c>
      <c r="AB15" t="n">
        <v>1935.826960305099</v>
      </c>
      <c r="AC15" t="n">
        <v>1751.074352163782</v>
      </c>
      <c r="AD15" t="n">
        <v>1414825.714515271</v>
      </c>
      <c r="AE15" t="n">
        <v>1935826.960305098</v>
      </c>
      <c r="AF15" t="n">
        <v>6.063423637292181e-07</v>
      </c>
      <c r="AG15" t="n">
        <v>0.8020833333333334</v>
      </c>
      <c r="AH15" t="n">
        <v>1751074.352163782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2.606</v>
      </c>
      <c r="E16" t="n">
        <v>38.37</v>
      </c>
      <c r="F16" t="n">
        <v>34.92</v>
      </c>
      <c r="G16" t="n">
        <v>87.31</v>
      </c>
      <c r="H16" t="n">
        <v>1.23</v>
      </c>
      <c r="I16" t="n">
        <v>24</v>
      </c>
      <c r="J16" t="n">
        <v>217.04</v>
      </c>
      <c r="K16" t="n">
        <v>54.38</v>
      </c>
      <c r="L16" t="n">
        <v>15</v>
      </c>
      <c r="M16" t="n">
        <v>22</v>
      </c>
      <c r="N16" t="n">
        <v>47.66</v>
      </c>
      <c r="O16" t="n">
        <v>27002.55</v>
      </c>
      <c r="P16" t="n">
        <v>479.26</v>
      </c>
      <c r="Q16" t="n">
        <v>561.6799999999999</v>
      </c>
      <c r="R16" t="n">
        <v>63.32</v>
      </c>
      <c r="S16" t="n">
        <v>48.39</v>
      </c>
      <c r="T16" t="n">
        <v>7060.02</v>
      </c>
      <c r="U16" t="n">
        <v>0.76</v>
      </c>
      <c r="V16" t="n">
        <v>0.92</v>
      </c>
      <c r="W16" t="n">
        <v>9.220000000000001</v>
      </c>
      <c r="X16" t="n">
        <v>0.45</v>
      </c>
      <c r="Y16" t="n">
        <v>0.5</v>
      </c>
      <c r="Z16" t="n">
        <v>10</v>
      </c>
      <c r="AA16" t="n">
        <v>1406.221629030524</v>
      </c>
      <c r="AB16" t="n">
        <v>1924.054470959404</v>
      </c>
      <c r="AC16" t="n">
        <v>1740.425412678449</v>
      </c>
      <c r="AD16" t="n">
        <v>1406221.629030524</v>
      </c>
      <c r="AE16" t="n">
        <v>1924054.470959404</v>
      </c>
      <c r="AF16" t="n">
        <v>6.082797089264898e-07</v>
      </c>
      <c r="AG16" t="n">
        <v>0.7993749999999999</v>
      </c>
      <c r="AH16" t="n">
        <v>1740425.412678449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2.6086</v>
      </c>
      <c r="E17" t="n">
        <v>38.34</v>
      </c>
      <c r="F17" t="n">
        <v>34.92</v>
      </c>
      <c r="G17" t="n">
        <v>91.11</v>
      </c>
      <c r="H17" t="n">
        <v>1.3</v>
      </c>
      <c r="I17" t="n">
        <v>23</v>
      </c>
      <c r="J17" t="n">
        <v>218.68</v>
      </c>
      <c r="K17" t="n">
        <v>54.38</v>
      </c>
      <c r="L17" t="n">
        <v>16</v>
      </c>
      <c r="M17" t="n">
        <v>21</v>
      </c>
      <c r="N17" t="n">
        <v>48.31</v>
      </c>
      <c r="O17" t="n">
        <v>27204.98</v>
      </c>
      <c r="P17" t="n">
        <v>478.86</v>
      </c>
      <c r="Q17" t="n">
        <v>561.67</v>
      </c>
      <c r="R17" t="n">
        <v>63.37</v>
      </c>
      <c r="S17" t="n">
        <v>48.39</v>
      </c>
      <c r="T17" t="n">
        <v>7094.54</v>
      </c>
      <c r="U17" t="n">
        <v>0.76</v>
      </c>
      <c r="V17" t="n">
        <v>0.92</v>
      </c>
      <c r="W17" t="n">
        <v>9.220000000000001</v>
      </c>
      <c r="X17" t="n">
        <v>0.45</v>
      </c>
      <c r="Y17" t="n">
        <v>0.5</v>
      </c>
      <c r="Z17" t="n">
        <v>10</v>
      </c>
      <c r="AA17" t="n">
        <v>1403.987925960614</v>
      </c>
      <c r="AB17" t="n">
        <v>1920.99821987513</v>
      </c>
      <c r="AC17" t="n">
        <v>1737.660845908181</v>
      </c>
      <c r="AD17" t="n">
        <v>1403987.925960614</v>
      </c>
      <c r="AE17" t="n">
        <v>1920998.219875129</v>
      </c>
      <c r="AF17" t="n">
        <v>6.088865881449123e-07</v>
      </c>
      <c r="AG17" t="n">
        <v>0.7987500000000001</v>
      </c>
      <c r="AH17" t="n">
        <v>1737660.845908181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2.6126</v>
      </c>
      <c r="E18" t="n">
        <v>38.28</v>
      </c>
      <c r="F18" t="n">
        <v>34.9</v>
      </c>
      <c r="G18" t="n">
        <v>95.19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477.24</v>
      </c>
      <c r="Q18" t="n">
        <v>561.67</v>
      </c>
      <c r="R18" t="n">
        <v>62.8</v>
      </c>
      <c r="S18" t="n">
        <v>48.39</v>
      </c>
      <c r="T18" t="n">
        <v>6812.13</v>
      </c>
      <c r="U18" t="n">
        <v>0.77</v>
      </c>
      <c r="V18" t="n">
        <v>0.92</v>
      </c>
      <c r="W18" t="n">
        <v>9.220000000000001</v>
      </c>
      <c r="X18" t="n">
        <v>0.43</v>
      </c>
      <c r="Y18" t="n">
        <v>0.5</v>
      </c>
      <c r="Z18" t="n">
        <v>10</v>
      </c>
      <c r="AA18" t="n">
        <v>1398.237580431088</v>
      </c>
      <c r="AB18" t="n">
        <v>1913.130343434291</v>
      </c>
      <c r="AC18" t="n">
        <v>1730.543868552223</v>
      </c>
      <c r="AD18" t="n">
        <v>1398237.580431087</v>
      </c>
      <c r="AE18" t="n">
        <v>1913130.343434291</v>
      </c>
      <c r="AF18" t="n">
        <v>6.098202484809467e-07</v>
      </c>
      <c r="AG18" t="n">
        <v>0.7975</v>
      </c>
      <c r="AH18" t="n">
        <v>1730543.868552223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2.6225</v>
      </c>
      <c r="E19" t="n">
        <v>38.13</v>
      </c>
      <c r="F19" t="n">
        <v>34.84</v>
      </c>
      <c r="G19" t="n">
        <v>104.51</v>
      </c>
      <c r="H19" t="n">
        <v>1.44</v>
      </c>
      <c r="I19" t="n">
        <v>20</v>
      </c>
      <c r="J19" t="n">
        <v>221.99</v>
      </c>
      <c r="K19" t="n">
        <v>54.38</v>
      </c>
      <c r="L19" t="n">
        <v>18</v>
      </c>
      <c r="M19" t="n">
        <v>18</v>
      </c>
      <c r="N19" t="n">
        <v>49.61</v>
      </c>
      <c r="O19" t="n">
        <v>27612.53</v>
      </c>
      <c r="P19" t="n">
        <v>475.89</v>
      </c>
      <c r="Q19" t="n">
        <v>561.7</v>
      </c>
      <c r="R19" t="n">
        <v>60.88</v>
      </c>
      <c r="S19" t="n">
        <v>48.39</v>
      </c>
      <c r="T19" t="n">
        <v>5859.83</v>
      </c>
      <c r="U19" t="n">
        <v>0.79</v>
      </c>
      <c r="V19" t="n">
        <v>0.92</v>
      </c>
      <c r="W19" t="n">
        <v>9.210000000000001</v>
      </c>
      <c r="X19" t="n">
        <v>0.36</v>
      </c>
      <c r="Y19" t="n">
        <v>0.5</v>
      </c>
      <c r="Z19" t="n">
        <v>10</v>
      </c>
      <c r="AA19" t="n">
        <v>1389.479800725813</v>
      </c>
      <c r="AB19" t="n">
        <v>1901.147562875562</v>
      </c>
      <c r="AC19" t="n">
        <v>1719.704707752081</v>
      </c>
      <c r="AD19" t="n">
        <v>1389479.800725813</v>
      </c>
      <c r="AE19" t="n">
        <v>1901147.562875562</v>
      </c>
      <c r="AF19" t="n">
        <v>6.121310578126322e-07</v>
      </c>
      <c r="AG19" t="n">
        <v>0.7943750000000001</v>
      </c>
      <c r="AH19" t="n">
        <v>1719704.707752081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2.6256</v>
      </c>
      <c r="E20" t="n">
        <v>38.09</v>
      </c>
      <c r="F20" t="n">
        <v>34.83</v>
      </c>
      <c r="G20" t="n">
        <v>109.99</v>
      </c>
      <c r="H20" t="n">
        <v>1.51</v>
      </c>
      <c r="I20" t="n">
        <v>19</v>
      </c>
      <c r="J20" t="n">
        <v>223.65</v>
      </c>
      <c r="K20" t="n">
        <v>54.38</v>
      </c>
      <c r="L20" t="n">
        <v>19</v>
      </c>
      <c r="M20" t="n">
        <v>17</v>
      </c>
      <c r="N20" t="n">
        <v>50.27</v>
      </c>
      <c r="O20" t="n">
        <v>27817.81</v>
      </c>
      <c r="P20" t="n">
        <v>475.21</v>
      </c>
      <c r="Q20" t="n">
        <v>561.6799999999999</v>
      </c>
      <c r="R20" t="n">
        <v>60.39</v>
      </c>
      <c r="S20" t="n">
        <v>48.39</v>
      </c>
      <c r="T20" t="n">
        <v>5622.61</v>
      </c>
      <c r="U20" t="n">
        <v>0.8</v>
      </c>
      <c r="V20" t="n">
        <v>0.92</v>
      </c>
      <c r="W20" t="n">
        <v>9.210000000000001</v>
      </c>
      <c r="X20" t="n">
        <v>0.36</v>
      </c>
      <c r="Y20" t="n">
        <v>0.5</v>
      </c>
      <c r="Z20" t="n">
        <v>10</v>
      </c>
      <c r="AA20" t="n">
        <v>1386.318413247539</v>
      </c>
      <c r="AB20" t="n">
        <v>1896.822013057216</v>
      </c>
      <c r="AC20" t="n">
        <v>1715.79198233745</v>
      </c>
      <c r="AD20" t="n">
        <v>1386318.413247539</v>
      </c>
      <c r="AE20" t="n">
        <v>1896822.013057216</v>
      </c>
      <c r="AF20" t="n">
        <v>6.12854644573059e-07</v>
      </c>
      <c r="AG20" t="n">
        <v>0.7935416666666667</v>
      </c>
      <c r="AH20" t="n">
        <v>1715791.98233745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2.6295</v>
      </c>
      <c r="E21" t="n">
        <v>38.03</v>
      </c>
      <c r="F21" t="n">
        <v>34.81</v>
      </c>
      <c r="G21" t="n">
        <v>116.04</v>
      </c>
      <c r="H21" t="n">
        <v>1.58</v>
      </c>
      <c r="I21" t="n">
        <v>18</v>
      </c>
      <c r="J21" t="n">
        <v>225.32</v>
      </c>
      <c r="K21" t="n">
        <v>54.38</v>
      </c>
      <c r="L21" t="n">
        <v>20</v>
      </c>
      <c r="M21" t="n">
        <v>16</v>
      </c>
      <c r="N21" t="n">
        <v>50.95</v>
      </c>
      <c r="O21" t="n">
        <v>28023.89</v>
      </c>
      <c r="P21" t="n">
        <v>473.55</v>
      </c>
      <c r="Q21" t="n">
        <v>561.67</v>
      </c>
      <c r="R21" t="n">
        <v>60.02</v>
      </c>
      <c r="S21" t="n">
        <v>48.39</v>
      </c>
      <c r="T21" t="n">
        <v>5441.9</v>
      </c>
      <c r="U21" t="n">
        <v>0.8100000000000001</v>
      </c>
      <c r="V21" t="n">
        <v>0.92</v>
      </c>
      <c r="W21" t="n">
        <v>9.210000000000001</v>
      </c>
      <c r="X21" t="n">
        <v>0.34</v>
      </c>
      <c r="Y21" t="n">
        <v>0.5</v>
      </c>
      <c r="Z21" t="n">
        <v>10</v>
      </c>
      <c r="AA21" t="n">
        <v>1380.60158776726</v>
      </c>
      <c r="AB21" t="n">
        <v>1889.000000226558</v>
      </c>
      <c r="AC21" t="n">
        <v>1708.716491433086</v>
      </c>
      <c r="AD21" t="n">
        <v>1380601.58776726</v>
      </c>
      <c r="AE21" t="n">
        <v>1889000.000226558</v>
      </c>
      <c r="AF21" t="n">
        <v>6.137649634006927e-07</v>
      </c>
      <c r="AG21" t="n">
        <v>0.7922916666666667</v>
      </c>
      <c r="AH21" t="n">
        <v>1708716.491433086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2.6292</v>
      </c>
      <c r="E22" t="n">
        <v>38.03</v>
      </c>
      <c r="F22" t="n">
        <v>34.82</v>
      </c>
      <c r="G22" t="n">
        <v>116.06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472.18</v>
      </c>
      <c r="Q22" t="n">
        <v>561.67</v>
      </c>
      <c r="R22" t="n">
        <v>60.02</v>
      </c>
      <c r="S22" t="n">
        <v>48.39</v>
      </c>
      <c r="T22" t="n">
        <v>5442.5</v>
      </c>
      <c r="U22" t="n">
        <v>0.8100000000000001</v>
      </c>
      <c r="V22" t="n">
        <v>0.92</v>
      </c>
      <c r="W22" t="n">
        <v>9.210000000000001</v>
      </c>
      <c r="X22" t="n">
        <v>0.34</v>
      </c>
      <c r="Y22" t="n">
        <v>0.5</v>
      </c>
      <c r="Z22" t="n">
        <v>10</v>
      </c>
      <c r="AA22" t="n">
        <v>1378.036565449844</v>
      </c>
      <c r="AB22" t="n">
        <v>1885.490423531071</v>
      </c>
      <c r="AC22" t="n">
        <v>1705.541863811695</v>
      </c>
      <c r="AD22" t="n">
        <v>1378036.565449844</v>
      </c>
      <c r="AE22" t="n">
        <v>1885490.423531071</v>
      </c>
      <c r="AF22" t="n">
        <v>6.1369493887549e-07</v>
      </c>
      <c r="AG22" t="n">
        <v>0.7922916666666667</v>
      </c>
      <c r="AH22" t="n">
        <v>1705541.863811695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2.6331</v>
      </c>
      <c r="E23" t="n">
        <v>37.98</v>
      </c>
      <c r="F23" t="n">
        <v>34.8</v>
      </c>
      <c r="G23" t="n">
        <v>122.83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472.67</v>
      </c>
      <c r="Q23" t="n">
        <v>561.65</v>
      </c>
      <c r="R23" t="n">
        <v>59.61</v>
      </c>
      <c r="S23" t="n">
        <v>48.39</v>
      </c>
      <c r="T23" t="n">
        <v>5242.14</v>
      </c>
      <c r="U23" t="n">
        <v>0.8100000000000001</v>
      </c>
      <c r="V23" t="n">
        <v>0.92</v>
      </c>
      <c r="W23" t="n">
        <v>9.210000000000001</v>
      </c>
      <c r="X23" t="n">
        <v>0.33</v>
      </c>
      <c r="Y23" t="n">
        <v>0.5</v>
      </c>
      <c r="Z23" t="n">
        <v>10</v>
      </c>
      <c r="AA23" t="n">
        <v>1376.78419220344</v>
      </c>
      <c r="AB23" t="n">
        <v>1883.776871204533</v>
      </c>
      <c r="AC23" t="n">
        <v>1703.991850514215</v>
      </c>
      <c r="AD23" t="n">
        <v>1376784.19220344</v>
      </c>
      <c r="AE23" t="n">
        <v>1883776.871204533</v>
      </c>
      <c r="AF23" t="n">
        <v>6.146052577031238e-07</v>
      </c>
      <c r="AG23" t="n">
        <v>0.7912499999999999</v>
      </c>
      <c r="AH23" t="n">
        <v>1703991.850514215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2.6375</v>
      </c>
      <c r="E24" t="n">
        <v>37.91</v>
      </c>
      <c r="F24" t="n">
        <v>34.78</v>
      </c>
      <c r="G24" t="n">
        <v>130.41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471.63</v>
      </c>
      <c r="Q24" t="n">
        <v>561.65</v>
      </c>
      <c r="R24" t="n">
        <v>58.88</v>
      </c>
      <c r="S24" t="n">
        <v>48.39</v>
      </c>
      <c r="T24" t="n">
        <v>4883.1</v>
      </c>
      <c r="U24" t="n">
        <v>0.82</v>
      </c>
      <c r="V24" t="n">
        <v>0.93</v>
      </c>
      <c r="W24" t="n">
        <v>9.199999999999999</v>
      </c>
      <c r="X24" t="n">
        <v>0.3</v>
      </c>
      <c r="Y24" t="n">
        <v>0.5</v>
      </c>
      <c r="Z24" t="n">
        <v>10</v>
      </c>
      <c r="AA24" t="n">
        <v>1372.117085365487</v>
      </c>
      <c r="AB24" t="n">
        <v>1877.391129730624</v>
      </c>
      <c r="AC24" t="n">
        <v>1698.215555244132</v>
      </c>
      <c r="AD24" t="n">
        <v>1372117.085365487</v>
      </c>
      <c r="AE24" t="n">
        <v>1877391.129730624</v>
      </c>
      <c r="AF24" t="n">
        <v>6.156322840727617e-07</v>
      </c>
      <c r="AG24" t="n">
        <v>0.7897916666666666</v>
      </c>
      <c r="AH24" t="n">
        <v>1698215.555244132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2.6412</v>
      </c>
      <c r="E25" t="n">
        <v>37.86</v>
      </c>
      <c r="F25" t="n">
        <v>34.76</v>
      </c>
      <c r="G25" t="n">
        <v>139.05</v>
      </c>
      <c r="H25" t="n">
        <v>1.84</v>
      </c>
      <c r="I25" t="n">
        <v>15</v>
      </c>
      <c r="J25" t="n">
        <v>232.08</v>
      </c>
      <c r="K25" t="n">
        <v>54.38</v>
      </c>
      <c r="L25" t="n">
        <v>24</v>
      </c>
      <c r="M25" t="n">
        <v>13</v>
      </c>
      <c r="N25" t="n">
        <v>53.71</v>
      </c>
      <c r="O25" t="n">
        <v>28857.81</v>
      </c>
      <c r="P25" t="n">
        <v>469.3</v>
      </c>
      <c r="Q25" t="n">
        <v>561.66</v>
      </c>
      <c r="R25" t="n">
        <v>58.62</v>
      </c>
      <c r="S25" t="n">
        <v>48.39</v>
      </c>
      <c r="T25" t="n">
        <v>4756.33</v>
      </c>
      <c r="U25" t="n">
        <v>0.83</v>
      </c>
      <c r="V25" t="n">
        <v>0.93</v>
      </c>
      <c r="W25" t="n">
        <v>9.199999999999999</v>
      </c>
      <c r="X25" t="n">
        <v>0.29</v>
      </c>
      <c r="Y25" t="n">
        <v>0.5</v>
      </c>
      <c r="Z25" t="n">
        <v>10</v>
      </c>
      <c r="AA25" t="n">
        <v>1365.170431517249</v>
      </c>
      <c r="AB25" t="n">
        <v>1867.886411470725</v>
      </c>
      <c r="AC25" t="n">
        <v>1689.617953955002</v>
      </c>
      <c r="AD25" t="n">
        <v>1365170.431517249</v>
      </c>
      <c r="AE25" t="n">
        <v>1867886.411470725</v>
      </c>
      <c r="AF25" t="n">
        <v>6.164959198835936e-07</v>
      </c>
      <c r="AG25" t="n">
        <v>0.78875</v>
      </c>
      <c r="AH25" t="n">
        <v>1689617.953955002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2.6415</v>
      </c>
      <c r="E26" t="n">
        <v>37.86</v>
      </c>
      <c r="F26" t="n">
        <v>34.76</v>
      </c>
      <c r="G26" t="n">
        <v>139.03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470.27</v>
      </c>
      <c r="Q26" t="n">
        <v>561.6799999999999</v>
      </c>
      <c r="R26" t="n">
        <v>58.45</v>
      </c>
      <c r="S26" t="n">
        <v>48.39</v>
      </c>
      <c r="T26" t="n">
        <v>4672.28</v>
      </c>
      <c r="U26" t="n">
        <v>0.83</v>
      </c>
      <c r="V26" t="n">
        <v>0.93</v>
      </c>
      <c r="W26" t="n">
        <v>9.199999999999999</v>
      </c>
      <c r="X26" t="n">
        <v>0.28</v>
      </c>
      <c r="Y26" t="n">
        <v>0.5</v>
      </c>
      <c r="Z26" t="n">
        <v>10</v>
      </c>
      <c r="AA26" t="n">
        <v>1367.014319334198</v>
      </c>
      <c r="AB26" t="n">
        <v>1870.409300128464</v>
      </c>
      <c r="AC26" t="n">
        <v>1691.900061660143</v>
      </c>
      <c r="AD26" t="n">
        <v>1367014.319334198</v>
      </c>
      <c r="AE26" t="n">
        <v>1870409.300128464</v>
      </c>
      <c r="AF26" t="n">
        <v>6.165659444087962e-07</v>
      </c>
      <c r="AG26" t="n">
        <v>0.78875</v>
      </c>
      <c r="AH26" t="n">
        <v>1691900.061660143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2.6461</v>
      </c>
      <c r="E27" t="n">
        <v>37.79</v>
      </c>
      <c r="F27" t="n">
        <v>34.73</v>
      </c>
      <c r="G27" t="n">
        <v>148.84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12</v>
      </c>
      <c r="N27" t="n">
        <v>55.14</v>
      </c>
      <c r="O27" t="n">
        <v>29280.69</v>
      </c>
      <c r="P27" t="n">
        <v>468.1</v>
      </c>
      <c r="Q27" t="n">
        <v>561.6799999999999</v>
      </c>
      <c r="R27" t="n">
        <v>57.3</v>
      </c>
      <c r="S27" t="n">
        <v>48.39</v>
      </c>
      <c r="T27" t="n">
        <v>4101.6</v>
      </c>
      <c r="U27" t="n">
        <v>0.84</v>
      </c>
      <c r="V27" t="n">
        <v>0.93</v>
      </c>
      <c r="W27" t="n">
        <v>9.199999999999999</v>
      </c>
      <c r="X27" t="n">
        <v>0.26</v>
      </c>
      <c r="Y27" t="n">
        <v>0.5</v>
      </c>
      <c r="Z27" t="n">
        <v>10</v>
      </c>
      <c r="AA27" t="n">
        <v>1359.838753144743</v>
      </c>
      <c r="AB27" t="n">
        <v>1860.591373904413</v>
      </c>
      <c r="AC27" t="n">
        <v>1683.01914453537</v>
      </c>
      <c r="AD27" t="n">
        <v>1359838.753144743</v>
      </c>
      <c r="AE27" t="n">
        <v>1860591.373904413</v>
      </c>
      <c r="AF27" t="n">
        <v>6.176396537952359e-07</v>
      </c>
      <c r="AG27" t="n">
        <v>0.7872916666666666</v>
      </c>
      <c r="AH27" t="n">
        <v>1683019.14453537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2.6472</v>
      </c>
      <c r="E28" t="n">
        <v>37.78</v>
      </c>
      <c r="F28" t="n">
        <v>34.71</v>
      </c>
      <c r="G28" t="n">
        <v>148.78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12</v>
      </c>
      <c r="N28" t="n">
        <v>55.86</v>
      </c>
      <c r="O28" t="n">
        <v>29493.67</v>
      </c>
      <c r="P28" t="n">
        <v>467.98</v>
      </c>
      <c r="Q28" t="n">
        <v>561.67</v>
      </c>
      <c r="R28" t="n">
        <v>57.05</v>
      </c>
      <c r="S28" t="n">
        <v>48.39</v>
      </c>
      <c r="T28" t="n">
        <v>3977.51</v>
      </c>
      <c r="U28" t="n">
        <v>0.85</v>
      </c>
      <c r="V28" t="n">
        <v>0.93</v>
      </c>
      <c r="W28" t="n">
        <v>9.199999999999999</v>
      </c>
      <c r="X28" t="n">
        <v>0.24</v>
      </c>
      <c r="Y28" t="n">
        <v>0.5</v>
      </c>
      <c r="Z28" t="n">
        <v>10</v>
      </c>
      <c r="AA28" t="n">
        <v>1358.802410147118</v>
      </c>
      <c r="AB28" t="n">
        <v>1859.173403694837</v>
      </c>
      <c r="AC28" t="n">
        <v>1681.736503412462</v>
      </c>
      <c r="AD28" t="n">
        <v>1358802.410147118</v>
      </c>
      <c r="AE28" t="n">
        <v>1859173.403694837</v>
      </c>
      <c r="AF28" t="n">
        <v>6.178964103876454e-07</v>
      </c>
      <c r="AG28" t="n">
        <v>0.7870833333333334</v>
      </c>
      <c r="AH28" t="n">
        <v>1681736.503412462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2.6497</v>
      </c>
      <c r="E29" t="n">
        <v>37.74</v>
      </c>
      <c r="F29" t="n">
        <v>34.72</v>
      </c>
      <c r="G29" t="n">
        <v>160.23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11</v>
      </c>
      <c r="N29" t="n">
        <v>56.6</v>
      </c>
      <c r="O29" t="n">
        <v>29707.68</v>
      </c>
      <c r="P29" t="n">
        <v>466.58</v>
      </c>
      <c r="Q29" t="n">
        <v>561.6799999999999</v>
      </c>
      <c r="R29" t="n">
        <v>56.9</v>
      </c>
      <c r="S29" t="n">
        <v>48.39</v>
      </c>
      <c r="T29" t="n">
        <v>3905.14</v>
      </c>
      <c r="U29" t="n">
        <v>0.85</v>
      </c>
      <c r="V29" t="n">
        <v>0.93</v>
      </c>
      <c r="W29" t="n">
        <v>9.199999999999999</v>
      </c>
      <c r="X29" t="n">
        <v>0.24</v>
      </c>
      <c r="Y29" t="n">
        <v>0.5</v>
      </c>
      <c r="Z29" t="n">
        <v>10</v>
      </c>
      <c r="AA29" t="n">
        <v>1354.758993412492</v>
      </c>
      <c r="AB29" t="n">
        <v>1853.641022535565</v>
      </c>
      <c r="AC29" t="n">
        <v>1676.732124946285</v>
      </c>
      <c r="AD29" t="n">
        <v>1354758.993412492</v>
      </c>
      <c r="AE29" t="n">
        <v>1853641.022535565</v>
      </c>
      <c r="AF29" t="n">
        <v>6.184799480976669e-07</v>
      </c>
      <c r="AG29" t="n">
        <v>0.78625</v>
      </c>
      <c r="AH29" t="n">
        <v>1676732.124946285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2.6501</v>
      </c>
      <c r="E30" t="n">
        <v>37.73</v>
      </c>
      <c r="F30" t="n">
        <v>34.71</v>
      </c>
      <c r="G30" t="n">
        <v>160.21</v>
      </c>
      <c r="H30" t="n">
        <v>2.14</v>
      </c>
      <c r="I30" t="n">
        <v>13</v>
      </c>
      <c r="J30" t="n">
        <v>240.72</v>
      </c>
      <c r="K30" t="n">
        <v>54.38</v>
      </c>
      <c r="L30" t="n">
        <v>29</v>
      </c>
      <c r="M30" t="n">
        <v>11</v>
      </c>
      <c r="N30" t="n">
        <v>57.34</v>
      </c>
      <c r="O30" t="n">
        <v>29922.88</v>
      </c>
      <c r="P30" t="n">
        <v>466.69</v>
      </c>
      <c r="Q30" t="n">
        <v>561.66</v>
      </c>
      <c r="R30" t="n">
        <v>56.73</v>
      </c>
      <c r="S30" t="n">
        <v>48.39</v>
      </c>
      <c r="T30" t="n">
        <v>3822.54</v>
      </c>
      <c r="U30" t="n">
        <v>0.85</v>
      </c>
      <c r="V30" t="n">
        <v>0.93</v>
      </c>
      <c r="W30" t="n">
        <v>9.199999999999999</v>
      </c>
      <c r="X30" t="n">
        <v>0.24</v>
      </c>
      <c r="Y30" t="n">
        <v>0.5</v>
      </c>
      <c r="Z30" t="n">
        <v>10</v>
      </c>
      <c r="AA30" t="n">
        <v>1354.667501846689</v>
      </c>
      <c r="AB30" t="n">
        <v>1853.51583973891</v>
      </c>
      <c r="AC30" t="n">
        <v>1676.618889420048</v>
      </c>
      <c r="AD30" t="n">
        <v>1354667.501846689</v>
      </c>
      <c r="AE30" t="n">
        <v>1853515.839738911</v>
      </c>
      <c r="AF30" t="n">
        <v>6.185733141312704e-07</v>
      </c>
      <c r="AG30" t="n">
        <v>0.7860416666666666</v>
      </c>
      <c r="AH30" t="n">
        <v>1676618.889420048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2.6501</v>
      </c>
      <c r="E31" t="n">
        <v>37.73</v>
      </c>
      <c r="F31" t="n">
        <v>34.71</v>
      </c>
      <c r="G31" t="n">
        <v>160.21</v>
      </c>
      <c r="H31" t="n">
        <v>2.2</v>
      </c>
      <c r="I31" t="n">
        <v>13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464.56</v>
      </c>
      <c r="Q31" t="n">
        <v>561.67</v>
      </c>
      <c r="R31" t="n">
        <v>56.9</v>
      </c>
      <c r="S31" t="n">
        <v>48.39</v>
      </c>
      <c r="T31" t="n">
        <v>3906.81</v>
      </c>
      <c r="U31" t="n">
        <v>0.85</v>
      </c>
      <c r="V31" t="n">
        <v>0.93</v>
      </c>
      <c r="W31" t="n">
        <v>9.199999999999999</v>
      </c>
      <c r="X31" t="n">
        <v>0.24</v>
      </c>
      <c r="Y31" t="n">
        <v>0.5</v>
      </c>
      <c r="Z31" t="n">
        <v>10</v>
      </c>
      <c r="AA31" t="n">
        <v>1350.293564354661</v>
      </c>
      <c r="AB31" t="n">
        <v>1847.531225497815</v>
      </c>
      <c r="AC31" t="n">
        <v>1671.205438362664</v>
      </c>
      <c r="AD31" t="n">
        <v>1350293.564354661</v>
      </c>
      <c r="AE31" t="n">
        <v>1847531.225497815</v>
      </c>
      <c r="AF31" t="n">
        <v>6.185733141312704e-07</v>
      </c>
      <c r="AG31" t="n">
        <v>0.7860416666666666</v>
      </c>
      <c r="AH31" t="n">
        <v>1671205.438362664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2.654</v>
      </c>
      <c r="E32" t="n">
        <v>37.68</v>
      </c>
      <c r="F32" t="n">
        <v>34.7</v>
      </c>
      <c r="G32" t="n">
        <v>173.48</v>
      </c>
      <c r="H32" t="n">
        <v>2.26</v>
      </c>
      <c r="I32" t="n">
        <v>12</v>
      </c>
      <c r="J32" t="n">
        <v>244.23</v>
      </c>
      <c r="K32" t="n">
        <v>54.38</v>
      </c>
      <c r="L32" t="n">
        <v>31</v>
      </c>
      <c r="M32" t="n">
        <v>10</v>
      </c>
      <c r="N32" t="n">
        <v>58.86</v>
      </c>
      <c r="O32" t="n">
        <v>30356.28</v>
      </c>
      <c r="P32" t="n">
        <v>464.55</v>
      </c>
      <c r="Q32" t="n">
        <v>561.67</v>
      </c>
      <c r="R32" t="n">
        <v>56.42</v>
      </c>
      <c r="S32" t="n">
        <v>48.39</v>
      </c>
      <c r="T32" t="n">
        <v>3674.46</v>
      </c>
      <c r="U32" t="n">
        <v>0.86</v>
      </c>
      <c r="V32" t="n">
        <v>0.93</v>
      </c>
      <c r="W32" t="n">
        <v>9.199999999999999</v>
      </c>
      <c r="X32" t="n">
        <v>0.22</v>
      </c>
      <c r="Y32" t="n">
        <v>0.5</v>
      </c>
      <c r="Z32" t="n">
        <v>10</v>
      </c>
      <c r="AA32" t="n">
        <v>1348.179107933332</v>
      </c>
      <c r="AB32" t="n">
        <v>1844.638132938919</v>
      </c>
      <c r="AC32" t="n">
        <v>1668.588458497107</v>
      </c>
      <c r="AD32" t="n">
        <v>1348179.107933332</v>
      </c>
      <c r="AE32" t="n">
        <v>1844638.132938919</v>
      </c>
      <c r="AF32" t="n">
        <v>6.194836329589041e-07</v>
      </c>
      <c r="AG32" t="n">
        <v>0.785</v>
      </c>
      <c r="AH32" t="n">
        <v>1668588.458497107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2.6538</v>
      </c>
      <c r="E33" t="n">
        <v>37.68</v>
      </c>
      <c r="F33" t="n">
        <v>34.7</v>
      </c>
      <c r="G33" t="n">
        <v>173.49</v>
      </c>
      <c r="H33" t="n">
        <v>2.31</v>
      </c>
      <c r="I33" t="n">
        <v>12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465.06</v>
      </c>
      <c r="Q33" t="n">
        <v>561.66</v>
      </c>
      <c r="R33" t="n">
        <v>56.43</v>
      </c>
      <c r="S33" t="n">
        <v>48.39</v>
      </c>
      <c r="T33" t="n">
        <v>3677.06</v>
      </c>
      <c r="U33" t="n">
        <v>0.86</v>
      </c>
      <c r="V33" t="n">
        <v>0.93</v>
      </c>
      <c r="W33" t="n">
        <v>9.199999999999999</v>
      </c>
      <c r="X33" t="n">
        <v>0.23</v>
      </c>
      <c r="Y33" t="n">
        <v>0.5</v>
      </c>
      <c r="Z33" t="n">
        <v>10</v>
      </c>
      <c r="AA33" t="n">
        <v>1349.326161406436</v>
      </c>
      <c r="AB33" t="n">
        <v>1846.207582105247</v>
      </c>
      <c r="AC33" t="n">
        <v>1670.008121637737</v>
      </c>
      <c r="AD33" t="n">
        <v>1349326.161406436</v>
      </c>
      <c r="AE33" t="n">
        <v>1846207.582105247</v>
      </c>
      <c r="AF33" t="n">
        <v>6.194369499421023e-07</v>
      </c>
      <c r="AG33" t="n">
        <v>0.785</v>
      </c>
      <c r="AH33" t="n">
        <v>1670008.121637737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2.6534</v>
      </c>
      <c r="E34" t="n">
        <v>37.69</v>
      </c>
      <c r="F34" t="n">
        <v>34.7</v>
      </c>
      <c r="G34" t="n">
        <v>173.52</v>
      </c>
      <c r="H34" t="n">
        <v>2.37</v>
      </c>
      <c r="I34" t="n">
        <v>12</v>
      </c>
      <c r="J34" t="n">
        <v>247.78</v>
      </c>
      <c r="K34" t="n">
        <v>54.38</v>
      </c>
      <c r="L34" t="n">
        <v>33</v>
      </c>
      <c r="M34" t="n">
        <v>10</v>
      </c>
      <c r="N34" t="n">
        <v>60.41</v>
      </c>
      <c r="O34" t="n">
        <v>30794.11</v>
      </c>
      <c r="P34" t="n">
        <v>462.21</v>
      </c>
      <c r="Q34" t="n">
        <v>561.65</v>
      </c>
      <c r="R34" t="n">
        <v>56.58</v>
      </c>
      <c r="S34" t="n">
        <v>48.39</v>
      </c>
      <c r="T34" t="n">
        <v>3754.02</v>
      </c>
      <c r="U34" t="n">
        <v>0.86</v>
      </c>
      <c r="V34" t="n">
        <v>0.93</v>
      </c>
      <c r="W34" t="n">
        <v>9.199999999999999</v>
      </c>
      <c r="X34" t="n">
        <v>0.23</v>
      </c>
      <c r="Y34" t="n">
        <v>0.5</v>
      </c>
      <c r="Z34" t="n">
        <v>10</v>
      </c>
      <c r="AA34" t="n">
        <v>1343.684530157631</v>
      </c>
      <c r="AB34" t="n">
        <v>1838.488453339427</v>
      </c>
      <c r="AC34" t="n">
        <v>1663.025695687461</v>
      </c>
      <c r="AD34" t="n">
        <v>1343684.530157631</v>
      </c>
      <c r="AE34" t="n">
        <v>1838488.453339427</v>
      </c>
      <c r="AF34" t="n">
        <v>6.193435839084989e-07</v>
      </c>
      <c r="AG34" t="n">
        <v>0.7852083333333333</v>
      </c>
      <c r="AH34" t="n">
        <v>1663025.695687461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2.658</v>
      </c>
      <c r="E35" t="n">
        <v>37.62</v>
      </c>
      <c r="F35" t="n">
        <v>34.68</v>
      </c>
      <c r="G35" t="n">
        <v>189.15</v>
      </c>
      <c r="H35" t="n">
        <v>2.42</v>
      </c>
      <c r="I35" t="n">
        <v>11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463.68</v>
      </c>
      <c r="Q35" t="n">
        <v>561.65</v>
      </c>
      <c r="R35" t="n">
        <v>55.7</v>
      </c>
      <c r="S35" t="n">
        <v>48.39</v>
      </c>
      <c r="T35" t="n">
        <v>3317.37</v>
      </c>
      <c r="U35" t="n">
        <v>0.87</v>
      </c>
      <c r="V35" t="n">
        <v>0.93</v>
      </c>
      <c r="W35" t="n">
        <v>9.199999999999999</v>
      </c>
      <c r="X35" t="n">
        <v>0.21</v>
      </c>
      <c r="Y35" t="n">
        <v>0.5</v>
      </c>
      <c r="Z35" t="n">
        <v>10</v>
      </c>
      <c r="AA35" t="n">
        <v>1344.146332682287</v>
      </c>
      <c r="AB35" t="n">
        <v>1839.120311926951</v>
      </c>
      <c r="AC35" t="n">
        <v>1663.597250578213</v>
      </c>
      <c r="AD35" t="n">
        <v>1344146.332682287</v>
      </c>
      <c r="AE35" t="n">
        <v>1839120.311926951</v>
      </c>
      <c r="AF35" t="n">
        <v>6.204172932949385e-07</v>
      </c>
      <c r="AG35" t="n">
        <v>0.7837499999999999</v>
      </c>
      <c r="AH35" t="n">
        <v>1663597.250578213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2.6585</v>
      </c>
      <c r="E36" t="n">
        <v>37.62</v>
      </c>
      <c r="F36" t="n">
        <v>34.67</v>
      </c>
      <c r="G36" t="n">
        <v>189.12</v>
      </c>
      <c r="H36" t="n">
        <v>2.48</v>
      </c>
      <c r="I36" t="n">
        <v>11</v>
      </c>
      <c r="J36" t="n">
        <v>251.37</v>
      </c>
      <c r="K36" t="n">
        <v>54.38</v>
      </c>
      <c r="L36" t="n">
        <v>35</v>
      </c>
      <c r="M36" t="n">
        <v>9</v>
      </c>
      <c r="N36" t="n">
        <v>61.99</v>
      </c>
      <c r="O36" t="n">
        <v>31236.5</v>
      </c>
      <c r="P36" t="n">
        <v>462.86</v>
      </c>
      <c r="Q36" t="n">
        <v>561.67</v>
      </c>
      <c r="R36" t="n">
        <v>55.62</v>
      </c>
      <c r="S36" t="n">
        <v>48.39</v>
      </c>
      <c r="T36" t="n">
        <v>3279.35</v>
      </c>
      <c r="U36" t="n">
        <v>0.87</v>
      </c>
      <c r="V36" t="n">
        <v>0.93</v>
      </c>
      <c r="W36" t="n">
        <v>9.199999999999999</v>
      </c>
      <c r="X36" t="n">
        <v>0.2</v>
      </c>
      <c r="Y36" t="n">
        <v>0.5</v>
      </c>
      <c r="Z36" t="n">
        <v>10</v>
      </c>
      <c r="AA36" t="n">
        <v>1342.103506700896</v>
      </c>
      <c r="AB36" t="n">
        <v>1836.32522729609</v>
      </c>
      <c r="AC36" t="n">
        <v>1661.068924901595</v>
      </c>
      <c r="AD36" t="n">
        <v>1342103.506700896</v>
      </c>
      <c r="AE36" t="n">
        <v>1836325.22729609</v>
      </c>
      <c r="AF36" t="n">
        <v>6.205340008369429e-07</v>
      </c>
      <c r="AG36" t="n">
        <v>0.7837499999999999</v>
      </c>
      <c r="AH36" t="n">
        <v>1661068.924901595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2.6589</v>
      </c>
      <c r="E37" t="n">
        <v>37.61</v>
      </c>
      <c r="F37" t="n">
        <v>34.67</v>
      </c>
      <c r="G37" t="n">
        <v>189.08</v>
      </c>
      <c r="H37" t="n">
        <v>2.53</v>
      </c>
      <c r="I37" t="n">
        <v>11</v>
      </c>
      <c r="J37" t="n">
        <v>253.18</v>
      </c>
      <c r="K37" t="n">
        <v>54.38</v>
      </c>
      <c r="L37" t="n">
        <v>36</v>
      </c>
      <c r="M37" t="n">
        <v>9</v>
      </c>
      <c r="N37" t="n">
        <v>62.8</v>
      </c>
      <c r="O37" t="n">
        <v>31459.45</v>
      </c>
      <c r="P37" t="n">
        <v>460.16</v>
      </c>
      <c r="Q37" t="n">
        <v>561.65</v>
      </c>
      <c r="R37" t="n">
        <v>55.43</v>
      </c>
      <c r="S37" t="n">
        <v>48.39</v>
      </c>
      <c r="T37" t="n">
        <v>3182.7</v>
      </c>
      <c r="U37" t="n">
        <v>0.87</v>
      </c>
      <c r="V37" t="n">
        <v>0.93</v>
      </c>
      <c r="W37" t="n">
        <v>9.19</v>
      </c>
      <c r="X37" t="n">
        <v>0.19</v>
      </c>
      <c r="Y37" t="n">
        <v>0.5</v>
      </c>
      <c r="Z37" t="n">
        <v>10</v>
      </c>
      <c r="AA37" t="n">
        <v>1336.375392246417</v>
      </c>
      <c r="AB37" t="n">
        <v>1828.487768392897</v>
      </c>
      <c r="AC37" t="n">
        <v>1653.979462076179</v>
      </c>
      <c r="AD37" t="n">
        <v>1336375.392246417</v>
      </c>
      <c r="AE37" t="n">
        <v>1828487.768392897</v>
      </c>
      <c r="AF37" t="n">
        <v>6.206273668705464e-07</v>
      </c>
      <c r="AG37" t="n">
        <v>0.7835416666666667</v>
      </c>
      <c r="AH37" t="n">
        <v>1653979.462076179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2.6621</v>
      </c>
      <c r="E38" t="n">
        <v>37.56</v>
      </c>
      <c r="F38" t="n">
        <v>34.66</v>
      </c>
      <c r="G38" t="n">
        <v>207.95</v>
      </c>
      <c r="H38" t="n">
        <v>2.58</v>
      </c>
      <c r="I38" t="n">
        <v>10</v>
      </c>
      <c r="J38" t="n">
        <v>255</v>
      </c>
      <c r="K38" t="n">
        <v>54.38</v>
      </c>
      <c r="L38" t="n">
        <v>37</v>
      </c>
      <c r="M38" t="n">
        <v>8</v>
      </c>
      <c r="N38" t="n">
        <v>63.62</v>
      </c>
      <c r="O38" t="n">
        <v>31683.59</v>
      </c>
      <c r="P38" t="n">
        <v>460.75</v>
      </c>
      <c r="Q38" t="n">
        <v>561.67</v>
      </c>
      <c r="R38" t="n">
        <v>55.07</v>
      </c>
      <c r="S38" t="n">
        <v>48.39</v>
      </c>
      <c r="T38" t="n">
        <v>3005.86</v>
      </c>
      <c r="U38" t="n">
        <v>0.88</v>
      </c>
      <c r="V38" t="n">
        <v>0.93</v>
      </c>
      <c r="W38" t="n">
        <v>9.199999999999999</v>
      </c>
      <c r="X38" t="n">
        <v>0.19</v>
      </c>
      <c r="Y38" t="n">
        <v>0.5</v>
      </c>
      <c r="Z38" t="n">
        <v>10</v>
      </c>
      <c r="AA38" t="n">
        <v>1335.864380223904</v>
      </c>
      <c r="AB38" t="n">
        <v>1827.788579199435</v>
      </c>
      <c r="AC38" t="n">
        <v>1653.347002518023</v>
      </c>
      <c r="AD38" t="n">
        <v>1335864.380223904</v>
      </c>
      <c r="AE38" t="n">
        <v>1827788.579199435</v>
      </c>
      <c r="AF38" t="n">
        <v>6.213742951393739e-07</v>
      </c>
      <c r="AG38" t="n">
        <v>0.7825000000000001</v>
      </c>
      <c r="AH38" t="n">
        <v>1653347.002518023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2.6624</v>
      </c>
      <c r="E39" t="n">
        <v>37.56</v>
      </c>
      <c r="F39" t="n">
        <v>34.65</v>
      </c>
      <c r="G39" t="n">
        <v>207.93</v>
      </c>
      <c r="H39" t="n">
        <v>2.63</v>
      </c>
      <c r="I39" t="n">
        <v>10</v>
      </c>
      <c r="J39" t="n">
        <v>256.82</v>
      </c>
      <c r="K39" t="n">
        <v>54.38</v>
      </c>
      <c r="L39" t="n">
        <v>38</v>
      </c>
      <c r="M39" t="n">
        <v>8</v>
      </c>
      <c r="N39" t="n">
        <v>64.45</v>
      </c>
      <c r="O39" t="n">
        <v>31909.08</v>
      </c>
      <c r="P39" t="n">
        <v>461.71</v>
      </c>
      <c r="Q39" t="n">
        <v>561.66</v>
      </c>
      <c r="R39" t="n">
        <v>55.08</v>
      </c>
      <c r="S39" t="n">
        <v>48.39</v>
      </c>
      <c r="T39" t="n">
        <v>3009.82</v>
      </c>
      <c r="U39" t="n">
        <v>0.88</v>
      </c>
      <c r="V39" t="n">
        <v>0.93</v>
      </c>
      <c r="W39" t="n">
        <v>9.19</v>
      </c>
      <c r="X39" t="n">
        <v>0.18</v>
      </c>
      <c r="Y39" t="n">
        <v>0.5</v>
      </c>
      <c r="Z39" t="n">
        <v>10</v>
      </c>
      <c r="AA39" t="n">
        <v>1337.564411219447</v>
      </c>
      <c r="AB39" t="n">
        <v>1830.114636607612</v>
      </c>
      <c r="AC39" t="n">
        <v>1655.451064271806</v>
      </c>
      <c r="AD39" t="n">
        <v>1337564.411219447</v>
      </c>
      <c r="AE39" t="n">
        <v>1830114.636607612</v>
      </c>
      <c r="AF39" t="n">
        <v>6.214443196645765e-07</v>
      </c>
      <c r="AG39" t="n">
        <v>0.7825000000000001</v>
      </c>
      <c r="AH39" t="n">
        <v>1655451.064271806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2.6633</v>
      </c>
      <c r="E40" t="n">
        <v>37.55</v>
      </c>
      <c r="F40" t="n">
        <v>34.64</v>
      </c>
      <c r="G40" t="n">
        <v>207.85</v>
      </c>
      <c r="H40" t="n">
        <v>2.68</v>
      </c>
      <c r="I40" t="n">
        <v>10</v>
      </c>
      <c r="J40" t="n">
        <v>258.66</v>
      </c>
      <c r="K40" t="n">
        <v>54.38</v>
      </c>
      <c r="L40" t="n">
        <v>39</v>
      </c>
      <c r="M40" t="n">
        <v>8</v>
      </c>
      <c r="N40" t="n">
        <v>65.28</v>
      </c>
      <c r="O40" t="n">
        <v>32135.68</v>
      </c>
      <c r="P40" t="n">
        <v>462.79</v>
      </c>
      <c r="Q40" t="n">
        <v>561.66</v>
      </c>
      <c r="R40" t="n">
        <v>54.74</v>
      </c>
      <c r="S40" t="n">
        <v>48.39</v>
      </c>
      <c r="T40" t="n">
        <v>2843.28</v>
      </c>
      <c r="U40" t="n">
        <v>0.88</v>
      </c>
      <c r="V40" t="n">
        <v>0.93</v>
      </c>
      <c r="W40" t="n">
        <v>9.19</v>
      </c>
      <c r="X40" t="n">
        <v>0.17</v>
      </c>
      <c r="Y40" t="n">
        <v>0.5</v>
      </c>
      <c r="Z40" t="n">
        <v>10</v>
      </c>
      <c r="AA40" t="n">
        <v>1339.207775114058</v>
      </c>
      <c r="AB40" t="n">
        <v>1832.363159588316</v>
      </c>
      <c r="AC40" t="n">
        <v>1657.484991375054</v>
      </c>
      <c r="AD40" t="n">
        <v>1339207.775114058</v>
      </c>
      <c r="AE40" t="n">
        <v>1832363.159588316</v>
      </c>
      <c r="AF40" t="n">
        <v>6.216543932401843e-07</v>
      </c>
      <c r="AG40" t="n">
        <v>0.7822916666666666</v>
      </c>
      <c r="AH40" t="n">
        <v>1657484.991375054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2.6635</v>
      </c>
      <c r="E41" t="n">
        <v>37.54</v>
      </c>
      <c r="F41" t="n">
        <v>34.64</v>
      </c>
      <c r="G41" t="n">
        <v>207.83</v>
      </c>
      <c r="H41" t="n">
        <v>2.73</v>
      </c>
      <c r="I41" t="n">
        <v>10</v>
      </c>
      <c r="J41" t="n">
        <v>260.51</v>
      </c>
      <c r="K41" t="n">
        <v>54.38</v>
      </c>
      <c r="L41" t="n">
        <v>40</v>
      </c>
      <c r="M41" t="n">
        <v>8</v>
      </c>
      <c r="N41" t="n">
        <v>66.13</v>
      </c>
      <c r="O41" t="n">
        <v>32363.54</v>
      </c>
      <c r="P41" t="n">
        <v>460.71</v>
      </c>
      <c r="Q41" t="n">
        <v>561.65</v>
      </c>
      <c r="R41" t="n">
        <v>54.65</v>
      </c>
      <c r="S41" t="n">
        <v>48.39</v>
      </c>
      <c r="T41" t="n">
        <v>2796.3</v>
      </c>
      <c r="U41" t="n">
        <v>0.89</v>
      </c>
      <c r="V41" t="n">
        <v>0.93</v>
      </c>
      <c r="W41" t="n">
        <v>9.19</v>
      </c>
      <c r="X41" t="n">
        <v>0.17</v>
      </c>
      <c r="Y41" t="n">
        <v>0.5</v>
      </c>
      <c r="Z41" t="n">
        <v>10</v>
      </c>
      <c r="AA41" t="n">
        <v>1334.856936842486</v>
      </c>
      <c r="AB41" t="n">
        <v>1826.410150719715</v>
      </c>
      <c r="AC41" t="n">
        <v>1652.100129317771</v>
      </c>
      <c r="AD41" t="n">
        <v>1334856.936842486</v>
      </c>
      <c r="AE41" t="n">
        <v>1826410.150719715</v>
      </c>
      <c r="AF41" t="n">
        <v>6.21701076256986e-07</v>
      </c>
      <c r="AG41" t="n">
        <v>0.7820833333333334</v>
      </c>
      <c r="AH41" t="n">
        <v>1652100.129317771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1.7676</v>
      </c>
      <c r="E2" t="n">
        <v>56.57</v>
      </c>
      <c r="F2" t="n">
        <v>42.17</v>
      </c>
      <c r="G2" t="n">
        <v>6.75</v>
      </c>
      <c r="H2" t="n">
        <v>0.11</v>
      </c>
      <c r="I2" t="n">
        <v>375</v>
      </c>
      <c r="J2" t="n">
        <v>159.12</v>
      </c>
      <c r="K2" t="n">
        <v>50.28</v>
      </c>
      <c r="L2" t="n">
        <v>1</v>
      </c>
      <c r="M2" t="n">
        <v>373</v>
      </c>
      <c r="N2" t="n">
        <v>27.84</v>
      </c>
      <c r="O2" t="n">
        <v>19859.16</v>
      </c>
      <c r="P2" t="n">
        <v>522.27</v>
      </c>
      <c r="Q2" t="n">
        <v>562.15</v>
      </c>
      <c r="R2" t="n">
        <v>287.75</v>
      </c>
      <c r="S2" t="n">
        <v>48.39</v>
      </c>
      <c r="T2" t="n">
        <v>117521.46</v>
      </c>
      <c r="U2" t="n">
        <v>0.17</v>
      </c>
      <c r="V2" t="n">
        <v>0.76</v>
      </c>
      <c r="W2" t="n">
        <v>9.82</v>
      </c>
      <c r="X2" t="n">
        <v>7.67</v>
      </c>
      <c r="Y2" t="n">
        <v>0.5</v>
      </c>
      <c r="Z2" t="n">
        <v>10</v>
      </c>
      <c r="AA2" t="n">
        <v>2266.101444138663</v>
      </c>
      <c r="AB2" t="n">
        <v>3100.579969210648</v>
      </c>
      <c r="AC2" t="n">
        <v>2804.664968640384</v>
      </c>
      <c r="AD2" t="n">
        <v>2266101.444138663</v>
      </c>
      <c r="AE2" t="n">
        <v>3100579.969210648</v>
      </c>
      <c r="AF2" t="n">
        <v>4.268128954319795e-07</v>
      </c>
      <c r="AG2" t="n">
        <v>1.178541666666667</v>
      </c>
      <c r="AH2" t="n">
        <v>2804664.968640384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2.1905</v>
      </c>
      <c r="E3" t="n">
        <v>45.65</v>
      </c>
      <c r="F3" t="n">
        <v>37.88</v>
      </c>
      <c r="G3" t="n">
        <v>13.45</v>
      </c>
      <c r="H3" t="n">
        <v>0.22</v>
      </c>
      <c r="I3" t="n">
        <v>169</v>
      </c>
      <c r="J3" t="n">
        <v>160.54</v>
      </c>
      <c r="K3" t="n">
        <v>50.28</v>
      </c>
      <c r="L3" t="n">
        <v>2</v>
      </c>
      <c r="M3" t="n">
        <v>167</v>
      </c>
      <c r="N3" t="n">
        <v>28.26</v>
      </c>
      <c r="O3" t="n">
        <v>20034.4</v>
      </c>
      <c r="P3" t="n">
        <v>467.78</v>
      </c>
      <c r="Q3" t="n">
        <v>561.84</v>
      </c>
      <c r="R3" t="n">
        <v>155.02</v>
      </c>
      <c r="S3" t="n">
        <v>48.39</v>
      </c>
      <c r="T3" t="n">
        <v>52188.27</v>
      </c>
      <c r="U3" t="n">
        <v>0.31</v>
      </c>
      <c r="V3" t="n">
        <v>0.85</v>
      </c>
      <c r="W3" t="n">
        <v>9.460000000000001</v>
      </c>
      <c r="X3" t="n">
        <v>3.4</v>
      </c>
      <c r="Y3" t="n">
        <v>0.5</v>
      </c>
      <c r="Z3" t="n">
        <v>10</v>
      </c>
      <c r="AA3" t="n">
        <v>1639.924254308761</v>
      </c>
      <c r="AB3" t="n">
        <v>2243.816713097256</v>
      </c>
      <c r="AC3" t="n">
        <v>2029.66999521579</v>
      </c>
      <c r="AD3" t="n">
        <v>1639924.254308761</v>
      </c>
      <c r="AE3" t="n">
        <v>2243816.713097256</v>
      </c>
      <c r="AF3" t="n">
        <v>5.289282911539664e-07</v>
      </c>
      <c r="AG3" t="n">
        <v>0.9510416666666667</v>
      </c>
      <c r="AH3" t="n">
        <v>2029669.99521579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2.353</v>
      </c>
      <c r="E4" t="n">
        <v>42.5</v>
      </c>
      <c r="F4" t="n">
        <v>36.66</v>
      </c>
      <c r="G4" t="n">
        <v>20.18</v>
      </c>
      <c r="H4" t="n">
        <v>0.33</v>
      </c>
      <c r="I4" t="n">
        <v>109</v>
      </c>
      <c r="J4" t="n">
        <v>161.97</v>
      </c>
      <c r="K4" t="n">
        <v>50.28</v>
      </c>
      <c r="L4" t="n">
        <v>3</v>
      </c>
      <c r="M4" t="n">
        <v>107</v>
      </c>
      <c r="N4" t="n">
        <v>28.69</v>
      </c>
      <c r="O4" t="n">
        <v>20210.21</v>
      </c>
      <c r="P4" t="n">
        <v>451.21</v>
      </c>
      <c r="Q4" t="n">
        <v>561.72</v>
      </c>
      <c r="R4" t="n">
        <v>117.33</v>
      </c>
      <c r="S4" t="n">
        <v>48.39</v>
      </c>
      <c r="T4" t="n">
        <v>33642.6</v>
      </c>
      <c r="U4" t="n">
        <v>0.41</v>
      </c>
      <c r="V4" t="n">
        <v>0.88</v>
      </c>
      <c r="W4" t="n">
        <v>9.359999999999999</v>
      </c>
      <c r="X4" t="n">
        <v>2.19</v>
      </c>
      <c r="Y4" t="n">
        <v>0.5</v>
      </c>
      <c r="Z4" t="n">
        <v>10</v>
      </c>
      <c r="AA4" t="n">
        <v>1474.299781013435</v>
      </c>
      <c r="AB4" t="n">
        <v>2017.20200189852</v>
      </c>
      <c r="AC4" t="n">
        <v>1824.683073998116</v>
      </c>
      <c r="AD4" t="n">
        <v>1474299.781013435</v>
      </c>
      <c r="AE4" t="n">
        <v>2017202.00189852</v>
      </c>
      <c r="AF4" t="n">
        <v>5.681662949487711e-07</v>
      </c>
      <c r="AG4" t="n">
        <v>0.8854166666666666</v>
      </c>
      <c r="AH4" t="n">
        <v>1824683.073998116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2.4412</v>
      </c>
      <c r="E5" t="n">
        <v>40.96</v>
      </c>
      <c r="F5" t="n">
        <v>36.06</v>
      </c>
      <c r="G5" t="n">
        <v>27.05</v>
      </c>
      <c r="H5" t="n">
        <v>0.43</v>
      </c>
      <c r="I5" t="n">
        <v>80</v>
      </c>
      <c r="J5" t="n">
        <v>163.4</v>
      </c>
      <c r="K5" t="n">
        <v>50.28</v>
      </c>
      <c r="L5" t="n">
        <v>4</v>
      </c>
      <c r="M5" t="n">
        <v>78</v>
      </c>
      <c r="N5" t="n">
        <v>29.12</v>
      </c>
      <c r="O5" t="n">
        <v>20386.62</v>
      </c>
      <c r="P5" t="n">
        <v>441.98</v>
      </c>
      <c r="Q5" t="n">
        <v>561.78</v>
      </c>
      <c r="R5" t="n">
        <v>98.41</v>
      </c>
      <c r="S5" t="n">
        <v>48.39</v>
      </c>
      <c r="T5" t="n">
        <v>24326.34</v>
      </c>
      <c r="U5" t="n">
        <v>0.49</v>
      </c>
      <c r="V5" t="n">
        <v>0.89</v>
      </c>
      <c r="W5" t="n">
        <v>9.32</v>
      </c>
      <c r="X5" t="n">
        <v>1.59</v>
      </c>
      <c r="Y5" t="n">
        <v>0.5</v>
      </c>
      <c r="Z5" t="n">
        <v>10</v>
      </c>
      <c r="AA5" t="n">
        <v>1393.80413342665</v>
      </c>
      <c r="AB5" t="n">
        <v>1907.064305652942</v>
      </c>
      <c r="AC5" t="n">
        <v>1725.056764902989</v>
      </c>
      <c r="AD5" t="n">
        <v>1393804.13342665</v>
      </c>
      <c r="AE5" t="n">
        <v>1907064.305652943</v>
      </c>
      <c r="AF5" t="n">
        <v>5.894634760853973e-07</v>
      </c>
      <c r="AG5" t="n">
        <v>0.8533333333333334</v>
      </c>
      <c r="AH5" t="n">
        <v>1725056.764902989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2.4918</v>
      </c>
      <c r="E6" t="n">
        <v>40.13</v>
      </c>
      <c r="F6" t="n">
        <v>35.74</v>
      </c>
      <c r="G6" t="n">
        <v>33.51</v>
      </c>
      <c r="H6" t="n">
        <v>0.54</v>
      </c>
      <c r="I6" t="n">
        <v>64</v>
      </c>
      <c r="J6" t="n">
        <v>164.83</v>
      </c>
      <c r="K6" t="n">
        <v>50.28</v>
      </c>
      <c r="L6" t="n">
        <v>5</v>
      </c>
      <c r="M6" t="n">
        <v>62</v>
      </c>
      <c r="N6" t="n">
        <v>29.55</v>
      </c>
      <c r="O6" t="n">
        <v>20563.61</v>
      </c>
      <c r="P6" t="n">
        <v>436.7</v>
      </c>
      <c r="Q6" t="n">
        <v>561.74</v>
      </c>
      <c r="R6" t="n">
        <v>88.75</v>
      </c>
      <c r="S6" t="n">
        <v>48.39</v>
      </c>
      <c r="T6" t="n">
        <v>19575.92</v>
      </c>
      <c r="U6" t="n">
        <v>0.55</v>
      </c>
      <c r="V6" t="n">
        <v>0.9</v>
      </c>
      <c r="W6" t="n">
        <v>9.289999999999999</v>
      </c>
      <c r="X6" t="n">
        <v>1.27</v>
      </c>
      <c r="Y6" t="n">
        <v>0.5</v>
      </c>
      <c r="Z6" t="n">
        <v>10</v>
      </c>
      <c r="AA6" t="n">
        <v>1350.495470805804</v>
      </c>
      <c r="AB6" t="n">
        <v>1847.807482811753</v>
      </c>
      <c r="AC6" t="n">
        <v>1671.455330066288</v>
      </c>
      <c r="AD6" t="n">
        <v>1350495.470805804</v>
      </c>
      <c r="AE6" t="n">
        <v>1847807.482811753</v>
      </c>
      <c r="AF6" t="n">
        <v>6.016815868055026e-07</v>
      </c>
      <c r="AG6" t="n">
        <v>0.8360416666666667</v>
      </c>
      <c r="AH6" t="n">
        <v>1671455.330066288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2.53</v>
      </c>
      <c r="E7" t="n">
        <v>39.53</v>
      </c>
      <c r="F7" t="n">
        <v>35.49</v>
      </c>
      <c r="G7" t="n">
        <v>40.18</v>
      </c>
      <c r="H7" t="n">
        <v>0.64</v>
      </c>
      <c r="I7" t="n">
        <v>53</v>
      </c>
      <c r="J7" t="n">
        <v>166.27</v>
      </c>
      <c r="K7" t="n">
        <v>50.28</v>
      </c>
      <c r="L7" t="n">
        <v>6</v>
      </c>
      <c r="M7" t="n">
        <v>51</v>
      </c>
      <c r="N7" t="n">
        <v>29.99</v>
      </c>
      <c r="O7" t="n">
        <v>20741.2</v>
      </c>
      <c r="P7" t="n">
        <v>432.07</v>
      </c>
      <c r="Q7" t="n">
        <v>561.73</v>
      </c>
      <c r="R7" t="n">
        <v>81.06</v>
      </c>
      <c r="S7" t="n">
        <v>48.39</v>
      </c>
      <c r="T7" t="n">
        <v>15787.12</v>
      </c>
      <c r="U7" t="n">
        <v>0.6</v>
      </c>
      <c r="V7" t="n">
        <v>0.91</v>
      </c>
      <c r="W7" t="n">
        <v>9.26</v>
      </c>
      <c r="X7" t="n">
        <v>1.02</v>
      </c>
      <c r="Y7" t="n">
        <v>0.5</v>
      </c>
      <c r="Z7" t="n">
        <v>10</v>
      </c>
      <c r="AA7" t="n">
        <v>1317.472042202458</v>
      </c>
      <c r="AB7" t="n">
        <v>1802.623370905807</v>
      </c>
      <c r="AC7" t="n">
        <v>1630.583526384347</v>
      </c>
      <c r="AD7" t="n">
        <v>1317472.042202458</v>
      </c>
      <c r="AE7" t="n">
        <v>1802623.370905807</v>
      </c>
      <c r="AF7" t="n">
        <v>6.109055360052659e-07</v>
      </c>
      <c r="AG7" t="n">
        <v>0.8235416666666667</v>
      </c>
      <c r="AH7" t="n">
        <v>1630583.526384347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2.5553</v>
      </c>
      <c r="E8" t="n">
        <v>39.13</v>
      </c>
      <c r="F8" t="n">
        <v>35.36</v>
      </c>
      <c r="G8" t="n">
        <v>47.15</v>
      </c>
      <c r="H8" t="n">
        <v>0.74</v>
      </c>
      <c r="I8" t="n">
        <v>45</v>
      </c>
      <c r="J8" t="n">
        <v>167.72</v>
      </c>
      <c r="K8" t="n">
        <v>50.28</v>
      </c>
      <c r="L8" t="n">
        <v>7</v>
      </c>
      <c r="M8" t="n">
        <v>43</v>
      </c>
      <c r="N8" t="n">
        <v>30.44</v>
      </c>
      <c r="O8" t="n">
        <v>20919.39</v>
      </c>
      <c r="P8" t="n">
        <v>428.59</v>
      </c>
      <c r="Q8" t="n">
        <v>561.71</v>
      </c>
      <c r="R8" t="n">
        <v>77.06999999999999</v>
      </c>
      <c r="S8" t="n">
        <v>48.39</v>
      </c>
      <c r="T8" t="n">
        <v>13834.14</v>
      </c>
      <c r="U8" t="n">
        <v>0.63</v>
      </c>
      <c r="V8" t="n">
        <v>0.91</v>
      </c>
      <c r="W8" t="n">
        <v>9.25</v>
      </c>
      <c r="X8" t="n">
        <v>0.89</v>
      </c>
      <c r="Y8" t="n">
        <v>0.5</v>
      </c>
      <c r="Z8" t="n">
        <v>10</v>
      </c>
      <c r="AA8" t="n">
        <v>1295.64249710816</v>
      </c>
      <c r="AB8" t="n">
        <v>1772.755224256227</v>
      </c>
      <c r="AC8" t="n">
        <v>1603.565953730796</v>
      </c>
      <c r="AD8" t="n">
        <v>1295642.49710816</v>
      </c>
      <c r="AE8" t="n">
        <v>1772755.224256227</v>
      </c>
      <c r="AF8" t="n">
        <v>6.170145913653186e-07</v>
      </c>
      <c r="AG8" t="n">
        <v>0.8152083333333334</v>
      </c>
      <c r="AH8" t="n">
        <v>1603565.953730796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2.5718</v>
      </c>
      <c r="E9" t="n">
        <v>38.88</v>
      </c>
      <c r="F9" t="n">
        <v>35.27</v>
      </c>
      <c r="G9" t="n">
        <v>52.91</v>
      </c>
      <c r="H9" t="n">
        <v>0.84</v>
      </c>
      <c r="I9" t="n">
        <v>40</v>
      </c>
      <c r="J9" t="n">
        <v>169.17</v>
      </c>
      <c r="K9" t="n">
        <v>50.28</v>
      </c>
      <c r="L9" t="n">
        <v>8</v>
      </c>
      <c r="M9" t="n">
        <v>38</v>
      </c>
      <c r="N9" t="n">
        <v>30.89</v>
      </c>
      <c r="O9" t="n">
        <v>21098.19</v>
      </c>
      <c r="P9" t="n">
        <v>426.05</v>
      </c>
      <c r="Q9" t="n">
        <v>561.73</v>
      </c>
      <c r="R9" t="n">
        <v>73.97</v>
      </c>
      <c r="S9" t="n">
        <v>48.39</v>
      </c>
      <c r="T9" t="n">
        <v>12305.63</v>
      </c>
      <c r="U9" t="n">
        <v>0.65</v>
      </c>
      <c r="V9" t="n">
        <v>0.91</v>
      </c>
      <c r="W9" t="n">
        <v>9.25</v>
      </c>
      <c r="X9" t="n">
        <v>0.8</v>
      </c>
      <c r="Y9" t="n">
        <v>0.5</v>
      </c>
      <c r="Z9" t="n">
        <v>10</v>
      </c>
      <c r="AA9" t="n">
        <v>1281.010143721639</v>
      </c>
      <c r="AB9" t="n">
        <v>1752.734592818917</v>
      </c>
      <c r="AC9" t="n">
        <v>1585.45606325873</v>
      </c>
      <c r="AD9" t="n">
        <v>1281010.143721639</v>
      </c>
      <c r="AE9" t="n">
        <v>1752734.592818917</v>
      </c>
      <c r="AF9" t="n">
        <v>6.209987579044834e-07</v>
      </c>
      <c r="AG9" t="n">
        <v>0.8100000000000001</v>
      </c>
      <c r="AH9" t="n">
        <v>1585456.06325873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2.5895</v>
      </c>
      <c r="E10" t="n">
        <v>38.62</v>
      </c>
      <c r="F10" t="n">
        <v>35.16</v>
      </c>
      <c r="G10" t="n">
        <v>60.28</v>
      </c>
      <c r="H10" t="n">
        <v>0.9399999999999999</v>
      </c>
      <c r="I10" t="n">
        <v>35</v>
      </c>
      <c r="J10" t="n">
        <v>170.62</v>
      </c>
      <c r="K10" t="n">
        <v>50.28</v>
      </c>
      <c r="L10" t="n">
        <v>9</v>
      </c>
      <c r="M10" t="n">
        <v>33</v>
      </c>
      <c r="N10" t="n">
        <v>31.34</v>
      </c>
      <c r="O10" t="n">
        <v>21277.6</v>
      </c>
      <c r="P10" t="n">
        <v>423.45</v>
      </c>
      <c r="Q10" t="n">
        <v>561.74</v>
      </c>
      <c r="R10" t="n">
        <v>70.90000000000001</v>
      </c>
      <c r="S10" t="n">
        <v>48.39</v>
      </c>
      <c r="T10" t="n">
        <v>10795.38</v>
      </c>
      <c r="U10" t="n">
        <v>0.68</v>
      </c>
      <c r="V10" t="n">
        <v>0.92</v>
      </c>
      <c r="W10" t="n">
        <v>9.24</v>
      </c>
      <c r="X10" t="n">
        <v>0.6899999999999999</v>
      </c>
      <c r="Y10" t="n">
        <v>0.5</v>
      </c>
      <c r="Z10" t="n">
        <v>10</v>
      </c>
      <c r="AA10" t="n">
        <v>1265.641538661667</v>
      </c>
      <c r="AB10" t="n">
        <v>1731.70658936086</v>
      </c>
      <c r="AC10" t="n">
        <v>1566.434942937722</v>
      </c>
      <c r="AD10" t="n">
        <v>1265641.538661667</v>
      </c>
      <c r="AE10" t="n">
        <v>1731706.58936086</v>
      </c>
      <c r="AF10" t="n">
        <v>6.252726820101329e-07</v>
      </c>
      <c r="AG10" t="n">
        <v>0.8045833333333333</v>
      </c>
      <c r="AH10" t="n">
        <v>1566434.942937722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2.6007</v>
      </c>
      <c r="E11" t="n">
        <v>38.45</v>
      </c>
      <c r="F11" t="n">
        <v>35.1</v>
      </c>
      <c r="G11" t="n">
        <v>65.8</v>
      </c>
      <c r="H11" t="n">
        <v>1.03</v>
      </c>
      <c r="I11" t="n">
        <v>32</v>
      </c>
      <c r="J11" t="n">
        <v>172.08</v>
      </c>
      <c r="K11" t="n">
        <v>50.28</v>
      </c>
      <c r="L11" t="n">
        <v>10</v>
      </c>
      <c r="M11" t="n">
        <v>30</v>
      </c>
      <c r="N11" t="n">
        <v>31.8</v>
      </c>
      <c r="O11" t="n">
        <v>21457.64</v>
      </c>
      <c r="P11" t="n">
        <v>420.5</v>
      </c>
      <c r="Q11" t="n">
        <v>561.67</v>
      </c>
      <c r="R11" t="n">
        <v>68.77</v>
      </c>
      <c r="S11" t="n">
        <v>48.39</v>
      </c>
      <c r="T11" t="n">
        <v>9747.059999999999</v>
      </c>
      <c r="U11" t="n">
        <v>0.7</v>
      </c>
      <c r="V11" t="n">
        <v>0.92</v>
      </c>
      <c r="W11" t="n">
        <v>9.23</v>
      </c>
      <c r="X11" t="n">
        <v>0.62</v>
      </c>
      <c r="Y11" t="n">
        <v>0.5</v>
      </c>
      <c r="Z11" t="n">
        <v>10</v>
      </c>
      <c r="AA11" t="n">
        <v>1253.394780666123</v>
      </c>
      <c r="AB11" t="n">
        <v>1714.950034782526</v>
      </c>
      <c r="AC11" t="n">
        <v>1551.277610410372</v>
      </c>
      <c r="AD11" t="n">
        <v>1253394.780666123</v>
      </c>
      <c r="AE11" t="n">
        <v>1714950.034782526</v>
      </c>
      <c r="AF11" t="n">
        <v>6.279770859639901e-07</v>
      </c>
      <c r="AG11" t="n">
        <v>0.8010416666666668</v>
      </c>
      <c r="AH11" t="n">
        <v>1551277.610410372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2.6125</v>
      </c>
      <c r="E12" t="n">
        <v>38.28</v>
      </c>
      <c r="F12" t="n">
        <v>35.02</v>
      </c>
      <c r="G12" t="n">
        <v>72.45</v>
      </c>
      <c r="H12" t="n">
        <v>1.12</v>
      </c>
      <c r="I12" t="n">
        <v>29</v>
      </c>
      <c r="J12" t="n">
        <v>173.55</v>
      </c>
      <c r="K12" t="n">
        <v>50.28</v>
      </c>
      <c r="L12" t="n">
        <v>11</v>
      </c>
      <c r="M12" t="n">
        <v>27</v>
      </c>
      <c r="N12" t="n">
        <v>32.27</v>
      </c>
      <c r="O12" t="n">
        <v>21638.31</v>
      </c>
      <c r="P12" t="n">
        <v>418.29</v>
      </c>
      <c r="Q12" t="n">
        <v>561.6799999999999</v>
      </c>
      <c r="R12" t="n">
        <v>66.17</v>
      </c>
      <c r="S12" t="n">
        <v>48.39</v>
      </c>
      <c r="T12" t="n">
        <v>8462.219999999999</v>
      </c>
      <c r="U12" t="n">
        <v>0.73</v>
      </c>
      <c r="V12" t="n">
        <v>0.92</v>
      </c>
      <c r="W12" t="n">
        <v>9.23</v>
      </c>
      <c r="X12" t="n">
        <v>0.54</v>
      </c>
      <c r="Y12" t="n">
        <v>0.5</v>
      </c>
      <c r="Z12" t="n">
        <v>10</v>
      </c>
      <c r="AA12" t="n">
        <v>1242.301354145062</v>
      </c>
      <c r="AB12" t="n">
        <v>1699.771519208973</v>
      </c>
      <c r="AC12" t="n">
        <v>1537.547711059978</v>
      </c>
      <c r="AD12" t="n">
        <v>1242301.354145062</v>
      </c>
      <c r="AE12" t="n">
        <v>1699771.519208973</v>
      </c>
      <c r="AF12" t="n">
        <v>6.308263687010898e-07</v>
      </c>
      <c r="AG12" t="n">
        <v>0.7975</v>
      </c>
      <c r="AH12" t="n">
        <v>1537547.711059978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2.6234</v>
      </c>
      <c r="E13" t="n">
        <v>38.12</v>
      </c>
      <c r="F13" t="n">
        <v>34.96</v>
      </c>
      <c r="G13" t="n">
        <v>80.67</v>
      </c>
      <c r="H13" t="n">
        <v>1.22</v>
      </c>
      <c r="I13" t="n">
        <v>26</v>
      </c>
      <c r="J13" t="n">
        <v>175.02</v>
      </c>
      <c r="K13" t="n">
        <v>50.28</v>
      </c>
      <c r="L13" t="n">
        <v>12</v>
      </c>
      <c r="M13" t="n">
        <v>24</v>
      </c>
      <c r="N13" t="n">
        <v>32.74</v>
      </c>
      <c r="O13" t="n">
        <v>21819.6</v>
      </c>
      <c r="P13" t="n">
        <v>416.33</v>
      </c>
      <c r="Q13" t="n">
        <v>561.6900000000001</v>
      </c>
      <c r="R13" t="n">
        <v>64.45999999999999</v>
      </c>
      <c r="S13" t="n">
        <v>48.39</v>
      </c>
      <c r="T13" t="n">
        <v>7621.19</v>
      </c>
      <c r="U13" t="n">
        <v>0.75</v>
      </c>
      <c r="V13" t="n">
        <v>0.92</v>
      </c>
      <c r="W13" t="n">
        <v>9.220000000000001</v>
      </c>
      <c r="X13" t="n">
        <v>0.48</v>
      </c>
      <c r="Y13" t="n">
        <v>0.5</v>
      </c>
      <c r="Z13" t="n">
        <v>10</v>
      </c>
      <c r="AA13" t="n">
        <v>1232.455965813185</v>
      </c>
      <c r="AB13" t="n">
        <v>1686.300624545421</v>
      </c>
      <c r="AC13" t="n">
        <v>1525.362459676596</v>
      </c>
      <c r="AD13" t="n">
        <v>1232455.965813185</v>
      </c>
      <c r="AE13" t="n">
        <v>1686300.624545421</v>
      </c>
      <c r="AF13" t="n">
        <v>6.33458333263326e-07</v>
      </c>
      <c r="AG13" t="n">
        <v>0.7941666666666666</v>
      </c>
      <c r="AH13" t="n">
        <v>1525362.459676596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2.63</v>
      </c>
      <c r="E14" t="n">
        <v>38.02</v>
      </c>
      <c r="F14" t="n">
        <v>34.92</v>
      </c>
      <c r="G14" t="n">
        <v>87.31</v>
      </c>
      <c r="H14" t="n">
        <v>1.31</v>
      </c>
      <c r="I14" t="n">
        <v>24</v>
      </c>
      <c r="J14" t="n">
        <v>176.49</v>
      </c>
      <c r="K14" t="n">
        <v>50.28</v>
      </c>
      <c r="L14" t="n">
        <v>13</v>
      </c>
      <c r="M14" t="n">
        <v>22</v>
      </c>
      <c r="N14" t="n">
        <v>33.21</v>
      </c>
      <c r="O14" t="n">
        <v>22001.54</v>
      </c>
      <c r="P14" t="n">
        <v>414.27</v>
      </c>
      <c r="Q14" t="n">
        <v>561.67</v>
      </c>
      <c r="R14" t="n">
        <v>63.27</v>
      </c>
      <c r="S14" t="n">
        <v>48.39</v>
      </c>
      <c r="T14" t="n">
        <v>7036.29</v>
      </c>
      <c r="U14" t="n">
        <v>0.76</v>
      </c>
      <c r="V14" t="n">
        <v>0.92</v>
      </c>
      <c r="W14" t="n">
        <v>9.220000000000001</v>
      </c>
      <c r="X14" t="n">
        <v>0.45</v>
      </c>
      <c r="Y14" t="n">
        <v>0.5</v>
      </c>
      <c r="Z14" t="n">
        <v>10</v>
      </c>
      <c r="AA14" t="n">
        <v>1224.688941743148</v>
      </c>
      <c r="AB14" t="n">
        <v>1675.673439555877</v>
      </c>
      <c r="AC14" t="n">
        <v>1515.749518307107</v>
      </c>
      <c r="AD14" t="n">
        <v>1224688.941743148</v>
      </c>
      <c r="AE14" t="n">
        <v>1675673.439555877</v>
      </c>
      <c r="AF14" t="n">
        <v>6.350519998789918e-07</v>
      </c>
      <c r="AG14" t="n">
        <v>0.7920833333333334</v>
      </c>
      <c r="AH14" t="n">
        <v>1515749.518307107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2.633</v>
      </c>
      <c r="E15" t="n">
        <v>37.98</v>
      </c>
      <c r="F15" t="n">
        <v>34.91</v>
      </c>
      <c r="G15" t="n">
        <v>91.08</v>
      </c>
      <c r="H15" t="n">
        <v>1.4</v>
      </c>
      <c r="I15" t="n">
        <v>23</v>
      </c>
      <c r="J15" t="n">
        <v>177.97</v>
      </c>
      <c r="K15" t="n">
        <v>50.28</v>
      </c>
      <c r="L15" t="n">
        <v>14</v>
      </c>
      <c r="M15" t="n">
        <v>21</v>
      </c>
      <c r="N15" t="n">
        <v>33.69</v>
      </c>
      <c r="O15" t="n">
        <v>22184.13</v>
      </c>
      <c r="P15" t="n">
        <v>411.95</v>
      </c>
      <c r="Q15" t="n">
        <v>561.67</v>
      </c>
      <c r="R15" t="n">
        <v>63.29</v>
      </c>
      <c r="S15" t="n">
        <v>48.39</v>
      </c>
      <c r="T15" t="n">
        <v>7054.16</v>
      </c>
      <c r="U15" t="n">
        <v>0.76</v>
      </c>
      <c r="V15" t="n">
        <v>0.92</v>
      </c>
      <c r="W15" t="n">
        <v>9.210000000000001</v>
      </c>
      <c r="X15" t="n">
        <v>0.44</v>
      </c>
      <c r="Y15" t="n">
        <v>0.5</v>
      </c>
      <c r="Z15" t="n">
        <v>10</v>
      </c>
      <c r="AA15" t="n">
        <v>1218.396925701772</v>
      </c>
      <c r="AB15" t="n">
        <v>1667.064425623909</v>
      </c>
      <c r="AC15" t="n">
        <v>1507.962136581979</v>
      </c>
      <c r="AD15" t="n">
        <v>1218396.925701772</v>
      </c>
      <c r="AE15" t="n">
        <v>1667064.425623909</v>
      </c>
      <c r="AF15" t="n">
        <v>6.357763937952036e-07</v>
      </c>
      <c r="AG15" t="n">
        <v>0.7912499999999999</v>
      </c>
      <c r="AH15" t="n">
        <v>1507962.136581979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2.6398</v>
      </c>
      <c r="E16" t="n">
        <v>37.88</v>
      </c>
      <c r="F16" t="n">
        <v>34.88</v>
      </c>
      <c r="G16" t="n">
        <v>99.66</v>
      </c>
      <c r="H16" t="n">
        <v>1.48</v>
      </c>
      <c r="I16" t="n">
        <v>21</v>
      </c>
      <c r="J16" t="n">
        <v>179.46</v>
      </c>
      <c r="K16" t="n">
        <v>50.28</v>
      </c>
      <c r="L16" t="n">
        <v>15</v>
      </c>
      <c r="M16" t="n">
        <v>19</v>
      </c>
      <c r="N16" t="n">
        <v>34.18</v>
      </c>
      <c r="O16" t="n">
        <v>22367.38</v>
      </c>
      <c r="P16" t="n">
        <v>410.71</v>
      </c>
      <c r="Q16" t="n">
        <v>561.6799999999999</v>
      </c>
      <c r="R16" t="n">
        <v>62.08</v>
      </c>
      <c r="S16" t="n">
        <v>48.39</v>
      </c>
      <c r="T16" t="n">
        <v>6456.6</v>
      </c>
      <c r="U16" t="n">
        <v>0.78</v>
      </c>
      <c r="V16" t="n">
        <v>0.92</v>
      </c>
      <c r="W16" t="n">
        <v>9.210000000000001</v>
      </c>
      <c r="X16" t="n">
        <v>0.41</v>
      </c>
      <c r="Y16" t="n">
        <v>0.5</v>
      </c>
      <c r="Z16" t="n">
        <v>10</v>
      </c>
      <c r="AA16" t="n">
        <v>1212.395775032285</v>
      </c>
      <c r="AB16" t="n">
        <v>1658.853386525835</v>
      </c>
      <c r="AC16" t="n">
        <v>1500.534747531159</v>
      </c>
      <c r="AD16" t="n">
        <v>1212395.775032285</v>
      </c>
      <c r="AE16" t="n">
        <v>1658853.386525835</v>
      </c>
      <c r="AF16" t="n">
        <v>6.37418353338617e-07</v>
      </c>
      <c r="AG16" t="n">
        <v>0.7891666666666667</v>
      </c>
      <c r="AH16" t="n">
        <v>1500534.747531159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2.644</v>
      </c>
      <c r="E17" t="n">
        <v>37.82</v>
      </c>
      <c r="F17" t="n">
        <v>34.85</v>
      </c>
      <c r="G17" t="n">
        <v>104.56</v>
      </c>
      <c r="H17" t="n">
        <v>1.57</v>
      </c>
      <c r="I17" t="n">
        <v>20</v>
      </c>
      <c r="J17" t="n">
        <v>180.95</v>
      </c>
      <c r="K17" t="n">
        <v>50.28</v>
      </c>
      <c r="L17" t="n">
        <v>16</v>
      </c>
      <c r="M17" t="n">
        <v>18</v>
      </c>
      <c r="N17" t="n">
        <v>34.67</v>
      </c>
      <c r="O17" t="n">
        <v>22551.28</v>
      </c>
      <c r="P17" t="n">
        <v>408.48</v>
      </c>
      <c r="Q17" t="n">
        <v>561.67</v>
      </c>
      <c r="R17" t="n">
        <v>60.99</v>
      </c>
      <c r="S17" t="n">
        <v>48.39</v>
      </c>
      <c r="T17" t="n">
        <v>5915.09</v>
      </c>
      <c r="U17" t="n">
        <v>0.79</v>
      </c>
      <c r="V17" t="n">
        <v>0.92</v>
      </c>
      <c r="W17" t="n">
        <v>9.220000000000001</v>
      </c>
      <c r="X17" t="n">
        <v>0.38</v>
      </c>
      <c r="Y17" t="n">
        <v>0.5</v>
      </c>
      <c r="Z17" t="n">
        <v>10</v>
      </c>
      <c r="AA17" t="n">
        <v>1205.57275677296</v>
      </c>
      <c r="AB17" t="n">
        <v>1649.517831933105</v>
      </c>
      <c r="AC17" t="n">
        <v>1492.090165166226</v>
      </c>
      <c r="AD17" t="n">
        <v>1205572.75677296</v>
      </c>
      <c r="AE17" t="n">
        <v>1649517.831933105</v>
      </c>
      <c r="AF17" t="n">
        <v>6.384325048213135e-07</v>
      </c>
      <c r="AG17" t="n">
        <v>0.7879166666666667</v>
      </c>
      <c r="AH17" t="n">
        <v>1492090.165166226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2.6476</v>
      </c>
      <c r="E18" t="n">
        <v>37.77</v>
      </c>
      <c r="F18" t="n">
        <v>34.83</v>
      </c>
      <c r="G18" t="n">
        <v>110</v>
      </c>
      <c r="H18" t="n">
        <v>1.65</v>
      </c>
      <c r="I18" t="n">
        <v>19</v>
      </c>
      <c r="J18" t="n">
        <v>182.45</v>
      </c>
      <c r="K18" t="n">
        <v>50.28</v>
      </c>
      <c r="L18" t="n">
        <v>17</v>
      </c>
      <c r="M18" t="n">
        <v>17</v>
      </c>
      <c r="N18" t="n">
        <v>35.17</v>
      </c>
      <c r="O18" t="n">
        <v>22735.98</v>
      </c>
      <c r="P18" t="n">
        <v>406.16</v>
      </c>
      <c r="Q18" t="n">
        <v>561.67</v>
      </c>
      <c r="R18" t="n">
        <v>60.49</v>
      </c>
      <c r="S18" t="n">
        <v>48.39</v>
      </c>
      <c r="T18" t="n">
        <v>5671.62</v>
      </c>
      <c r="U18" t="n">
        <v>0.8</v>
      </c>
      <c r="V18" t="n">
        <v>0.92</v>
      </c>
      <c r="W18" t="n">
        <v>9.210000000000001</v>
      </c>
      <c r="X18" t="n">
        <v>0.36</v>
      </c>
      <c r="Y18" t="n">
        <v>0.5</v>
      </c>
      <c r="Z18" t="n">
        <v>10</v>
      </c>
      <c r="AA18" t="n">
        <v>1198.960947965335</v>
      </c>
      <c r="AB18" t="n">
        <v>1640.471263430094</v>
      </c>
      <c r="AC18" t="n">
        <v>1483.906988464204</v>
      </c>
      <c r="AD18" t="n">
        <v>1198960.947965335</v>
      </c>
      <c r="AE18" t="n">
        <v>1640471.263430095</v>
      </c>
      <c r="AF18" t="n">
        <v>6.393017775207677e-07</v>
      </c>
      <c r="AG18" t="n">
        <v>0.7868750000000001</v>
      </c>
      <c r="AH18" t="n">
        <v>1483906.988464204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2.6513</v>
      </c>
      <c r="E19" t="n">
        <v>37.72</v>
      </c>
      <c r="F19" t="n">
        <v>34.81</v>
      </c>
      <c r="G19" t="n">
        <v>116.05</v>
      </c>
      <c r="H19" t="n">
        <v>1.74</v>
      </c>
      <c r="I19" t="n">
        <v>18</v>
      </c>
      <c r="J19" t="n">
        <v>183.95</v>
      </c>
      <c r="K19" t="n">
        <v>50.28</v>
      </c>
      <c r="L19" t="n">
        <v>18</v>
      </c>
      <c r="M19" t="n">
        <v>16</v>
      </c>
      <c r="N19" t="n">
        <v>35.67</v>
      </c>
      <c r="O19" t="n">
        <v>22921.24</v>
      </c>
      <c r="P19" t="n">
        <v>403.52</v>
      </c>
      <c r="Q19" t="n">
        <v>561.66</v>
      </c>
      <c r="R19" t="n">
        <v>60</v>
      </c>
      <c r="S19" t="n">
        <v>48.39</v>
      </c>
      <c r="T19" t="n">
        <v>5430.12</v>
      </c>
      <c r="U19" t="n">
        <v>0.8100000000000001</v>
      </c>
      <c r="V19" t="n">
        <v>0.92</v>
      </c>
      <c r="W19" t="n">
        <v>9.210000000000001</v>
      </c>
      <c r="X19" t="n">
        <v>0.34</v>
      </c>
      <c r="Y19" t="n">
        <v>0.5</v>
      </c>
      <c r="Z19" t="n">
        <v>10</v>
      </c>
      <c r="AA19" t="n">
        <v>1191.665473302837</v>
      </c>
      <c r="AB19" t="n">
        <v>1630.489273143238</v>
      </c>
      <c r="AC19" t="n">
        <v>1474.877665320514</v>
      </c>
      <c r="AD19" t="n">
        <v>1191665.473302837</v>
      </c>
      <c r="AE19" t="n">
        <v>1630489.273143238</v>
      </c>
      <c r="AF19" t="n">
        <v>6.401951966840955e-07</v>
      </c>
      <c r="AG19" t="n">
        <v>0.7858333333333333</v>
      </c>
      <c r="AH19" t="n">
        <v>1474877.665320514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2.6544</v>
      </c>
      <c r="E20" t="n">
        <v>37.67</v>
      </c>
      <c r="F20" t="n">
        <v>34.8</v>
      </c>
      <c r="G20" t="n">
        <v>122.83</v>
      </c>
      <c r="H20" t="n">
        <v>1.82</v>
      </c>
      <c r="I20" t="n">
        <v>17</v>
      </c>
      <c r="J20" t="n">
        <v>185.46</v>
      </c>
      <c r="K20" t="n">
        <v>50.28</v>
      </c>
      <c r="L20" t="n">
        <v>19</v>
      </c>
      <c r="M20" t="n">
        <v>15</v>
      </c>
      <c r="N20" t="n">
        <v>36.18</v>
      </c>
      <c r="O20" t="n">
        <v>23107.19</v>
      </c>
      <c r="P20" t="n">
        <v>403.62</v>
      </c>
      <c r="Q20" t="n">
        <v>561.65</v>
      </c>
      <c r="R20" t="n">
        <v>59.5</v>
      </c>
      <c r="S20" t="n">
        <v>48.39</v>
      </c>
      <c r="T20" t="n">
        <v>5188.24</v>
      </c>
      <c r="U20" t="n">
        <v>0.8100000000000001</v>
      </c>
      <c r="V20" t="n">
        <v>0.92</v>
      </c>
      <c r="W20" t="n">
        <v>9.210000000000001</v>
      </c>
      <c r="X20" t="n">
        <v>0.33</v>
      </c>
      <c r="Y20" t="n">
        <v>0.5</v>
      </c>
      <c r="Z20" t="n">
        <v>10</v>
      </c>
      <c r="AA20" t="n">
        <v>1190.377288928303</v>
      </c>
      <c r="AB20" t="n">
        <v>1628.726722451318</v>
      </c>
      <c r="AC20" t="n">
        <v>1473.283329992875</v>
      </c>
      <c r="AD20" t="n">
        <v>1190377.288928303</v>
      </c>
      <c r="AE20" t="n">
        <v>1628726.722451318</v>
      </c>
      <c r="AF20" t="n">
        <v>6.409437370641809e-07</v>
      </c>
      <c r="AG20" t="n">
        <v>0.7847916666666667</v>
      </c>
      <c r="AH20" t="n">
        <v>1473283.329992875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2.6578</v>
      </c>
      <c r="E21" t="n">
        <v>37.62</v>
      </c>
      <c r="F21" t="n">
        <v>34.78</v>
      </c>
      <c r="G21" t="n">
        <v>130.44</v>
      </c>
      <c r="H21" t="n">
        <v>1.9</v>
      </c>
      <c r="I21" t="n">
        <v>16</v>
      </c>
      <c r="J21" t="n">
        <v>186.97</v>
      </c>
      <c r="K21" t="n">
        <v>50.28</v>
      </c>
      <c r="L21" t="n">
        <v>20</v>
      </c>
      <c r="M21" t="n">
        <v>14</v>
      </c>
      <c r="N21" t="n">
        <v>36.69</v>
      </c>
      <c r="O21" t="n">
        <v>23293.82</v>
      </c>
      <c r="P21" t="n">
        <v>401.84</v>
      </c>
      <c r="Q21" t="n">
        <v>561.65</v>
      </c>
      <c r="R21" t="n">
        <v>59.3</v>
      </c>
      <c r="S21" t="n">
        <v>48.39</v>
      </c>
      <c r="T21" t="n">
        <v>5093.33</v>
      </c>
      <c r="U21" t="n">
        <v>0.82</v>
      </c>
      <c r="V21" t="n">
        <v>0.93</v>
      </c>
      <c r="W21" t="n">
        <v>9.199999999999999</v>
      </c>
      <c r="X21" t="n">
        <v>0.31</v>
      </c>
      <c r="Y21" t="n">
        <v>0.5</v>
      </c>
      <c r="Z21" t="n">
        <v>10</v>
      </c>
      <c r="AA21" t="n">
        <v>1185.006288642967</v>
      </c>
      <c r="AB21" t="n">
        <v>1621.377882909111</v>
      </c>
      <c r="AC21" t="n">
        <v>1466.635853382416</v>
      </c>
      <c r="AD21" t="n">
        <v>1185006.288642967</v>
      </c>
      <c r="AE21" t="n">
        <v>1621377.882909111</v>
      </c>
      <c r="AF21" t="n">
        <v>6.417647168358876e-07</v>
      </c>
      <c r="AG21" t="n">
        <v>0.7837499999999999</v>
      </c>
      <c r="AH21" t="n">
        <v>1466635.853382416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2.6631</v>
      </c>
      <c r="E22" t="n">
        <v>37.55</v>
      </c>
      <c r="F22" t="n">
        <v>34.74</v>
      </c>
      <c r="G22" t="n">
        <v>138.97</v>
      </c>
      <c r="H22" t="n">
        <v>1.98</v>
      </c>
      <c r="I22" t="n">
        <v>15</v>
      </c>
      <c r="J22" t="n">
        <v>188.49</v>
      </c>
      <c r="K22" t="n">
        <v>50.28</v>
      </c>
      <c r="L22" t="n">
        <v>21</v>
      </c>
      <c r="M22" t="n">
        <v>13</v>
      </c>
      <c r="N22" t="n">
        <v>37.21</v>
      </c>
      <c r="O22" t="n">
        <v>23481.16</v>
      </c>
      <c r="P22" t="n">
        <v>400.12</v>
      </c>
      <c r="Q22" t="n">
        <v>561.6799999999999</v>
      </c>
      <c r="R22" t="n">
        <v>57.7</v>
      </c>
      <c r="S22" t="n">
        <v>48.39</v>
      </c>
      <c r="T22" t="n">
        <v>4294.65</v>
      </c>
      <c r="U22" t="n">
        <v>0.84</v>
      </c>
      <c r="V22" t="n">
        <v>0.93</v>
      </c>
      <c r="W22" t="n">
        <v>9.199999999999999</v>
      </c>
      <c r="X22" t="n">
        <v>0.27</v>
      </c>
      <c r="Y22" t="n">
        <v>0.5</v>
      </c>
      <c r="Z22" t="n">
        <v>10</v>
      </c>
      <c r="AA22" t="n">
        <v>1178.726621487957</v>
      </c>
      <c r="AB22" t="n">
        <v>1612.785765268264</v>
      </c>
      <c r="AC22" t="n">
        <v>1458.863755390099</v>
      </c>
      <c r="AD22" t="n">
        <v>1178726.621487957</v>
      </c>
      <c r="AE22" t="n">
        <v>1612785.765268264</v>
      </c>
      <c r="AF22" t="n">
        <v>6.430444794211952e-07</v>
      </c>
      <c r="AG22" t="n">
        <v>0.7822916666666666</v>
      </c>
      <c r="AH22" t="n">
        <v>1458863.755390099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2.6666</v>
      </c>
      <c r="E23" t="n">
        <v>37.5</v>
      </c>
      <c r="F23" t="n">
        <v>34.72</v>
      </c>
      <c r="G23" t="n">
        <v>148.82</v>
      </c>
      <c r="H23" t="n">
        <v>2.05</v>
      </c>
      <c r="I23" t="n">
        <v>14</v>
      </c>
      <c r="J23" t="n">
        <v>190.01</v>
      </c>
      <c r="K23" t="n">
        <v>50.28</v>
      </c>
      <c r="L23" t="n">
        <v>22</v>
      </c>
      <c r="M23" t="n">
        <v>12</v>
      </c>
      <c r="N23" t="n">
        <v>37.74</v>
      </c>
      <c r="O23" t="n">
        <v>23669.2</v>
      </c>
      <c r="P23" t="n">
        <v>397.45</v>
      </c>
      <c r="Q23" t="n">
        <v>561.66</v>
      </c>
      <c r="R23" t="n">
        <v>57.24</v>
      </c>
      <c r="S23" t="n">
        <v>48.39</v>
      </c>
      <c r="T23" t="n">
        <v>4072.27</v>
      </c>
      <c r="U23" t="n">
        <v>0.85</v>
      </c>
      <c r="V23" t="n">
        <v>0.93</v>
      </c>
      <c r="W23" t="n">
        <v>9.199999999999999</v>
      </c>
      <c r="X23" t="n">
        <v>0.25</v>
      </c>
      <c r="Y23" t="n">
        <v>0.5</v>
      </c>
      <c r="Z23" t="n">
        <v>10</v>
      </c>
      <c r="AA23" t="n">
        <v>1171.527852397249</v>
      </c>
      <c r="AB23" t="n">
        <v>1602.936091811079</v>
      </c>
      <c r="AC23" t="n">
        <v>1449.954120943564</v>
      </c>
      <c r="AD23" t="n">
        <v>1171527.852397249</v>
      </c>
      <c r="AE23" t="n">
        <v>1602936.09181108</v>
      </c>
      <c r="AF23" t="n">
        <v>6.438896056567755e-07</v>
      </c>
      <c r="AG23" t="n">
        <v>0.78125</v>
      </c>
      <c r="AH23" t="n">
        <v>1449954.120943564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2.6665</v>
      </c>
      <c r="E24" t="n">
        <v>37.5</v>
      </c>
      <c r="F24" t="n">
        <v>34.73</v>
      </c>
      <c r="G24" t="n">
        <v>148.83</v>
      </c>
      <c r="H24" t="n">
        <v>2.13</v>
      </c>
      <c r="I24" t="n">
        <v>14</v>
      </c>
      <c r="J24" t="n">
        <v>191.55</v>
      </c>
      <c r="K24" t="n">
        <v>50.28</v>
      </c>
      <c r="L24" t="n">
        <v>23</v>
      </c>
      <c r="M24" t="n">
        <v>12</v>
      </c>
      <c r="N24" t="n">
        <v>38.27</v>
      </c>
      <c r="O24" t="n">
        <v>23857.96</v>
      </c>
      <c r="P24" t="n">
        <v>396.77</v>
      </c>
      <c r="Q24" t="n">
        <v>561.66</v>
      </c>
      <c r="R24" t="n">
        <v>57.2</v>
      </c>
      <c r="S24" t="n">
        <v>48.39</v>
      </c>
      <c r="T24" t="n">
        <v>4051.88</v>
      </c>
      <c r="U24" t="n">
        <v>0.85</v>
      </c>
      <c r="V24" t="n">
        <v>0.93</v>
      </c>
      <c r="W24" t="n">
        <v>9.199999999999999</v>
      </c>
      <c r="X24" t="n">
        <v>0.25</v>
      </c>
      <c r="Y24" t="n">
        <v>0.5</v>
      </c>
      <c r="Z24" t="n">
        <v>10</v>
      </c>
      <c r="AA24" t="n">
        <v>1170.286242748264</v>
      </c>
      <c r="AB24" t="n">
        <v>1601.237266713387</v>
      </c>
      <c r="AC24" t="n">
        <v>1448.417429328879</v>
      </c>
      <c r="AD24" t="n">
        <v>1170286.242748264</v>
      </c>
      <c r="AE24" t="n">
        <v>1601237.266713387</v>
      </c>
      <c r="AF24" t="n">
        <v>6.438654591929019e-07</v>
      </c>
      <c r="AG24" t="n">
        <v>0.78125</v>
      </c>
      <c r="AH24" t="n">
        <v>1448417.429328879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2.6701</v>
      </c>
      <c r="E25" t="n">
        <v>37.45</v>
      </c>
      <c r="F25" t="n">
        <v>34.71</v>
      </c>
      <c r="G25" t="n">
        <v>160.19</v>
      </c>
      <c r="H25" t="n">
        <v>2.21</v>
      </c>
      <c r="I25" t="n">
        <v>13</v>
      </c>
      <c r="J25" t="n">
        <v>193.08</v>
      </c>
      <c r="K25" t="n">
        <v>50.28</v>
      </c>
      <c r="L25" t="n">
        <v>24</v>
      </c>
      <c r="M25" t="n">
        <v>11</v>
      </c>
      <c r="N25" t="n">
        <v>38.8</v>
      </c>
      <c r="O25" t="n">
        <v>24047.45</v>
      </c>
      <c r="P25" t="n">
        <v>395.35</v>
      </c>
      <c r="Q25" t="n">
        <v>561.66</v>
      </c>
      <c r="R25" t="n">
        <v>56.88</v>
      </c>
      <c r="S25" t="n">
        <v>48.39</v>
      </c>
      <c r="T25" t="n">
        <v>3894.85</v>
      </c>
      <c r="U25" t="n">
        <v>0.85</v>
      </c>
      <c r="V25" t="n">
        <v>0.93</v>
      </c>
      <c r="W25" t="n">
        <v>9.19</v>
      </c>
      <c r="X25" t="n">
        <v>0.24</v>
      </c>
      <c r="Y25" t="n">
        <v>0.5</v>
      </c>
      <c r="Z25" t="n">
        <v>10</v>
      </c>
      <c r="AA25" t="n">
        <v>1165.611951741731</v>
      </c>
      <c r="AB25" t="n">
        <v>1594.841695543082</v>
      </c>
      <c r="AC25" t="n">
        <v>1442.632242494828</v>
      </c>
      <c r="AD25" t="n">
        <v>1165611.951741731</v>
      </c>
      <c r="AE25" t="n">
        <v>1594841.695543082</v>
      </c>
      <c r="AF25" t="n">
        <v>6.44734731892356e-07</v>
      </c>
      <c r="AG25" t="n">
        <v>0.7802083333333334</v>
      </c>
      <c r="AH25" t="n">
        <v>1442632.242494828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2.6693</v>
      </c>
      <c r="E26" t="n">
        <v>37.46</v>
      </c>
      <c r="F26" t="n">
        <v>34.72</v>
      </c>
      <c r="G26" t="n">
        <v>160.25</v>
      </c>
      <c r="H26" t="n">
        <v>2.28</v>
      </c>
      <c r="I26" t="n">
        <v>13</v>
      </c>
      <c r="J26" t="n">
        <v>194.62</v>
      </c>
      <c r="K26" t="n">
        <v>50.28</v>
      </c>
      <c r="L26" t="n">
        <v>25</v>
      </c>
      <c r="M26" t="n">
        <v>11</v>
      </c>
      <c r="N26" t="n">
        <v>39.34</v>
      </c>
      <c r="O26" t="n">
        <v>24237.67</v>
      </c>
      <c r="P26" t="n">
        <v>393.1</v>
      </c>
      <c r="Q26" t="n">
        <v>561.65</v>
      </c>
      <c r="R26" t="n">
        <v>57.12</v>
      </c>
      <c r="S26" t="n">
        <v>48.39</v>
      </c>
      <c r="T26" t="n">
        <v>4018.22</v>
      </c>
      <c r="U26" t="n">
        <v>0.85</v>
      </c>
      <c r="V26" t="n">
        <v>0.93</v>
      </c>
      <c r="W26" t="n">
        <v>9.199999999999999</v>
      </c>
      <c r="X26" t="n">
        <v>0.25</v>
      </c>
      <c r="Y26" t="n">
        <v>0.5</v>
      </c>
      <c r="Z26" t="n">
        <v>10</v>
      </c>
      <c r="AA26" t="n">
        <v>1161.475889025407</v>
      </c>
      <c r="AB26" t="n">
        <v>1589.182552064399</v>
      </c>
      <c r="AC26" t="n">
        <v>1437.513199727092</v>
      </c>
      <c r="AD26" t="n">
        <v>1161475.889025407</v>
      </c>
      <c r="AE26" t="n">
        <v>1589182.552064399</v>
      </c>
      <c r="AF26" t="n">
        <v>6.445415601813661e-07</v>
      </c>
      <c r="AG26" t="n">
        <v>0.7804166666666666</v>
      </c>
      <c r="AH26" t="n">
        <v>1437513.199727092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2.6731</v>
      </c>
      <c r="E27" t="n">
        <v>37.41</v>
      </c>
      <c r="F27" t="n">
        <v>34.7</v>
      </c>
      <c r="G27" t="n">
        <v>173.49</v>
      </c>
      <c r="H27" t="n">
        <v>2.35</v>
      </c>
      <c r="I27" t="n">
        <v>12</v>
      </c>
      <c r="J27" t="n">
        <v>196.17</v>
      </c>
      <c r="K27" t="n">
        <v>50.28</v>
      </c>
      <c r="L27" t="n">
        <v>26</v>
      </c>
      <c r="M27" t="n">
        <v>10</v>
      </c>
      <c r="N27" t="n">
        <v>39.89</v>
      </c>
      <c r="O27" t="n">
        <v>24428.62</v>
      </c>
      <c r="P27" t="n">
        <v>391.42</v>
      </c>
      <c r="Q27" t="n">
        <v>561.66</v>
      </c>
      <c r="R27" t="n">
        <v>56.48</v>
      </c>
      <c r="S27" t="n">
        <v>48.39</v>
      </c>
      <c r="T27" t="n">
        <v>3703.66</v>
      </c>
      <c r="U27" t="n">
        <v>0.86</v>
      </c>
      <c r="V27" t="n">
        <v>0.93</v>
      </c>
      <c r="W27" t="n">
        <v>9.199999999999999</v>
      </c>
      <c r="X27" t="n">
        <v>0.23</v>
      </c>
      <c r="Y27" t="n">
        <v>0.5</v>
      </c>
      <c r="Z27" t="n">
        <v>10</v>
      </c>
      <c r="AA27" t="n">
        <v>1156.202845349114</v>
      </c>
      <c r="AB27" t="n">
        <v>1581.967741076226</v>
      </c>
      <c r="AC27" t="n">
        <v>1430.98696017358</v>
      </c>
      <c r="AD27" t="n">
        <v>1156202.845349114</v>
      </c>
      <c r="AE27" t="n">
        <v>1581967.741076226</v>
      </c>
      <c r="AF27" t="n">
        <v>6.454591258085677e-07</v>
      </c>
      <c r="AG27" t="n">
        <v>0.7793749999999999</v>
      </c>
      <c r="AH27" t="n">
        <v>1430986.96017358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2.6728</v>
      </c>
      <c r="E28" t="n">
        <v>37.41</v>
      </c>
      <c r="F28" t="n">
        <v>34.7</v>
      </c>
      <c r="G28" t="n">
        <v>173.52</v>
      </c>
      <c r="H28" t="n">
        <v>2.42</v>
      </c>
      <c r="I28" t="n">
        <v>12</v>
      </c>
      <c r="J28" t="n">
        <v>197.73</v>
      </c>
      <c r="K28" t="n">
        <v>50.28</v>
      </c>
      <c r="L28" t="n">
        <v>27</v>
      </c>
      <c r="M28" t="n">
        <v>10</v>
      </c>
      <c r="N28" t="n">
        <v>40.45</v>
      </c>
      <c r="O28" t="n">
        <v>24620.33</v>
      </c>
      <c r="P28" t="n">
        <v>390.4</v>
      </c>
      <c r="Q28" t="n">
        <v>561.65</v>
      </c>
      <c r="R28" t="n">
        <v>56.56</v>
      </c>
      <c r="S28" t="n">
        <v>48.39</v>
      </c>
      <c r="T28" t="n">
        <v>3741.07</v>
      </c>
      <c r="U28" t="n">
        <v>0.86</v>
      </c>
      <c r="V28" t="n">
        <v>0.93</v>
      </c>
      <c r="W28" t="n">
        <v>9.199999999999999</v>
      </c>
      <c r="X28" t="n">
        <v>0.23</v>
      </c>
      <c r="Y28" t="n">
        <v>0.5</v>
      </c>
      <c r="Z28" t="n">
        <v>10</v>
      </c>
      <c r="AA28" t="n">
        <v>1154.255306870067</v>
      </c>
      <c r="AB28" t="n">
        <v>1579.30303300986</v>
      </c>
      <c r="AC28" t="n">
        <v>1428.576568105126</v>
      </c>
      <c r="AD28" t="n">
        <v>1154255.306870067</v>
      </c>
      <c r="AE28" t="n">
        <v>1579303.03300986</v>
      </c>
      <c r="AF28" t="n">
        <v>6.453866864169465e-07</v>
      </c>
      <c r="AG28" t="n">
        <v>0.7793749999999999</v>
      </c>
      <c r="AH28" t="n">
        <v>1428576.568105126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2.6773</v>
      </c>
      <c r="E29" t="n">
        <v>37.35</v>
      </c>
      <c r="F29" t="n">
        <v>34.67</v>
      </c>
      <c r="G29" t="n">
        <v>189.12</v>
      </c>
      <c r="H29" t="n">
        <v>2.49</v>
      </c>
      <c r="I29" t="n">
        <v>11</v>
      </c>
      <c r="J29" t="n">
        <v>199.29</v>
      </c>
      <c r="K29" t="n">
        <v>50.28</v>
      </c>
      <c r="L29" t="n">
        <v>28</v>
      </c>
      <c r="M29" t="n">
        <v>9</v>
      </c>
      <c r="N29" t="n">
        <v>41.01</v>
      </c>
      <c r="O29" t="n">
        <v>24812.8</v>
      </c>
      <c r="P29" t="n">
        <v>387.52</v>
      </c>
      <c r="Q29" t="n">
        <v>561.66</v>
      </c>
      <c r="R29" t="n">
        <v>55.58</v>
      </c>
      <c r="S29" t="n">
        <v>48.39</v>
      </c>
      <c r="T29" t="n">
        <v>3254.93</v>
      </c>
      <c r="U29" t="n">
        <v>0.87</v>
      </c>
      <c r="V29" t="n">
        <v>0.93</v>
      </c>
      <c r="W29" t="n">
        <v>9.199999999999999</v>
      </c>
      <c r="X29" t="n">
        <v>0.2</v>
      </c>
      <c r="Y29" t="n">
        <v>0.5</v>
      </c>
      <c r="Z29" t="n">
        <v>10</v>
      </c>
      <c r="AA29" t="n">
        <v>1146.158226345725</v>
      </c>
      <c r="AB29" t="n">
        <v>1568.224250218473</v>
      </c>
      <c r="AC29" t="n">
        <v>1418.555128794181</v>
      </c>
      <c r="AD29" t="n">
        <v>1146158.226345725</v>
      </c>
      <c r="AE29" t="n">
        <v>1568224.250218473</v>
      </c>
      <c r="AF29" t="n">
        <v>6.464732772912642e-07</v>
      </c>
      <c r="AG29" t="n">
        <v>0.7781250000000001</v>
      </c>
      <c r="AH29" t="n">
        <v>1418555.128794181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2.6779</v>
      </c>
      <c r="E30" t="n">
        <v>37.34</v>
      </c>
      <c r="F30" t="n">
        <v>34.66</v>
      </c>
      <c r="G30" t="n">
        <v>189.08</v>
      </c>
      <c r="H30" t="n">
        <v>2.56</v>
      </c>
      <c r="I30" t="n">
        <v>11</v>
      </c>
      <c r="J30" t="n">
        <v>200.85</v>
      </c>
      <c r="K30" t="n">
        <v>50.28</v>
      </c>
      <c r="L30" t="n">
        <v>29</v>
      </c>
      <c r="M30" t="n">
        <v>9</v>
      </c>
      <c r="N30" t="n">
        <v>41.57</v>
      </c>
      <c r="O30" t="n">
        <v>25006.03</v>
      </c>
      <c r="P30" t="n">
        <v>387.55</v>
      </c>
      <c r="Q30" t="n">
        <v>561.66</v>
      </c>
      <c r="R30" t="n">
        <v>55.48</v>
      </c>
      <c r="S30" t="n">
        <v>48.39</v>
      </c>
      <c r="T30" t="n">
        <v>3209.6</v>
      </c>
      <c r="U30" t="n">
        <v>0.87</v>
      </c>
      <c r="V30" t="n">
        <v>0.93</v>
      </c>
      <c r="W30" t="n">
        <v>9.19</v>
      </c>
      <c r="X30" t="n">
        <v>0.19</v>
      </c>
      <c r="Y30" t="n">
        <v>0.5</v>
      </c>
      <c r="Z30" t="n">
        <v>10</v>
      </c>
      <c r="AA30" t="n">
        <v>1145.860628631835</v>
      </c>
      <c r="AB30" t="n">
        <v>1567.817063897244</v>
      </c>
      <c r="AC30" t="n">
        <v>1418.186803763959</v>
      </c>
      <c r="AD30" t="n">
        <v>1145860.628631834</v>
      </c>
      <c r="AE30" t="n">
        <v>1567817.063897244</v>
      </c>
      <c r="AF30" t="n">
        <v>6.466181560745066e-07</v>
      </c>
      <c r="AG30" t="n">
        <v>0.7779166666666667</v>
      </c>
      <c r="AH30" t="n">
        <v>1418186.80376396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2.6779</v>
      </c>
      <c r="E31" t="n">
        <v>37.34</v>
      </c>
      <c r="F31" t="n">
        <v>34.66</v>
      </c>
      <c r="G31" t="n">
        <v>189.08</v>
      </c>
      <c r="H31" t="n">
        <v>2.63</v>
      </c>
      <c r="I31" t="n">
        <v>11</v>
      </c>
      <c r="J31" t="n">
        <v>202.43</v>
      </c>
      <c r="K31" t="n">
        <v>50.28</v>
      </c>
      <c r="L31" t="n">
        <v>30</v>
      </c>
      <c r="M31" t="n">
        <v>9</v>
      </c>
      <c r="N31" t="n">
        <v>42.15</v>
      </c>
      <c r="O31" t="n">
        <v>25200.04</v>
      </c>
      <c r="P31" t="n">
        <v>383.47</v>
      </c>
      <c r="Q31" t="n">
        <v>561.65</v>
      </c>
      <c r="R31" t="n">
        <v>55.4</v>
      </c>
      <c r="S31" t="n">
        <v>48.39</v>
      </c>
      <c r="T31" t="n">
        <v>3167.74</v>
      </c>
      <c r="U31" t="n">
        <v>0.87</v>
      </c>
      <c r="V31" t="n">
        <v>0.93</v>
      </c>
      <c r="W31" t="n">
        <v>9.19</v>
      </c>
      <c r="X31" t="n">
        <v>0.19</v>
      </c>
      <c r="Y31" t="n">
        <v>0.5</v>
      </c>
      <c r="Z31" t="n">
        <v>10</v>
      </c>
      <c r="AA31" t="n">
        <v>1137.569358997722</v>
      </c>
      <c r="AB31" t="n">
        <v>1556.47258299885</v>
      </c>
      <c r="AC31" t="n">
        <v>1407.92502420043</v>
      </c>
      <c r="AD31" t="n">
        <v>1137569.358997722</v>
      </c>
      <c r="AE31" t="n">
        <v>1556472.58299885</v>
      </c>
      <c r="AF31" t="n">
        <v>6.466181560745066e-07</v>
      </c>
      <c r="AG31" t="n">
        <v>0.7779166666666667</v>
      </c>
      <c r="AH31" t="n">
        <v>1407925.02420043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2.681</v>
      </c>
      <c r="E32" t="n">
        <v>37.3</v>
      </c>
      <c r="F32" t="n">
        <v>34.65</v>
      </c>
      <c r="G32" t="n">
        <v>207.91</v>
      </c>
      <c r="H32" t="n">
        <v>2.7</v>
      </c>
      <c r="I32" t="n">
        <v>10</v>
      </c>
      <c r="J32" t="n">
        <v>204.01</v>
      </c>
      <c r="K32" t="n">
        <v>50.28</v>
      </c>
      <c r="L32" t="n">
        <v>31</v>
      </c>
      <c r="M32" t="n">
        <v>8</v>
      </c>
      <c r="N32" t="n">
        <v>42.73</v>
      </c>
      <c r="O32" t="n">
        <v>25394.96</v>
      </c>
      <c r="P32" t="n">
        <v>384.01</v>
      </c>
      <c r="Q32" t="n">
        <v>561.66</v>
      </c>
      <c r="R32" t="n">
        <v>54.96</v>
      </c>
      <c r="S32" t="n">
        <v>48.39</v>
      </c>
      <c r="T32" t="n">
        <v>2952.94</v>
      </c>
      <c r="U32" t="n">
        <v>0.88</v>
      </c>
      <c r="V32" t="n">
        <v>0.93</v>
      </c>
      <c r="W32" t="n">
        <v>9.199999999999999</v>
      </c>
      <c r="X32" t="n">
        <v>0.18</v>
      </c>
      <c r="Y32" t="n">
        <v>0.5</v>
      </c>
      <c r="Z32" t="n">
        <v>10</v>
      </c>
      <c r="AA32" t="n">
        <v>1137.250399335171</v>
      </c>
      <c r="AB32" t="n">
        <v>1556.036168317042</v>
      </c>
      <c r="AC32" t="n">
        <v>1407.530260323342</v>
      </c>
      <c r="AD32" t="n">
        <v>1137250.399335171</v>
      </c>
      <c r="AE32" t="n">
        <v>1556036.168317042</v>
      </c>
      <c r="AF32" t="n">
        <v>6.47366696454592e-07</v>
      </c>
      <c r="AG32" t="n">
        <v>0.7770833333333332</v>
      </c>
      <c r="AH32" t="n">
        <v>1407530.260323341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2.6818</v>
      </c>
      <c r="E33" t="n">
        <v>37.29</v>
      </c>
      <c r="F33" t="n">
        <v>34.64</v>
      </c>
      <c r="G33" t="n">
        <v>207.85</v>
      </c>
      <c r="H33" t="n">
        <v>2.76</v>
      </c>
      <c r="I33" t="n">
        <v>10</v>
      </c>
      <c r="J33" t="n">
        <v>205.59</v>
      </c>
      <c r="K33" t="n">
        <v>50.28</v>
      </c>
      <c r="L33" t="n">
        <v>32</v>
      </c>
      <c r="M33" t="n">
        <v>8</v>
      </c>
      <c r="N33" t="n">
        <v>43.31</v>
      </c>
      <c r="O33" t="n">
        <v>25590.57</v>
      </c>
      <c r="P33" t="n">
        <v>384.18</v>
      </c>
      <c r="Q33" t="n">
        <v>561.67</v>
      </c>
      <c r="R33" t="n">
        <v>54.75</v>
      </c>
      <c r="S33" t="n">
        <v>48.39</v>
      </c>
      <c r="T33" t="n">
        <v>2847.97</v>
      </c>
      <c r="U33" t="n">
        <v>0.88</v>
      </c>
      <c r="V33" t="n">
        <v>0.93</v>
      </c>
      <c r="W33" t="n">
        <v>9.19</v>
      </c>
      <c r="X33" t="n">
        <v>0.17</v>
      </c>
      <c r="Y33" t="n">
        <v>0.5</v>
      </c>
      <c r="Z33" t="n">
        <v>10</v>
      </c>
      <c r="AA33" t="n">
        <v>1137.154861563063</v>
      </c>
      <c r="AB33" t="n">
        <v>1555.905449322414</v>
      </c>
      <c r="AC33" t="n">
        <v>1407.412016966096</v>
      </c>
      <c r="AD33" t="n">
        <v>1137154.861563063</v>
      </c>
      <c r="AE33" t="n">
        <v>1555905.449322414</v>
      </c>
      <c r="AF33" t="n">
        <v>6.475598681655819e-07</v>
      </c>
      <c r="AG33" t="n">
        <v>0.776875</v>
      </c>
      <c r="AH33" t="n">
        <v>1407412.016966096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2.682</v>
      </c>
      <c r="E34" t="n">
        <v>37.29</v>
      </c>
      <c r="F34" t="n">
        <v>34.64</v>
      </c>
      <c r="G34" t="n">
        <v>207.83</v>
      </c>
      <c r="H34" t="n">
        <v>2.83</v>
      </c>
      <c r="I34" t="n">
        <v>10</v>
      </c>
      <c r="J34" t="n">
        <v>207.19</v>
      </c>
      <c r="K34" t="n">
        <v>50.28</v>
      </c>
      <c r="L34" t="n">
        <v>33</v>
      </c>
      <c r="M34" t="n">
        <v>8</v>
      </c>
      <c r="N34" t="n">
        <v>43.91</v>
      </c>
      <c r="O34" t="n">
        <v>25786.97</v>
      </c>
      <c r="P34" t="n">
        <v>381.91</v>
      </c>
      <c r="Q34" t="n">
        <v>561.66</v>
      </c>
      <c r="R34" t="n">
        <v>54.63</v>
      </c>
      <c r="S34" t="n">
        <v>48.39</v>
      </c>
      <c r="T34" t="n">
        <v>2786.37</v>
      </c>
      <c r="U34" t="n">
        <v>0.89</v>
      </c>
      <c r="V34" t="n">
        <v>0.93</v>
      </c>
      <c r="W34" t="n">
        <v>9.19</v>
      </c>
      <c r="X34" t="n">
        <v>0.17</v>
      </c>
      <c r="Y34" t="n">
        <v>0.5</v>
      </c>
      <c r="Z34" t="n">
        <v>10</v>
      </c>
      <c r="AA34" t="n">
        <v>1132.464437879895</v>
      </c>
      <c r="AB34" t="n">
        <v>1549.487804712215</v>
      </c>
      <c r="AC34" t="n">
        <v>1401.606863350273</v>
      </c>
      <c r="AD34" t="n">
        <v>1132464.437879895</v>
      </c>
      <c r="AE34" t="n">
        <v>1549487.804712215</v>
      </c>
      <c r="AF34" t="n">
        <v>6.476081610933293e-07</v>
      </c>
      <c r="AG34" t="n">
        <v>0.776875</v>
      </c>
      <c r="AH34" t="n">
        <v>1401606.863350273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2.6847</v>
      </c>
      <c r="E35" t="n">
        <v>37.25</v>
      </c>
      <c r="F35" t="n">
        <v>34.63</v>
      </c>
      <c r="G35" t="n">
        <v>230.89</v>
      </c>
      <c r="H35" t="n">
        <v>2.89</v>
      </c>
      <c r="I35" t="n">
        <v>9</v>
      </c>
      <c r="J35" t="n">
        <v>208.78</v>
      </c>
      <c r="K35" t="n">
        <v>50.28</v>
      </c>
      <c r="L35" t="n">
        <v>34</v>
      </c>
      <c r="M35" t="n">
        <v>7</v>
      </c>
      <c r="N35" t="n">
        <v>44.5</v>
      </c>
      <c r="O35" t="n">
        <v>25984.2</v>
      </c>
      <c r="P35" t="n">
        <v>376.84</v>
      </c>
      <c r="Q35" t="n">
        <v>561.65</v>
      </c>
      <c r="R35" t="n">
        <v>54.36</v>
      </c>
      <c r="S35" t="n">
        <v>48.39</v>
      </c>
      <c r="T35" t="n">
        <v>2658.4</v>
      </c>
      <c r="U35" t="n">
        <v>0.89</v>
      </c>
      <c r="V35" t="n">
        <v>0.93</v>
      </c>
      <c r="W35" t="n">
        <v>9.19</v>
      </c>
      <c r="X35" t="n">
        <v>0.16</v>
      </c>
      <c r="Y35" t="n">
        <v>0.5</v>
      </c>
      <c r="Z35" t="n">
        <v>10</v>
      </c>
      <c r="AA35" t="n">
        <v>1120.948196084967</v>
      </c>
      <c r="AB35" t="n">
        <v>1533.730774627664</v>
      </c>
      <c r="AC35" t="n">
        <v>1387.353662101861</v>
      </c>
      <c r="AD35" t="n">
        <v>1120948.196084967</v>
      </c>
      <c r="AE35" t="n">
        <v>1533730.774627664</v>
      </c>
      <c r="AF35" t="n">
        <v>6.482601156179199e-07</v>
      </c>
      <c r="AG35" t="n">
        <v>0.7760416666666666</v>
      </c>
      <c r="AH35" t="n">
        <v>1387353.662101861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2.6844</v>
      </c>
      <c r="E36" t="n">
        <v>37.25</v>
      </c>
      <c r="F36" t="n">
        <v>34.64</v>
      </c>
      <c r="G36" t="n">
        <v>230.91</v>
      </c>
      <c r="H36" t="n">
        <v>2.96</v>
      </c>
      <c r="I36" t="n">
        <v>9</v>
      </c>
      <c r="J36" t="n">
        <v>210.39</v>
      </c>
      <c r="K36" t="n">
        <v>50.28</v>
      </c>
      <c r="L36" t="n">
        <v>35</v>
      </c>
      <c r="M36" t="n">
        <v>7</v>
      </c>
      <c r="N36" t="n">
        <v>45.11</v>
      </c>
      <c r="O36" t="n">
        <v>26182.25</v>
      </c>
      <c r="P36" t="n">
        <v>377.78</v>
      </c>
      <c r="Q36" t="n">
        <v>561.65</v>
      </c>
      <c r="R36" t="n">
        <v>54.56</v>
      </c>
      <c r="S36" t="n">
        <v>48.39</v>
      </c>
      <c r="T36" t="n">
        <v>2758.41</v>
      </c>
      <c r="U36" t="n">
        <v>0.89</v>
      </c>
      <c r="V36" t="n">
        <v>0.93</v>
      </c>
      <c r="W36" t="n">
        <v>9.19</v>
      </c>
      <c r="X36" t="n">
        <v>0.17</v>
      </c>
      <c r="Y36" t="n">
        <v>0.5</v>
      </c>
      <c r="Z36" t="n">
        <v>10</v>
      </c>
      <c r="AA36" t="n">
        <v>1123.080290641467</v>
      </c>
      <c r="AB36" t="n">
        <v>1536.648000461241</v>
      </c>
      <c r="AC36" t="n">
        <v>1389.992471996233</v>
      </c>
      <c r="AD36" t="n">
        <v>1123080.290641467</v>
      </c>
      <c r="AE36" t="n">
        <v>1536648.000461241</v>
      </c>
      <c r="AF36" t="n">
        <v>6.481876762262988e-07</v>
      </c>
      <c r="AG36" t="n">
        <v>0.7760416666666666</v>
      </c>
      <c r="AH36" t="n">
        <v>1389992.471996234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2.6847</v>
      </c>
      <c r="E37" t="n">
        <v>37.25</v>
      </c>
      <c r="F37" t="n">
        <v>34.63</v>
      </c>
      <c r="G37" t="n">
        <v>230.89</v>
      </c>
      <c r="H37" t="n">
        <v>3.02</v>
      </c>
      <c r="I37" t="n">
        <v>9</v>
      </c>
      <c r="J37" t="n">
        <v>212</v>
      </c>
      <c r="K37" t="n">
        <v>50.28</v>
      </c>
      <c r="L37" t="n">
        <v>36</v>
      </c>
      <c r="M37" t="n">
        <v>7</v>
      </c>
      <c r="N37" t="n">
        <v>45.72</v>
      </c>
      <c r="O37" t="n">
        <v>26381.14</v>
      </c>
      <c r="P37" t="n">
        <v>376.63</v>
      </c>
      <c r="Q37" t="n">
        <v>561.65</v>
      </c>
      <c r="R37" t="n">
        <v>54.41</v>
      </c>
      <c r="S37" t="n">
        <v>48.39</v>
      </c>
      <c r="T37" t="n">
        <v>2683.45</v>
      </c>
      <c r="U37" t="n">
        <v>0.89</v>
      </c>
      <c r="V37" t="n">
        <v>0.93</v>
      </c>
      <c r="W37" t="n">
        <v>9.19</v>
      </c>
      <c r="X37" t="n">
        <v>0.16</v>
      </c>
      <c r="Y37" t="n">
        <v>0.5</v>
      </c>
      <c r="Z37" t="n">
        <v>10</v>
      </c>
      <c r="AA37" t="n">
        <v>1120.522520479104</v>
      </c>
      <c r="AB37" t="n">
        <v>1533.148346484239</v>
      </c>
      <c r="AC37" t="n">
        <v>1386.826820083001</v>
      </c>
      <c r="AD37" t="n">
        <v>1120522.520479104</v>
      </c>
      <c r="AE37" t="n">
        <v>1533148.346484239</v>
      </c>
      <c r="AF37" t="n">
        <v>6.482601156179199e-07</v>
      </c>
      <c r="AG37" t="n">
        <v>0.7760416666666666</v>
      </c>
      <c r="AH37" t="n">
        <v>1386826.820083001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2.684</v>
      </c>
      <c r="E38" t="n">
        <v>37.26</v>
      </c>
      <c r="F38" t="n">
        <v>34.64</v>
      </c>
      <c r="G38" t="n">
        <v>230.96</v>
      </c>
      <c r="H38" t="n">
        <v>3.08</v>
      </c>
      <c r="I38" t="n">
        <v>9</v>
      </c>
      <c r="J38" t="n">
        <v>213.62</v>
      </c>
      <c r="K38" t="n">
        <v>50.28</v>
      </c>
      <c r="L38" t="n">
        <v>37</v>
      </c>
      <c r="M38" t="n">
        <v>4</v>
      </c>
      <c r="N38" t="n">
        <v>46.34</v>
      </c>
      <c r="O38" t="n">
        <v>26580.87</v>
      </c>
      <c r="P38" t="n">
        <v>375.41</v>
      </c>
      <c r="Q38" t="n">
        <v>561.7</v>
      </c>
      <c r="R38" t="n">
        <v>54.73</v>
      </c>
      <c r="S38" t="n">
        <v>48.39</v>
      </c>
      <c r="T38" t="n">
        <v>2842.08</v>
      </c>
      <c r="U38" t="n">
        <v>0.88</v>
      </c>
      <c r="V38" t="n">
        <v>0.93</v>
      </c>
      <c r="W38" t="n">
        <v>9.19</v>
      </c>
      <c r="X38" t="n">
        <v>0.17</v>
      </c>
      <c r="Y38" t="n">
        <v>0.5</v>
      </c>
      <c r="Z38" t="n">
        <v>10</v>
      </c>
      <c r="AA38" t="n">
        <v>1118.442493421791</v>
      </c>
      <c r="AB38" t="n">
        <v>1530.302361700107</v>
      </c>
      <c r="AC38" t="n">
        <v>1384.252452092302</v>
      </c>
      <c r="AD38" t="n">
        <v>1118442.493421791</v>
      </c>
      <c r="AE38" t="n">
        <v>1530302.361700107</v>
      </c>
      <c r="AF38" t="n">
        <v>6.480910903708039e-07</v>
      </c>
      <c r="AG38" t="n">
        <v>0.77625</v>
      </c>
      <c r="AH38" t="n">
        <v>1384252.452092302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2.684</v>
      </c>
      <c r="E39" t="n">
        <v>37.26</v>
      </c>
      <c r="F39" t="n">
        <v>34.64</v>
      </c>
      <c r="G39" t="n">
        <v>230.96</v>
      </c>
      <c r="H39" t="n">
        <v>3.14</v>
      </c>
      <c r="I39" t="n">
        <v>9</v>
      </c>
      <c r="J39" t="n">
        <v>215.25</v>
      </c>
      <c r="K39" t="n">
        <v>50.28</v>
      </c>
      <c r="L39" t="n">
        <v>38</v>
      </c>
      <c r="M39" t="n">
        <v>3</v>
      </c>
      <c r="N39" t="n">
        <v>46.97</v>
      </c>
      <c r="O39" t="n">
        <v>26781.46</v>
      </c>
      <c r="P39" t="n">
        <v>374.47</v>
      </c>
      <c r="Q39" t="n">
        <v>561.6900000000001</v>
      </c>
      <c r="R39" t="n">
        <v>54.6</v>
      </c>
      <c r="S39" t="n">
        <v>48.39</v>
      </c>
      <c r="T39" t="n">
        <v>2777.21</v>
      </c>
      <c r="U39" t="n">
        <v>0.89</v>
      </c>
      <c r="V39" t="n">
        <v>0.93</v>
      </c>
      <c r="W39" t="n">
        <v>9.199999999999999</v>
      </c>
      <c r="X39" t="n">
        <v>0.17</v>
      </c>
      <c r="Y39" t="n">
        <v>0.5</v>
      </c>
      <c r="Z39" t="n">
        <v>10</v>
      </c>
      <c r="AA39" t="n">
        <v>1116.536591390144</v>
      </c>
      <c r="AB39" t="n">
        <v>1527.694622457944</v>
      </c>
      <c r="AC39" t="n">
        <v>1381.893591823426</v>
      </c>
      <c r="AD39" t="n">
        <v>1116536.591390144</v>
      </c>
      <c r="AE39" t="n">
        <v>1527694.622457944</v>
      </c>
      <c r="AF39" t="n">
        <v>6.480910903708039e-07</v>
      </c>
      <c r="AG39" t="n">
        <v>0.77625</v>
      </c>
      <c r="AH39" t="n">
        <v>1381893.591823426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2.6837</v>
      </c>
      <c r="E40" t="n">
        <v>37.26</v>
      </c>
      <c r="F40" t="n">
        <v>34.65</v>
      </c>
      <c r="G40" t="n">
        <v>230.98</v>
      </c>
      <c r="H40" t="n">
        <v>3.2</v>
      </c>
      <c r="I40" t="n">
        <v>9</v>
      </c>
      <c r="J40" t="n">
        <v>216.88</v>
      </c>
      <c r="K40" t="n">
        <v>50.28</v>
      </c>
      <c r="L40" t="n">
        <v>39</v>
      </c>
      <c r="M40" t="n">
        <v>1</v>
      </c>
      <c r="N40" t="n">
        <v>47.6</v>
      </c>
      <c r="O40" t="n">
        <v>26982.93</v>
      </c>
      <c r="P40" t="n">
        <v>375.69</v>
      </c>
      <c r="Q40" t="n">
        <v>561.67</v>
      </c>
      <c r="R40" t="n">
        <v>54.59</v>
      </c>
      <c r="S40" t="n">
        <v>48.39</v>
      </c>
      <c r="T40" t="n">
        <v>2772.58</v>
      </c>
      <c r="U40" t="n">
        <v>0.89</v>
      </c>
      <c r="V40" t="n">
        <v>0.93</v>
      </c>
      <c r="W40" t="n">
        <v>9.199999999999999</v>
      </c>
      <c r="X40" t="n">
        <v>0.17</v>
      </c>
      <c r="Y40" t="n">
        <v>0.5</v>
      </c>
      <c r="Z40" t="n">
        <v>10</v>
      </c>
      <c r="AA40" t="n">
        <v>1119.236527780115</v>
      </c>
      <c r="AB40" t="n">
        <v>1531.388794539489</v>
      </c>
      <c r="AC40" t="n">
        <v>1385.235197306312</v>
      </c>
      <c r="AD40" t="n">
        <v>1119236.527780115</v>
      </c>
      <c r="AE40" t="n">
        <v>1531388.79453949</v>
      </c>
      <c r="AF40" t="n">
        <v>6.480186509791827e-07</v>
      </c>
      <c r="AG40" t="n">
        <v>0.77625</v>
      </c>
      <c r="AH40" t="n">
        <v>1385235.197306312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2.6835</v>
      </c>
      <c r="E41" t="n">
        <v>37.26</v>
      </c>
      <c r="F41" t="n">
        <v>34.65</v>
      </c>
      <c r="G41" t="n">
        <v>231</v>
      </c>
      <c r="H41" t="n">
        <v>3.25</v>
      </c>
      <c r="I41" t="n">
        <v>9</v>
      </c>
      <c r="J41" t="n">
        <v>218.52</v>
      </c>
      <c r="K41" t="n">
        <v>50.28</v>
      </c>
      <c r="L41" t="n">
        <v>40</v>
      </c>
      <c r="M41" t="n">
        <v>0</v>
      </c>
      <c r="N41" t="n">
        <v>48.24</v>
      </c>
      <c r="O41" t="n">
        <v>27185.27</v>
      </c>
      <c r="P41" t="n">
        <v>377.54</v>
      </c>
      <c r="Q41" t="n">
        <v>561.67</v>
      </c>
      <c r="R41" t="n">
        <v>54.6</v>
      </c>
      <c r="S41" t="n">
        <v>48.39</v>
      </c>
      <c r="T41" t="n">
        <v>2778.32</v>
      </c>
      <c r="U41" t="n">
        <v>0.89</v>
      </c>
      <c r="V41" t="n">
        <v>0.93</v>
      </c>
      <c r="W41" t="n">
        <v>9.199999999999999</v>
      </c>
      <c r="X41" t="n">
        <v>0.18</v>
      </c>
      <c r="Y41" t="n">
        <v>0.5</v>
      </c>
      <c r="Z41" t="n">
        <v>10</v>
      </c>
      <c r="AA41" t="n">
        <v>1123.07126247863</v>
      </c>
      <c r="AB41" t="n">
        <v>1536.635647730553</v>
      </c>
      <c r="AC41" t="n">
        <v>1389.981298192825</v>
      </c>
      <c r="AD41" t="n">
        <v>1123071.26247863</v>
      </c>
      <c r="AE41" t="n">
        <v>1536635.647730553</v>
      </c>
      <c r="AF41" t="n">
        <v>6.479703580514353e-07</v>
      </c>
      <c r="AG41" t="n">
        <v>0.77625</v>
      </c>
      <c r="AH41" t="n">
        <v>1389981.298192825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2.2407</v>
      </c>
      <c r="E2" t="n">
        <v>44.63</v>
      </c>
      <c r="F2" t="n">
        <v>38.93</v>
      </c>
      <c r="G2" t="n">
        <v>10.57</v>
      </c>
      <c r="H2" t="n">
        <v>0.22</v>
      </c>
      <c r="I2" t="n">
        <v>221</v>
      </c>
      <c r="J2" t="n">
        <v>80.84</v>
      </c>
      <c r="K2" t="n">
        <v>35.1</v>
      </c>
      <c r="L2" t="n">
        <v>1</v>
      </c>
      <c r="M2" t="n">
        <v>219</v>
      </c>
      <c r="N2" t="n">
        <v>9.74</v>
      </c>
      <c r="O2" t="n">
        <v>10204.21</v>
      </c>
      <c r="P2" t="n">
        <v>306.22</v>
      </c>
      <c r="Q2" t="n">
        <v>561.9400000000001</v>
      </c>
      <c r="R2" t="n">
        <v>188.19</v>
      </c>
      <c r="S2" t="n">
        <v>48.39</v>
      </c>
      <c r="T2" t="n">
        <v>68512.03999999999</v>
      </c>
      <c r="U2" t="n">
        <v>0.26</v>
      </c>
      <c r="V2" t="n">
        <v>0.83</v>
      </c>
      <c r="W2" t="n">
        <v>9.529999999999999</v>
      </c>
      <c r="X2" t="n">
        <v>4.45</v>
      </c>
      <c r="Y2" t="n">
        <v>0.5</v>
      </c>
      <c r="Z2" t="n">
        <v>10</v>
      </c>
      <c r="AA2" t="n">
        <v>1088.7901310375</v>
      </c>
      <c r="AB2" t="n">
        <v>1489.730691316018</v>
      </c>
      <c r="AC2" t="n">
        <v>1347.552884986973</v>
      </c>
      <c r="AD2" t="n">
        <v>1088790.1310375</v>
      </c>
      <c r="AE2" t="n">
        <v>1489730.691316018</v>
      </c>
      <c r="AF2" t="n">
        <v>6.037327758087734e-07</v>
      </c>
      <c r="AG2" t="n">
        <v>0.9297916666666667</v>
      </c>
      <c r="AH2" t="n">
        <v>1347552.884986973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2.4878</v>
      </c>
      <c r="E3" t="n">
        <v>40.2</v>
      </c>
      <c r="F3" t="n">
        <v>36.53</v>
      </c>
      <c r="G3" t="n">
        <v>21.28</v>
      </c>
      <c r="H3" t="n">
        <v>0.43</v>
      </c>
      <c r="I3" t="n">
        <v>103</v>
      </c>
      <c r="J3" t="n">
        <v>82.04000000000001</v>
      </c>
      <c r="K3" t="n">
        <v>35.1</v>
      </c>
      <c r="L3" t="n">
        <v>2</v>
      </c>
      <c r="M3" t="n">
        <v>101</v>
      </c>
      <c r="N3" t="n">
        <v>9.94</v>
      </c>
      <c r="O3" t="n">
        <v>10352.53</v>
      </c>
      <c r="P3" t="n">
        <v>283.12</v>
      </c>
      <c r="Q3" t="n">
        <v>561.73</v>
      </c>
      <c r="R3" t="n">
        <v>112.99</v>
      </c>
      <c r="S3" t="n">
        <v>48.39</v>
      </c>
      <c r="T3" t="n">
        <v>31502.3</v>
      </c>
      <c r="U3" t="n">
        <v>0.43</v>
      </c>
      <c r="V3" t="n">
        <v>0.88</v>
      </c>
      <c r="W3" t="n">
        <v>9.35</v>
      </c>
      <c r="X3" t="n">
        <v>2.05</v>
      </c>
      <c r="Y3" t="n">
        <v>0.5</v>
      </c>
      <c r="Z3" t="n">
        <v>10</v>
      </c>
      <c r="AA3" t="n">
        <v>911.4023230208139</v>
      </c>
      <c r="AB3" t="n">
        <v>1247.020866589815</v>
      </c>
      <c r="AC3" t="n">
        <v>1128.006945287261</v>
      </c>
      <c r="AD3" t="n">
        <v>911402.3230208139</v>
      </c>
      <c r="AE3" t="n">
        <v>1247020.866589815</v>
      </c>
      <c r="AF3" t="n">
        <v>6.703112418695349e-07</v>
      </c>
      <c r="AG3" t="n">
        <v>0.8375</v>
      </c>
      <c r="AH3" t="n">
        <v>1128006.945287261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2.5779</v>
      </c>
      <c r="E4" t="n">
        <v>38.79</v>
      </c>
      <c r="F4" t="n">
        <v>35.76</v>
      </c>
      <c r="G4" t="n">
        <v>32.51</v>
      </c>
      <c r="H4" t="n">
        <v>0.63</v>
      </c>
      <c r="I4" t="n">
        <v>66</v>
      </c>
      <c r="J4" t="n">
        <v>83.25</v>
      </c>
      <c r="K4" t="n">
        <v>35.1</v>
      </c>
      <c r="L4" t="n">
        <v>3</v>
      </c>
      <c r="M4" t="n">
        <v>64</v>
      </c>
      <c r="N4" t="n">
        <v>10.15</v>
      </c>
      <c r="O4" t="n">
        <v>10501.19</v>
      </c>
      <c r="P4" t="n">
        <v>272.66</v>
      </c>
      <c r="Q4" t="n">
        <v>561.71</v>
      </c>
      <c r="R4" t="n">
        <v>89.43000000000001</v>
      </c>
      <c r="S4" t="n">
        <v>48.39</v>
      </c>
      <c r="T4" t="n">
        <v>19906.68</v>
      </c>
      <c r="U4" t="n">
        <v>0.54</v>
      </c>
      <c r="V4" t="n">
        <v>0.9</v>
      </c>
      <c r="W4" t="n">
        <v>9.279999999999999</v>
      </c>
      <c r="X4" t="n">
        <v>1.29</v>
      </c>
      <c r="Y4" t="n">
        <v>0.5</v>
      </c>
      <c r="Z4" t="n">
        <v>10</v>
      </c>
      <c r="AA4" t="n">
        <v>851.6790997038872</v>
      </c>
      <c r="AB4" t="n">
        <v>1165.304917644938</v>
      </c>
      <c r="AC4" t="n">
        <v>1054.089851820629</v>
      </c>
      <c r="AD4" t="n">
        <v>851679.0997038872</v>
      </c>
      <c r="AE4" t="n">
        <v>1165304.917644938</v>
      </c>
      <c r="AF4" t="n">
        <v>6.945877282801968e-07</v>
      </c>
      <c r="AG4" t="n">
        <v>0.808125</v>
      </c>
      <c r="AH4" t="n">
        <v>1054089.851820629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2.6189</v>
      </c>
      <c r="E5" t="n">
        <v>38.18</v>
      </c>
      <c r="F5" t="n">
        <v>35.45</v>
      </c>
      <c r="G5" t="n">
        <v>43.41</v>
      </c>
      <c r="H5" t="n">
        <v>0.83</v>
      </c>
      <c r="I5" t="n">
        <v>49</v>
      </c>
      <c r="J5" t="n">
        <v>84.45999999999999</v>
      </c>
      <c r="K5" t="n">
        <v>35.1</v>
      </c>
      <c r="L5" t="n">
        <v>4</v>
      </c>
      <c r="M5" t="n">
        <v>47</v>
      </c>
      <c r="N5" t="n">
        <v>10.36</v>
      </c>
      <c r="O5" t="n">
        <v>10650.22</v>
      </c>
      <c r="P5" t="n">
        <v>265.87</v>
      </c>
      <c r="Q5" t="n">
        <v>561.71</v>
      </c>
      <c r="R5" t="n">
        <v>79.59999999999999</v>
      </c>
      <c r="S5" t="n">
        <v>48.39</v>
      </c>
      <c r="T5" t="n">
        <v>15077.24</v>
      </c>
      <c r="U5" t="n">
        <v>0.61</v>
      </c>
      <c r="V5" t="n">
        <v>0.91</v>
      </c>
      <c r="W5" t="n">
        <v>9.26</v>
      </c>
      <c r="X5" t="n">
        <v>0.97</v>
      </c>
      <c r="Y5" t="n">
        <v>0.5</v>
      </c>
      <c r="Z5" t="n">
        <v>10</v>
      </c>
      <c r="AA5" t="n">
        <v>821.9456091460542</v>
      </c>
      <c r="AB5" t="n">
        <v>1124.622244114687</v>
      </c>
      <c r="AC5" t="n">
        <v>1017.289875553613</v>
      </c>
      <c r="AD5" t="n">
        <v>821945.6091460541</v>
      </c>
      <c r="AE5" t="n">
        <v>1124622.244114687</v>
      </c>
      <c r="AF5" t="n">
        <v>7.056347420741719e-07</v>
      </c>
      <c r="AG5" t="n">
        <v>0.7954166666666667</v>
      </c>
      <c r="AH5" t="n">
        <v>1017289.875553613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2.6459</v>
      </c>
      <c r="E6" t="n">
        <v>37.79</v>
      </c>
      <c r="F6" t="n">
        <v>35.23</v>
      </c>
      <c r="G6" t="n">
        <v>54.2</v>
      </c>
      <c r="H6" t="n">
        <v>1.02</v>
      </c>
      <c r="I6" t="n">
        <v>39</v>
      </c>
      <c r="J6" t="n">
        <v>85.67</v>
      </c>
      <c r="K6" t="n">
        <v>35.1</v>
      </c>
      <c r="L6" t="n">
        <v>5</v>
      </c>
      <c r="M6" t="n">
        <v>37</v>
      </c>
      <c r="N6" t="n">
        <v>10.57</v>
      </c>
      <c r="O6" t="n">
        <v>10799.59</v>
      </c>
      <c r="P6" t="n">
        <v>259.13</v>
      </c>
      <c r="Q6" t="n">
        <v>561.76</v>
      </c>
      <c r="R6" t="n">
        <v>73.15000000000001</v>
      </c>
      <c r="S6" t="n">
        <v>48.39</v>
      </c>
      <c r="T6" t="n">
        <v>11902.69</v>
      </c>
      <c r="U6" t="n">
        <v>0.66</v>
      </c>
      <c r="V6" t="n">
        <v>0.91</v>
      </c>
      <c r="W6" t="n">
        <v>9.23</v>
      </c>
      <c r="X6" t="n">
        <v>0.76</v>
      </c>
      <c r="Y6" t="n">
        <v>0.5</v>
      </c>
      <c r="Z6" t="n">
        <v>10</v>
      </c>
      <c r="AA6" t="n">
        <v>798.0852946053267</v>
      </c>
      <c r="AB6" t="n">
        <v>1091.975509117277</v>
      </c>
      <c r="AC6" t="n">
        <v>987.7588991243764</v>
      </c>
      <c r="AD6" t="n">
        <v>798085.2946053267</v>
      </c>
      <c r="AE6" t="n">
        <v>1091975.509117277</v>
      </c>
      <c r="AF6" t="n">
        <v>7.129096048165457e-07</v>
      </c>
      <c r="AG6" t="n">
        <v>0.7872916666666666</v>
      </c>
      <c r="AH6" t="n">
        <v>987758.8991243764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2.664</v>
      </c>
      <c r="E7" t="n">
        <v>37.54</v>
      </c>
      <c r="F7" t="n">
        <v>35.09</v>
      </c>
      <c r="G7" t="n">
        <v>65.8</v>
      </c>
      <c r="H7" t="n">
        <v>1.21</v>
      </c>
      <c r="I7" t="n">
        <v>32</v>
      </c>
      <c r="J7" t="n">
        <v>86.88</v>
      </c>
      <c r="K7" t="n">
        <v>35.1</v>
      </c>
      <c r="L7" t="n">
        <v>6</v>
      </c>
      <c r="M7" t="n">
        <v>30</v>
      </c>
      <c r="N7" t="n">
        <v>10.78</v>
      </c>
      <c r="O7" t="n">
        <v>10949.33</v>
      </c>
      <c r="P7" t="n">
        <v>253.56</v>
      </c>
      <c r="Q7" t="n">
        <v>561.6900000000001</v>
      </c>
      <c r="R7" t="n">
        <v>68.98</v>
      </c>
      <c r="S7" t="n">
        <v>48.39</v>
      </c>
      <c r="T7" t="n">
        <v>9852.209999999999</v>
      </c>
      <c r="U7" t="n">
        <v>0.7</v>
      </c>
      <c r="V7" t="n">
        <v>0.92</v>
      </c>
      <c r="W7" t="n">
        <v>9.220000000000001</v>
      </c>
      <c r="X7" t="n">
        <v>0.62</v>
      </c>
      <c r="Y7" t="n">
        <v>0.5</v>
      </c>
      <c r="Z7" t="n">
        <v>10</v>
      </c>
      <c r="AA7" t="n">
        <v>780.2679403441563</v>
      </c>
      <c r="AB7" t="n">
        <v>1067.59701897095</v>
      </c>
      <c r="AC7" t="n">
        <v>965.707057862189</v>
      </c>
      <c r="AD7" t="n">
        <v>780267.9403441562</v>
      </c>
      <c r="AE7" t="n">
        <v>1067597.01897095</v>
      </c>
      <c r="AF7" t="n">
        <v>7.177864572475444e-07</v>
      </c>
      <c r="AG7" t="n">
        <v>0.7820833333333334</v>
      </c>
      <c r="AH7" t="n">
        <v>965707.057862189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2.6775</v>
      </c>
      <c r="E8" t="n">
        <v>37.35</v>
      </c>
      <c r="F8" t="n">
        <v>34.99</v>
      </c>
      <c r="G8" t="n">
        <v>77.76000000000001</v>
      </c>
      <c r="H8" t="n">
        <v>1.39</v>
      </c>
      <c r="I8" t="n">
        <v>27</v>
      </c>
      <c r="J8" t="n">
        <v>88.09999999999999</v>
      </c>
      <c r="K8" t="n">
        <v>35.1</v>
      </c>
      <c r="L8" t="n">
        <v>7</v>
      </c>
      <c r="M8" t="n">
        <v>25</v>
      </c>
      <c r="N8" t="n">
        <v>11</v>
      </c>
      <c r="O8" t="n">
        <v>11099.43</v>
      </c>
      <c r="P8" t="n">
        <v>248.77</v>
      </c>
      <c r="Q8" t="n">
        <v>561.67</v>
      </c>
      <c r="R8" t="n">
        <v>65.52</v>
      </c>
      <c r="S8" t="n">
        <v>48.39</v>
      </c>
      <c r="T8" t="n">
        <v>8146.33</v>
      </c>
      <c r="U8" t="n">
        <v>0.74</v>
      </c>
      <c r="V8" t="n">
        <v>0.92</v>
      </c>
      <c r="W8" t="n">
        <v>9.220000000000001</v>
      </c>
      <c r="X8" t="n">
        <v>0.52</v>
      </c>
      <c r="Y8" t="n">
        <v>0.5</v>
      </c>
      <c r="Z8" t="n">
        <v>10</v>
      </c>
      <c r="AA8" t="n">
        <v>765.8756418466699</v>
      </c>
      <c r="AB8" t="n">
        <v>1047.904841223292</v>
      </c>
      <c r="AC8" t="n">
        <v>947.8942739206218</v>
      </c>
      <c r="AD8" t="n">
        <v>765875.6418466698</v>
      </c>
      <c r="AE8" t="n">
        <v>1047904.841223292</v>
      </c>
      <c r="AF8" t="n">
        <v>7.214238886187313e-07</v>
      </c>
      <c r="AG8" t="n">
        <v>0.7781250000000001</v>
      </c>
      <c r="AH8" t="n">
        <v>947894.2739206218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2.6877</v>
      </c>
      <c r="E9" t="n">
        <v>37.21</v>
      </c>
      <c r="F9" t="n">
        <v>34.92</v>
      </c>
      <c r="G9" t="n">
        <v>91.09</v>
      </c>
      <c r="H9" t="n">
        <v>1.57</v>
      </c>
      <c r="I9" t="n">
        <v>23</v>
      </c>
      <c r="J9" t="n">
        <v>89.31999999999999</v>
      </c>
      <c r="K9" t="n">
        <v>35.1</v>
      </c>
      <c r="L9" t="n">
        <v>8</v>
      </c>
      <c r="M9" t="n">
        <v>21</v>
      </c>
      <c r="N9" t="n">
        <v>11.22</v>
      </c>
      <c r="O9" t="n">
        <v>11249.89</v>
      </c>
      <c r="P9" t="n">
        <v>242.47</v>
      </c>
      <c r="Q9" t="n">
        <v>561.6799999999999</v>
      </c>
      <c r="R9" t="n">
        <v>63.26</v>
      </c>
      <c r="S9" t="n">
        <v>48.39</v>
      </c>
      <c r="T9" t="n">
        <v>7037.3</v>
      </c>
      <c r="U9" t="n">
        <v>0.76</v>
      </c>
      <c r="V9" t="n">
        <v>0.92</v>
      </c>
      <c r="W9" t="n">
        <v>9.220000000000001</v>
      </c>
      <c r="X9" t="n">
        <v>0.44</v>
      </c>
      <c r="Y9" t="n">
        <v>0.5</v>
      </c>
      <c r="Z9" t="n">
        <v>10</v>
      </c>
      <c r="AA9" t="n">
        <v>749.7098051961425</v>
      </c>
      <c r="AB9" t="n">
        <v>1025.786030331662</v>
      </c>
      <c r="AC9" t="n">
        <v>927.8864512965428</v>
      </c>
      <c r="AD9" t="n">
        <v>749709.8051961425</v>
      </c>
      <c r="AE9" t="n">
        <v>1025786.030331661</v>
      </c>
      <c r="AF9" t="n">
        <v>7.241721700991836e-07</v>
      </c>
      <c r="AG9" t="n">
        <v>0.7752083333333334</v>
      </c>
      <c r="AH9" t="n">
        <v>927886.4512965428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2.6965</v>
      </c>
      <c r="E10" t="n">
        <v>37.09</v>
      </c>
      <c r="F10" t="n">
        <v>34.85</v>
      </c>
      <c r="G10" t="n">
        <v>104.55</v>
      </c>
      <c r="H10" t="n">
        <v>1.75</v>
      </c>
      <c r="I10" t="n">
        <v>20</v>
      </c>
      <c r="J10" t="n">
        <v>90.54000000000001</v>
      </c>
      <c r="K10" t="n">
        <v>35.1</v>
      </c>
      <c r="L10" t="n">
        <v>9</v>
      </c>
      <c r="M10" t="n">
        <v>18</v>
      </c>
      <c r="N10" t="n">
        <v>11.44</v>
      </c>
      <c r="O10" t="n">
        <v>11400.71</v>
      </c>
      <c r="P10" t="n">
        <v>236.37</v>
      </c>
      <c r="Q10" t="n">
        <v>561.7</v>
      </c>
      <c r="R10" t="n">
        <v>61.24</v>
      </c>
      <c r="S10" t="n">
        <v>48.39</v>
      </c>
      <c r="T10" t="n">
        <v>6040.64</v>
      </c>
      <c r="U10" t="n">
        <v>0.79</v>
      </c>
      <c r="V10" t="n">
        <v>0.92</v>
      </c>
      <c r="W10" t="n">
        <v>9.210000000000001</v>
      </c>
      <c r="X10" t="n">
        <v>0.38</v>
      </c>
      <c r="Y10" t="n">
        <v>0.5</v>
      </c>
      <c r="Z10" t="n">
        <v>10</v>
      </c>
      <c r="AA10" t="n">
        <v>734.4498784027774</v>
      </c>
      <c r="AB10" t="n">
        <v>1004.906725272523</v>
      </c>
      <c r="AC10" t="n">
        <v>908.9998378079595</v>
      </c>
      <c r="AD10" t="n">
        <v>734449.8784027774</v>
      </c>
      <c r="AE10" t="n">
        <v>1004906.725272523</v>
      </c>
      <c r="AF10" t="n">
        <v>7.265432364744758e-07</v>
      </c>
      <c r="AG10" t="n">
        <v>0.7727083333333334</v>
      </c>
      <c r="AH10" t="n">
        <v>908999.8378079594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2.7014</v>
      </c>
      <c r="E11" t="n">
        <v>37.02</v>
      </c>
      <c r="F11" t="n">
        <v>34.82</v>
      </c>
      <c r="G11" t="n">
        <v>116.05</v>
      </c>
      <c r="H11" t="n">
        <v>1.91</v>
      </c>
      <c r="I11" t="n">
        <v>18</v>
      </c>
      <c r="J11" t="n">
        <v>91.77</v>
      </c>
      <c r="K11" t="n">
        <v>35.1</v>
      </c>
      <c r="L11" t="n">
        <v>10</v>
      </c>
      <c r="M11" t="n">
        <v>12</v>
      </c>
      <c r="N11" t="n">
        <v>11.67</v>
      </c>
      <c r="O11" t="n">
        <v>11551.91</v>
      </c>
      <c r="P11" t="n">
        <v>232.33</v>
      </c>
      <c r="Q11" t="n">
        <v>561.67</v>
      </c>
      <c r="R11" t="n">
        <v>59.75</v>
      </c>
      <c r="S11" t="n">
        <v>48.39</v>
      </c>
      <c r="T11" t="n">
        <v>5306.65</v>
      </c>
      <c r="U11" t="n">
        <v>0.8100000000000001</v>
      </c>
      <c r="V11" t="n">
        <v>0.92</v>
      </c>
      <c r="W11" t="n">
        <v>9.220000000000001</v>
      </c>
      <c r="X11" t="n">
        <v>0.34</v>
      </c>
      <c r="Y11" t="n">
        <v>0.5</v>
      </c>
      <c r="Z11" t="n">
        <v>10</v>
      </c>
      <c r="AA11" t="n">
        <v>724.7645694949514</v>
      </c>
      <c r="AB11" t="n">
        <v>991.6548583391624</v>
      </c>
      <c r="AC11" t="n">
        <v>897.0127104556071</v>
      </c>
      <c r="AD11" t="n">
        <v>724764.5694949514</v>
      </c>
      <c r="AE11" t="n">
        <v>991654.8583391624</v>
      </c>
      <c r="AF11" t="n">
        <v>7.278634893425362e-07</v>
      </c>
      <c r="AG11" t="n">
        <v>0.7712500000000001</v>
      </c>
      <c r="AH11" t="n">
        <v>897012.7104556072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2.7015</v>
      </c>
      <c r="E12" t="n">
        <v>37.02</v>
      </c>
      <c r="F12" t="n">
        <v>34.81</v>
      </c>
      <c r="G12" t="n">
        <v>116.05</v>
      </c>
      <c r="H12" t="n">
        <v>2.08</v>
      </c>
      <c r="I12" t="n">
        <v>18</v>
      </c>
      <c r="J12" t="n">
        <v>93</v>
      </c>
      <c r="K12" t="n">
        <v>35.1</v>
      </c>
      <c r="L12" t="n">
        <v>11</v>
      </c>
      <c r="M12" t="n">
        <v>1</v>
      </c>
      <c r="N12" t="n">
        <v>11.9</v>
      </c>
      <c r="O12" t="n">
        <v>11703.47</v>
      </c>
      <c r="P12" t="n">
        <v>231.56</v>
      </c>
      <c r="Q12" t="n">
        <v>561.7</v>
      </c>
      <c r="R12" t="n">
        <v>59.42</v>
      </c>
      <c r="S12" t="n">
        <v>48.39</v>
      </c>
      <c r="T12" t="n">
        <v>5143.59</v>
      </c>
      <c r="U12" t="n">
        <v>0.8100000000000001</v>
      </c>
      <c r="V12" t="n">
        <v>0.92</v>
      </c>
      <c r="W12" t="n">
        <v>9.23</v>
      </c>
      <c r="X12" t="n">
        <v>0.34</v>
      </c>
      <c r="Y12" t="n">
        <v>0.5</v>
      </c>
      <c r="Z12" t="n">
        <v>10</v>
      </c>
      <c r="AA12" t="n">
        <v>723.1143755938214</v>
      </c>
      <c r="AB12" t="n">
        <v>989.3969902422197</v>
      </c>
      <c r="AC12" t="n">
        <v>894.9703301208988</v>
      </c>
      <c r="AD12" t="n">
        <v>723114.3755938214</v>
      </c>
      <c r="AE12" t="n">
        <v>989396.9902422196</v>
      </c>
      <c r="AF12" t="n">
        <v>7.27890433278619e-07</v>
      </c>
      <c r="AG12" t="n">
        <v>0.7712500000000001</v>
      </c>
      <c r="AH12" t="n">
        <v>894970.3301208988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2.7013</v>
      </c>
      <c r="E13" t="n">
        <v>37.02</v>
      </c>
      <c r="F13" t="n">
        <v>34.82</v>
      </c>
      <c r="G13" t="n">
        <v>116.06</v>
      </c>
      <c r="H13" t="n">
        <v>2.24</v>
      </c>
      <c r="I13" t="n">
        <v>18</v>
      </c>
      <c r="J13" t="n">
        <v>94.23</v>
      </c>
      <c r="K13" t="n">
        <v>35.1</v>
      </c>
      <c r="L13" t="n">
        <v>12</v>
      </c>
      <c r="M13" t="n">
        <v>0</v>
      </c>
      <c r="N13" t="n">
        <v>12.13</v>
      </c>
      <c r="O13" t="n">
        <v>11855.41</v>
      </c>
      <c r="P13" t="n">
        <v>234.33</v>
      </c>
      <c r="Q13" t="n">
        <v>561.72</v>
      </c>
      <c r="R13" t="n">
        <v>59.42</v>
      </c>
      <c r="S13" t="n">
        <v>48.39</v>
      </c>
      <c r="T13" t="n">
        <v>5140.56</v>
      </c>
      <c r="U13" t="n">
        <v>0.8100000000000001</v>
      </c>
      <c r="V13" t="n">
        <v>0.92</v>
      </c>
      <c r="W13" t="n">
        <v>9.23</v>
      </c>
      <c r="X13" t="n">
        <v>0.34</v>
      </c>
      <c r="Y13" t="n">
        <v>0.5</v>
      </c>
      <c r="Z13" t="n">
        <v>10</v>
      </c>
      <c r="AA13" t="n">
        <v>728.8203724996375</v>
      </c>
      <c r="AB13" t="n">
        <v>997.2041869395746</v>
      </c>
      <c r="AC13" t="n">
        <v>902.0324189229276</v>
      </c>
      <c r="AD13" t="n">
        <v>728820.3724996375</v>
      </c>
      <c r="AE13" t="n">
        <v>997204.1869395745</v>
      </c>
      <c r="AF13" t="n">
        <v>7.278365454064533e-07</v>
      </c>
      <c r="AG13" t="n">
        <v>0.7712500000000001</v>
      </c>
      <c r="AH13" t="n">
        <v>902032.4189229276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2.0724</v>
      </c>
      <c r="E2" t="n">
        <v>48.25</v>
      </c>
      <c r="F2" t="n">
        <v>40.08</v>
      </c>
      <c r="G2" t="n">
        <v>8.710000000000001</v>
      </c>
      <c r="H2" t="n">
        <v>0.16</v>
      </c>
      <c r="I2" t="n">
        <v>276</v>
      </c>
      <c r="J2" t="n">
        <v>107.41</v>
      </c>
      <c r="K2" t="n">
        <v>41.65</v>
      </c>
      <c r="L2" t="n">
        <v>1</v>
      </c>
      <c r="M2" t="n">
        <v>274</v>
      </c>
      <c r="N2" t="n">
        <v>14.77</v>
      </c>
      <c r="O2" t="n">
        <v>13481.73</v>
      </c>
      <c r="P2" t="n">
        <v>383.4</v>
      </c>
      <c r="Q2" t="n">
        <v>561.9400000000001</v>
      </c>
      <c r="R2" t="n">
        <v>223.44</v>
      </c>
      <c r="S2" t="n">
        <v>48.39</v>
      </c>
      <c r="T2" t="n">
        <v>85859.97</v>
      </c>
      <c r="U2" t="n">
        <v>0.22</v>
      </c>
      <c r="V2" t="n">
        <v>0.8</v>
      </c>
      <c r="W2" t="n">
        <v>9.640000000000001</v>
      </c>
      <c r="X2" t="n">
        <v>5.6</v>
      </c>
      <c r="Y2" t="n">
        <v>0.5</v>
      </c>
      <c r="Z2" t="n">
        <v>10</v>
      </c>
      <c r="AA2" t="n">
        <v>1449.45750013772</v>
      </c>
      <c r="AB2" t="n">
        <v>1983.211697240284</v>
      </c>
      <c r="AC2" t="n">
        <v>1793.936756310769</v>
      </c>
      <c r="AD2" t="n">
        <v>1449457.50013772</v>
      </c>
      <c r="AE2" t="n">
        <v>1983211.697240284</v>
      </c>
      <c r="AF2" t="n">
        <v>5.34190292971527e-07</v>
      </c>
      <c r="AG2" t="n">
        <v>1.005208333333333</v>
      </c>
      <c r="AH2" t="n">
        <v>1793936.756310769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2.3871</v>
      </c>
      <c r="E3" t="n">
        <v>41.89</v>
      </c>
      <c r="F3" t="n">
        <v>37.03</v>
      </c>
      <c r="G3" t="n">
        <v>17.5</v>
      </c>
      <c r="H3" t="n">
        <v>0.32</v>
      </c>
      <c r="I3" t="n">
        <v>127</v>
      </c>
      <c r="J3" t="n">
        <v>108.68</v>
      </c>
      <c r="K3" t="n">
        <v>41.65</v>
      </c>
      <c r="L3" t="n">
        <v>2</v>
      </c>
      <c r="M3" t="n">
        <v>125</v>
      </c>
      <c r="N3" t="n">
        <v>15.03</v>
      </c>
      <c r="O3" t="n">
        <v>13638.32</v>
      </c>
      <c r="P3" t="n">
        <v>351.37</v>
      </c>
      <c r="Q3" t="n">
        <v>561.8200000000001</v>
      </c>
      <c r="R3" t="n">
        <v>128.44</v>
      </c>
      <c r="S3" t="n">
        <v>48.39</v>
      </c>
      <c r="T3" t="n">
        <v>39105.01</v>
      </c>
      <c r="U3" t="n">
        <v>0.38</v>
      </c>
      <c r="V3" t="n">
        <v>0.87</v>
      </c>
      <c r="W3" t="n">
        <v>9.4</v>
      </c>
      <c r="X3" t="n">
        <v>2.56</v>
      </c>
      <c r="Y3" t="n">
        <v>0.5</v>
      </c>
      <c r="Z3" t="n">
        <v>10</v>
      </c>
      <c r="AA3" t="n">
        <v>1156.548704397487</v>
      </c>
      <c r="AB3" t="n">
        <v>1582.440960684435</v>
      </c>
      <c r="AC3" t="n">
        <v>1431.415016366549</v>
      </c>
      <c r="AD3" t="n">
        <v>1156548.704397487</v>
      </c>
      <c r="AE3" t="n">
        <v>1582440.960684435</v>
      </c>
      <c r="AF3" t="n">
        <v>6.153086510096181e-07</v>
      </c>
      <c r="AG3" t="n">
        <v>0.8727083333333333</v>
      </c>
      <c r="AH3" t="n">
        <v>1431415.016366549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2.5021</v>
      </c>
      <c r="E4" t="n">
        <v>39.97</v>
      </c>
      <c r="F4" t="n">
        <v>36.11</v>
      </c>
      <c r="G4" t="n">
        <v>26.42</v>
      </c>
      <c r="H4" t="n">
        <v>0.48</v>
      </c>
      <c r="I4" t="n">
        <v>82</v>
      </c>
      <c r="J4" t="n">
        <v>109.96</v>
      </c>
      <c r="K4" t="n">
        <v>41.65</v>
      </c>
      <c r="L4" t="n">
        <v>3</v>
      </c>
      <c r="M4" t="n">
        <v>80</v>
      </c>
      <c r="N4" t="n">
        <v>15.31</v>
      </c>
      <c r="O4" t="n">
        <v>13795.21</v>
      </c>
      <c r="P4" t="n">
        <v>339.57</v>
      </c>
      <c r="Q4" t="n">
        <v>561.73</v>
      </c>
      <c r="R4" t="n">
        <v>100.12</v>
      </c>
      <c r="S4" t="n">
        <v>48.39</v>
      </c>
      <c r="T4" t="n">
        <v>25173.69</v>
      </c>
      <c r="U4" t="n">
        <v>0.48</v>
      </c>
      <c r="V4" t="n">
        <v>0.89</v>
      </c>
      <c r="W4" t="n">
        <v>9.31</v>
      </c>
      <c r="X4" t="n">
        <v>1.63</v>
      </c>
      <c r="Y4" t="n">
        <v>0.5</v>
      </c>
      <c r="Z4" t="n">
        <v>10</v>
      </c>
      <c r="AA4" t="n">
        <v>1069.49535070324</v>
      </c>
      <c r="AB4" t="n">
        <v>1463.330721637051</v>
      </c>
      <c r="AC4" t="n">
        <v>1323.672491361577</v>
      </c>
      <c r="AD4" t="n">
        <v>1069495.35070324</v>
      </c>
      <c r="AE4" t="n">
        <v>1463330.721637051</v>
      </c>
      <c r="AF4" t="n">
        <v>6.449515209631625e-07</v>
      </c>
      <c r="AG4" t="n">
        <v>0.8327083333333333</v>
      </c>
      <c r="AH4" t="n">
        <v>1323672.491361577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2.5596</v>
      </c>
      <c r="E5" t="n">
        <v>39.07</v>
      </c>
      <c r="F5" t="n">
        <v>35.68</v>
      </c>
      <c r="G5" t="n">
        <v>35.09</v>
      </c>
      <c r="H5" t="n">
        <v>0.63</v>
      </c>
      <c r="I5" t="n">
        <v>61</v>
      </c>
      <c r="J5" t="n">
        <v>111.23</v>
      </c>
      <c r="K5" t="n">
        <v>41.65</v>
      </c>
      <c r="L5" t="n">
        <v>4</v>
      </c>
      <c r="M5" t="n">
        <v>59</v>
      </c>
      <c r="N5" t="n">
        <v>15.58</v>
      </c>
      <c r="O5" t="n">
        <v>13952.52</v>
      </c>
      <c r="P5" t="n">
        <v>332.57</v>
      </c>
      <c r="Q5" t="n">
        <v>561.74</v>
      </c>
      <c r="R5" t="n">
        <v>86.64</v>
      </c>
      <c r="S5" t="n">
        <v>48.39</v>
      </c>
      <c r="T5" t="n">
        <v>18537.09</v>
      </c>
      <c r="U5" t="n">
        <v>0.5600000000000001</v>
      </c>
      <c r="V5" t="n">
        <v>0.9</v>
      </c>
      <c r="W5" t="n">
        <v>9.279999999999999</v>
      </c>
      <c r="X5" t="n">
        <v>1.2</v>
      </c>
      <c r="Y5" t="n">
        <v>0.5</v>
      </c>
      <c r="Z5" t="n">
        <v>10</v>
      </c>
      <c r="AA5" t="n">
        <v>1026.827814455671</v>
      </c>
      <c r="AB5" t="n">
        <v>1404.951116184278</v>
      </c>
      <c r="AC5" t="n">
        <v>1270.864553516927</v>
      </c>
      <c r="AD5" t="n">
        <v>1026827.814455671</v>
      </c>
      <c r="AE5" t="n">
        <v>1404951.116184278</v>
      </c>
      <c r="AF5" t="n">
        <v>6.597729559399347e-07</v>
      </c>
      <c r="AG5" t="n">
        <v>0.8139583333333333</v>
      </c>
      <c r="AH5" t="n">
        <v>1270864.553516927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2.5966</v>
      </c>
      <c r="E6" t="n">
        <v>38.51</v>
      </c>
      <c r="F6" t="n">
        <v>35.41</v>
      </c>
      <c r="G6" t="n">
        <v>44.26</v>
      </c>
      <c r="H6" t="n">
        <v>0.78</v>
      </c>
      <c r="I6" t="n">
        <v>48</v>
      </c>
      <c r="J6" t="n">
        <v>112.51</v>
      </c>
      <c r="K6" t="n">
        <v>41.65</v>
      </c>
      <c r="L6" t="n">
        <v>5</v>
      </c>
      <c r="M6" t="n">
        <v>46</v>
      </c>
      <c r="N6" t="n">
        <v>15.86</v>
      </c>
      <c r="O6" t="n">
        <v>14110.24</v>
      </c>
      <c r="P6" t="n">
        <v>326.84</v>
      </c>
      <c r="Q6" t="n">
        <v>561.6799999999999</v>
      </c>
      <c r="R6" t="n">
        <v>78.33</v>
      </c>
      <c r="S6" t="n">
        <v>48.39</v>
      </c>
      <c r="T6" t="n">
        <v>14444.65</v>
      </c>
      <c r="U6" t="n">
        <v>0.62</v>
      </c>
      <c r="V6" t="n">
        <v>0.91</v>
      </c>
      <c r="W6" t="n">
        <v>9.26</v>
      </c>
      <c r="X6" t="n">
        <v>0.9399999999999999</v>
      </c>
      <c r="Y6" t="n">
        <v>0.5</v>
      </c>
      <c r="Z6" t="n">
        <v>10</v>
      </c>
      <c r="AA6" t="n">
        <v>997.8607768389046</v>
      </c>
      <c r="AB6" t="n">
        <v>1365.317137381511</v>
      </c>
      <c r="AC6" t="n">
        <v>1235.013186024456</v>
      </c>
      <c r="AD6" t="n">
        <v>997860.7768389046</v>
      </c>
      <c r="AE6" t="n">
        <v>1365317.137381511</v>
      </c>
      <c r="AF6" t="n">
        <v>6.693102271423794e-07</v>
      </c>
      <c r="AG6" t="n">
        <v>0.8022916666666666</v>
      </c>
      <c r="AH6" t="n">
        <v>1235013.186024457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2.6187</v>
      </c>
      <c r="E7" t="n">
        <v>38.19</v>
      </c>
      <c r="F7" t="n">
        <v>35.26</v>
      </c>
      <c r="G7" t="n">
        <v>52.89</v>
      </c>
      <c r="H7" t="n">
        <v>0.93</v>
      </c>
      <c r="I7" t="n">
        <v>40</v>
      </c>
      <c r="J7" t="n">
        <v>113.79</v>
      </c>
      <c r="K7" t="n">
        <v>41.65</v>
      </c>
      <c r="L7" t="n">
        <v>6</v>
      </c>
      <c r="M7" t="n">
        <v>38</v>
      </c>
      <c r="N7" t="n">
        <v>16.14</v>
      </c>
      <c r="O7" t="n">
        <v>14268.39</v>
      </c>
      <c r="P7" t="n">
        <v>322.49</v>
      </c>
      <c r="Q7" t="n">
        <v>561.7</v>
      </c>
      <c r="R7" t="n">
        <v>73.73999999999999</v>
      </c>
      <c r="S7" t="n">
        <v>48.39</v>
      </c>
      <c r="T7" t="n">
        <v>12190.34</v>
      </c>
      <c r="U7" t="n">
        <v>0.66</v>
      </c>
      <c r="V7" t="n">
        <v>0.91</v>
      </c>
      <c r="W7" t="n">
        <v>9.25</v>
      </c>
      <c r="X7" t="n">
        <v>0.79</v>
      </c>
      <c r="Y7" t="n">
        <v>0.5</v>
      </c>
      <c r="Z7" t="n">
        <v>10</v>
      </c>
      <c r="AA7" t="n">
        <v>979.119700334734</v>
      </c>
      <c r="AB7" t="n">
        <v>1339.674769710562</v>
      </c>
      <c r="AC7" t="n">
        <v>1211.818089934734</v>
      </c>
      <c r="AD7" t="n">
        <v>979119.7003347341</v>
      </c>
      <c r="AE7" t="n">
        <v>1339674.769710562</v>
      </c>
      <c r="AF7" t="n">
        <v>6.750068134551911e-07</v>
      </c>
      <c r="AG7" t="n">
        <v>0.7956249999999999</v>
      </c>
      <c r="AH7" t="n">
        <v>1211818.089934734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2.637</v>
      </c>
      <c r="E8" t="n">
        <v>37.92</v>
      </c>
      <c r="F8" t="n">
        <v>35.13</v>
      </c>
      <c r="G8" t="n">
        <v>62</v>
      </c>
      <c r="H8" t="n">
        <v>1.07</v>
      </c>
      <c r="I8" t="n">
        <v>34</v>
      </c>
      <c r="J8" t="n">
        <v>115.08</v>
      </c>
      <c r="K8" t="n">
        <v>41.65</v>
      </c>
      <c r="L8" t="n">
        <v>7</v>
      </c>
      <c r="M8" t="n">
        <v>32</v>
      </c>
      <c r="N8" t="n">
        <v>16.43</v>
      </c>
      <c r="O8" t="n">
        <v>14426.96</v>
      </c>
      <c r="P8" t="n">
        <v>318.09</v>
      </c>
      <c r="Q8" t="n">
        <v>561.6900000000001</v>
      </c>
      <c r="R8" t="n">
        <v>69.95</v>
      </c>
      <c r="S8" t="n">
        <v>48.39</v>
      </c>
      <c r="T8" t="n">
        <v>10327.58</v>
      </c>
      <c r="U8" t="n">
        <v>0.6899999999999999</v>
      </c>
      <c r="V8" t="n">
        <v>0.92</v>
      </c>
      <c r="W8" t="n">
        <v>9.23</v>
      </c>
      <c r="X8" t="n">
        <v>0.66</v>
      </c>
      <c r="Y8" t="n">
        <v>0.5</v>
      </c>
      <c r="Z8" t="n">
        <v>10</v>
      </c>
      <c r="AA8" t="n">
        <v>962.1417107227772</v>
      </c>
      <c r="AB8" t="n">
        <v>1316.444735307444</v>
      </c>
      <c r="AC8" t="n">
        <v>1190.805097411491</v>
      </c>
      <c r="AD8" t="n">
        <v>962141.7107227773</v>
      </c>
      <c r="AE8" t="n">
        <v>1316444.735307444</v>
      </c>
      <c r="AF8" t="n">
        <v>6.797238962391029e-07</v>
      </c>
      <c r="AG8" t="n">
        <v>0.79</v>
      </c>
      <c r="AH8" t="n">
        <v>1190805.097411491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2.6477</v>
      </c>
      <c r="E9" t="n">
        <v>37.77</v>
      </c>
      <c r="F9" t="n">
        <v>35.07</v>
      </c>
      <c r="G9" t="n">
        <v>70.13</v>
      </c>
      <c r="H9" t="n">
        <v>1.21</v>
      </c>
      <c r="I9" t="n">
        <v>30</v>
      </c>
      <c r="J9" t="n">
        <v>116.37</v>
      </c>
      <c r="K9" t="n">
        <v>41.65</v>
      </c>
      <c r="L9" t="n">
        <v>8</v>
      </c>
      <c r="M9" t="n">
        <v>28</v>
      </c>
      <c r="N9" t="n">
        <v>16.72</v>
      </c>
      <c r="O9" t="n">
        <v>14585.96</v>
      </c>
      <c r="P9" t="n">
        <v>314.19</v>
      </c>
      <c r="Q9" t="n">
        <v>561.72</v>
      </c>
      <c r="R9" t="n">
        <v>67.75</v>
      </c>
      <c r="S9" t="n">
        <v>48.39</v>
      </c>
      <c r="T9" t="n">
        <v>9248.709999999999</v>
      </c>
      <c r="U9" t="n">
        <v>0.71</v>
      </c>
      <c r="V9" t="n">
        <v>0.92</v>
      </c>
      <c r="W9" t="n">
        <v>9.23</v>
      </c>
      <c r="X9" t="n">
        <v>0.59</v>
      </c>
      <c r="Y9" t="n">
        <v>0.5</v>
      </c>
      <c r="Z9" t="n">
        <v>10</v>
      </c>
      <c r="AA9" t="n">
        <v>949.732430211851</v>
      </c>
      <c r="AB9" t="n">
        <v>1299.465810253576</v>
      </c>
      <c r="AC9" t="n">
        <v>1175.446617134694</v>
      </c>
      <c r="AD9" t="n">
        <v>949732.430211851</v>
      </c>
      <c r="AE9" t="n">
        <v>1299465.810253576</v>
      </c>
      <c r="AF9" t="n">
        <v>6.824819719652153e-07</v>
      </c>
      <c r="AG9" t="n">
        <v>0.7868750000000001</v>
      </c>
      <c r="AH9" t="n">
        <v>1175446.617134694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2.6605</v>
      </c>
      <c r="E10" t="n">
        <v>37.59</v>
      </c>
      <c r="F10" t="n">
        <v>34.97</v>
      </c>
      <c r="G10" t="n">
        <v>80.70999999999999</v>
      </c>
      <c r="H10" t="n">
        <v>1.35</v>
      </c>
      <c r="I10" t="n">
        <v>26</v>
      </c>
      <c r="J10" t="n">
        <v>117.66</v>
      </c>
      <c r="K10" t="n">
        <v>41.65</v>
      </c>
      <c r="L10" t="n">
        <v>9</v>
      </c>
      <c r="M10" t="n">
        <v>24</v>
      </c>
      <c r="N10" t="n">
        <v>17.01</v>
      </c>
      <c r="O10" t="n">
        <v>14745.39</v>
      </c>
      <c r="P10" t="n">
        <v>310.4</v>
      </c>
      <c r="Q10" t="n">
        <v>561.6900000000001</v>
      </c>
      <c r="R10" t="n">
        <v>64.84999999999999</v>
      </c>
      <c r="S10" t="n">
        <v>48.39</v>
      </c>
      <c r="T10" t="n">
        <v>7819.53</v>
      </c>
      <c r="U10" t="n">
        <v>0.75</v>
      </c>
      <c r="V10" t="n">
        <v>0.92</v>
      </c>
      <c r="W10" t="n">
        <v>9.220000000000001</v>
      </c>
      <c r="X10" t="n">
        <v>0.5</v>
      </c>
      <c r="Y10" t="n">
        <v>0.5</v>
      </c>
      <c r="Z10" t="n">
        <v>10</v>
      </c>
      <c r="AA10" t="n">
        <v>936.5695783758849</v>
      </c>
      <c r="AB10" t="n">
        <v>1281.455815667568</v>
      </c>
      <c r="AC10" t="n">
        <v>1159.155471154788</v>
      </c>
      <c r="AD10" t="n">
        <v>936569.5783758849</v>
      </c>
      <c r="AE10" t="n">
        <v>1281455.815667568</v>
      </c>
      <c r="AF10" t="n">
        <v>6.857813522730881e-07</v>
      </c>
      <c r="AG10" t="n">
        <v>0.7831250000000001</v>
      </c>
      <c r="AH10" t="n">
        <v>1159155.471154788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2.6699</v>
      </c>
      <c r="E11" t="n">
        <v>37.46</v>
      </c>
      <c r="F11" t="n">
        <v>34.91</v>
      </c>
      <c r="G11" t="n">
        <v>91.06</v>
      </c>
      <c r="H11" t="n">
        <v>1.48</v>
      </c>
      <c r="I11" t="n">
        <v>23</v>
      </c>
      <c r="J11" t="n">
        <v>118.96</v>
      </c>
      <c r="K11" t="n">
        <v>41.65</v>
      </c>
      <c r="L11" t="n">
        <v>10</v>
      </c>
      <c r="M11" t="n">
        <v>21</v>
      </c>
      <c r="N11" t="n">
        <v>17.31</v>
      </c>
      <c r="O11" t="n">
        <v>14905.25</v>
      </c>
      <c r="P11" t="n">
        <v>305.83</v>
      </c>
      <c r="Q11" t="n">
        <v>561.6900000000001</v>
      </c>
      <c r="R11" t="n">
        <v>63.12</v>
      </c>
      <c r="S11" t="n">
        <v>48.39</v>
      </c>
      <c r="T11" t="n">
        <v>6966.53</v>
      </c>
      <c r="U11" t="n">
        <v>0.77</v>
      </c>
      <c r="V11" t="n">
        <v>0.92</v>
      </c>
      <c r="W11" t="n">
        <v>9.210000000000001</v>
      </c>
      <c r="X11" t="n">
        <v>0.44</v>
      </c>
      <c r="Y11" t="n">
        <v>0.5</v>
      </c>
      <c r="Z11" t="n">
        <v>10</v>
      </c>
      <c r="AA11" t="n">
        <v>923.4554867961276</v>
      </c>
      <c r="AB11" t="n">
        <v>1263.512537015256</v>
      </c>
      <c r="AC11" t="n">
        <v>1142.924673833503</v>
      </c>
      <c r="AD11" t="n">
        <v>923455.4867961276</v>
      </c>
      <c r="AE11" t="n">
        <v>1263512.537015256</v>
      </c>
      <c r="AF11" t="n">
        <v>6.882043346866822e-07</v>
      </c>
      <c r="AG11" t="n">
        <v>0.7804166666666666</v>
      </c>
      <c r="AH11" t="n">
        <v>1142924.673833502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2.6747</v>
      </c>
      <c r="E12" t="n">
        <v>37.39</v>
      </c>
      <c r="F12" t="n">
        <v>34.88</v>
      </c>
      <c r="G12" t="n">
        <v>99.67</v>
      </c>
      <c r="H12" t="n">
        <v>1.61</v>
      </c>
      <c r="I12" t="n">
        <v>21</v>
      </c>
      <c r="J12" t="n">
        <v>120.26</v>
      </c>
      <c r="K12" t="n">
        <v>41.65</v>
      </c>
      <c r="L12" t="n">
        <v>11</v>
      </c>
      <c r="M12" t="n">
        <v>19</v>
      </c>
      <c r="N12" t="n">
        <v>17.61</v>
      </c>
      <c r="O12" t="n">
        <v>15065.56</v>
      </c>
      <c r="P12" t="n">
        <v>303.15</v>
      </c>
      <c r="Q12" t="n">
        <v>561.66</v>
      </c>
      <c r="R12" t="n">
        <v>62.22</v>
      </c>
      <c r="S12" t="n">
        <v>48.39</v>
      </c>
      <c r="T12" t="n">
        <v>6527</v>
      </c>
      <c r="U12" t="n">
        <v>0.78</v>
      </c>
      <c r="V12" t="n">
        <v>0.92</v>
      </c>
      <c r="W12" t="n">
        <v>9.210000000000001</v>
      </c>
      <c r="X12" t="n">
        <v>0.41</v>
      </c>
      <c r="Y12" t="n">
        <v>0.5</v>
      </c>
      <c r="Z12" t="n">
        <v>10</v>
      </c>
      <c r="AA12" t="n">
        <v>916.0947997449581</v>
      </c>
      <c r="AB12" t="n">
        <v>1253.441320261252</v>
      </c>
      <c r="AC12" t="n">
        <v>1133.814639871459</v>
      </c>
      <c r="AD12" t="n">
        <v>916094.7997449581</v>
      </c>
      <c r="AE12" t="n">
        <v>1253441.320261252</v>
      </c>
      <c r="AF12" t="n">
        <v>6.894416023021345e-07</v>
      </c>
      <c r="AG12" t="n">
        <v>0.7789583333333333</v>
      </c>
      <c r="AH12" t="n">
        <v>1133814.639871459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2.682</v>
      </c>
      <c r="E13" t="n">
        <v>37.29</v>
      </c>
      <c r="F13" t="n">
        <v>34.83</v>
      </c>
      <c r="G13" t="n">
        <v>109.98</v>
      </c>
      <c r="H13" t="n">
        <v>1.74</v>
      </c>
      <c r="I13" t="n">
        <v>19</v>
      </c>
      <c r="J13" t="n">
        <v>121.56</v>
      </c>
      <c r="K13" t="n">
        <v>41.65</v>
      </c>
      <c r="L13" t="n">
        <v>12</v>
      </c>
      <c r="M13" t="n">
        <v>17</v>
      </c>
      <c r="N13" t="n">
        <v>17.91</v>
      </c>
      <c r="O13" t="n">
        <v>15226.31</v>
      </c>
      <c r="P13" t="n">
        <v>299.61</v>
      </c>
      <c r="Q13" t="n">
        <v>561.7</v>
      </c>
      <c r="R13" t="n">
        <v>60.42</v>
      </c>
      <c r="S13" t="n">
        <v>48.39</v>
      </c>
      <c r="T13" t="n">
        <v>5638.08</v>
      </c>
      <c r="U13" t="n">
        <v>0.8</v>
      </c>
      <c r="V13" t="n">
        <v>0.92</v>
      </c>
      <c r="W13" t="n">
        <v>9.210000000000001</v>
      </c>
      <c r="X13" t="n">
        <v>0.35</v>
      </c>
      <c r="Y13" t="n">
        <v>0.5</v>
      </c>
      <c r="Z13" t="n">
        <v>10</v>
      </c>
      <c r="AA13" t="n">
        <v>906.0017941002037</v>
      </c>
      <c r="AB13" t="n">
        <v>1239.631624666116</v>
      </c>
      <c r="AC13" t="n">
        <v>1121.322922241893</v>
      </c>
      <c r="AD13" t="n">
        <v>906001.7941002037</v>
      </c>
      <c r="AE13" t="n">
        <v>1239631.624666116</v>
      </c>
      <c r="AF13" t="n">
        <v>6.913232801339681e-07</v>
      </c>
      <c r="AG13" t="n">
        <v>0.776875</v>
      </c>
      <c r="AH13" t="n">
        <v>1121322.922241893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2.6845</v>
      </c>
      <c r="E14" t="n">
        <v>37.25</v>
      </c>
      <c r="F14" t="n">
        <v>34.81</v>
      </c>
      <c r="G14" t="n">
        <v>116.05</v>
      </c>
      <c r="H14" t="n">
        <v>1.87</v>
      </c>
      <c r="I14" t="n">
        <v>18</v>
      </c>
      <c r="J14" t="n">
        <v>122.87</v>
      </c>
      <c r="K14" t="n">
        <v>41.65</v>
      </c>
      <c r="L14" t="n">
        <v>13</v>
      </c>
      <c r="M14" t="n">
        <v>16</v>
      </c>
      <c r="N14" t="n">
        <v>18.22</v>
      </c>
      <c r="O14" t="n">
        <v>15387.5</v>
      </c>
      <c r="P14" t="n">
        <v>295.34</v>
      </c>
      <c r="Q14" t="n">
        <v>561.6900000000001</v>
      </c>
      <c r="R14" t="n">
        <v>60.05</v>
      </c>
      <c r="S14" t="n">
        <v>48.39</v>
      </c>
      <c r="T14" t="n">
        <v>5455.54</v>
      </c>
      <c r="U14" t="n">
        <v>0.8100000000000001</v>
      </c>
      <c r="V14" t="n">
        <v>0.92</v>
      </c>
      <c r="W14" t="n">
        <v>9.210000000000001</v>
      </c>
      <c r="X14" t="n">
        <v>0.34</v>
      </c>
      <c r="Y14" t="n">
        <v>0.5</v>
      </c>
      <c r="Z14" t="n">
        <v>10</v>
      </c>
      <c r="AA14" t="n">
        <v>896.3347729607706</v>
      </c>
      <c r="AB14" t="n">
        <v>1226.40477986427</v>
      </c>
      <c r="AC14" t="n">
        <v>1109.358428943942</v>
      </c>
      <c r="AD14" t="n">
        <v>896334.7729607705</v>
      </c>
      <c r="AE14" t="n">
        <v>1226404.77986427</v>
      </c>
      <c r="AF14" t="n">
        <v>6.919676903503496e-07</v>
      </c>
      <c r="AG14" t="n">
        <v>0.7760416666666666</v>
      </c>
      <c r="AH14" t="n">
        <v>1109358.428943943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2.6909</v>
      </c>
      <c r="E15" t="n">
        <v>37.16</v>
      </c>
      <c r="F15" t="n">
        <v>34.77</v>
      </c>
      <c r="G15" t="n">
        <v>130.39</v>
      </c>
      <c r="H15" t="n">
        <v>1.99</v>
      </c>
      <c r="I15" t="n">
        <v>16</v>
      </c>
      <c r="J15" t="n">
        <v>124.18</v>
      </c>
      <c r="K15" t="n">
        <v>41.65</v>
      </c>
      <c r="L15" t="n">
        <v>14</v>
      </c>
      <c r="M15" t="n">
        <v>14</v>
      </c>
      <c r="N15" t="n">
        <v>18.53</v>
      </c>
      <c r="O15" t="n">
        <v>15549.15</v>
      </c>
      <c r="P15" t="n">
        <v>291.35</v>
      </c>
      <c r="Q15" t="n">
        <v>561.66</v>
      </c>
      <c r="R15" t="n">
        <v>58.66</v>
      </c>
      <c r="S15" t="n">
        <v>48.39</v>
      </c>
      <c r="T15" t="n">
        <v>4770.17</v>
      </c>
      <c r="U15" t="n">
        <v>0.82</v>
      </c>
      <c r="V15" t="n">
        <v>0.93</v>
      </c>
      <c r="W15" t="n">
        <v>9.210000000000001</v>
      </c>
      <c r="X15" t="n">
        <v>0.3</v>
      </c>
      <c r="Y15" t="n">
        <v>0.5</v>
      </c>
      <c r="Z15" t="n">
        <v>10</v>
      </c>
      <c r="AA15" t="n">
        <v>885.8016470522072</v>
      </c>
      <c r="AB15" t="n">
        <v>1211.992892307454</v>
      </c>
      <c r="AC15" t="n">
        <v>1096.321991708338</v>
      </c>
      <c r="AD15" t="n">
        <v>885801.6470522071</v>
      </c>
      <c r="AE15" t="n">
        <v>1211992.892307454</v>
      </c>
      <c r="AF15" t="n">
        <v>6.93617380504286e-07</v>
      </c>
      <c r="AG15" t="n">
        <v>0.7741666666666666</v>
      </c>
      <c r="AH15" t="n">
        <v>1096321.991708338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2.6945</v>
      </c>
      <c r="E16" t="n">
        <v>37.11</v>
      </c>
      <c r="F16" t="n">
        <v>34.74</v>
      </c>
      <c r="G16" t="n">
        <v>138.97</v>
      </c>
      <c r="H16" t="n">
        <v>2.11</v>
      </c>
      <c r="I16" t="n">
        <v>15</v>
      </c>
      <c r="J16" t="n">
        <v>125.49</v>
      </c>
      <c r="K16" t="n">
        <v>41.65</v>
      </c>
      <c r="L16" t="n">
        <v>15</v>
      </c>
      <c r="M16" t="n">
        <v>13</v>
      </c>
      <c r="N16" t="n">
        <v>18.84</v>
      </c>
      <c r="O16" t="n">
        <v>15711.24</v>
      </c>
      <c r="P16" t="n">
        <v>287.93</v>
      </c>
      <c r="Q16" t="n">
        <v>561.66</v>
      </c>
      <c r="R16" t="n">
        <v>57.76</v>
      </c>
      <c r="S16" t="n">
        <v>48.39</v>
      </c>
      <c r="T16" t="n">
        <v>4326.96</v>
      </c>
      <c r="U16" t="n">
        <v>0.84</v>
      </c>
      <c r="V16" t="n">
        <v>0.93</v>
      </c>
      <c r="W16" t="n">
        <v>9.199999999999999</v>
      </c>
      <c r="X16" t="n">
        <v>0.27</v>
      </c>
      <c r="Y16" t="n">
        <v>0.5</v>
      </c>
      <c r="Z16" t="n">
        <v>10</v>
      </c>
      <c r="AA16" t="n">
        <v>877.4615414886239</v>
      </c>
      <c r="AB16" t="n">
        <v>1200.58159193587</v>
      </c>
      <c r="AC16" t="n">
        <v>1085.999769828357</v>
      </c>
      <c r="AD16" t="n">
        <v>877461.5414886238</v>
      </c>
      <c r="AE16" t="n">
        <v>1200581.59193587</v>
      </c>
      <c r="AF16" t="n">
        <v>6.945453312158751e-07</v>
      </c>
      <c r="AG16" t="n">
        <v>0.773125</v>
      </c>
      <c r="AH16" t="n">
        <v>1085999.769828357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2.6978</v>
      </c>
      <c r="E17" t="n">
        <v>37.07</v>
      </c>
      <c r="F17" t="n">
        <v>34.72</v>
      </c>
      <c r="G17" t="n">
        <v>148.8</v>
      </c>
      <c r="H17" t="n">
        <v>2.23</v>
      </c>
      <c r="I17" t="n">
        <v>14</v>
      </c>
      <c r="J17" t="n">
        <v>126.81</v>
      </c>
      <c r="K17" t="n">
        <v>41.65</v>
      </c>
      <c r="L17" t="n">
        <v>16</v>
      </c>
      <c r="M17" t="n">
        <v>12</v>
      </c>
      <c r="N17" t="n">
        <v>19.16</v>
      </c>
      <c r="O17" t="n">
        <v>15873.8</v>
      </c>
      <c r="P17" t="n">
        <v>284.43</v>
      </c>
      <c r="Q17" t="n">
        <v>561.66</v>
      </c>
      <c r="R17" t="n">
        <v>57.01</v>
      </c>
      <c r="S17" t="n">
        <v>48.39</v>
      </c>
      <c r="T17" t="n">
        <v>3957.73</v>
      </c>
      <c r="U17" t="n">
        <v>0.85</v>
      </c>
      <c r="V17" t="n">
        <v>0.93</v>
      </c>
      <c r="W17" t="n">
        <v>9.199999999999999</v>
      </c>
      <c r="X17" t="n">
        <v>0.25</v>
      </c>
      <c r="Y17" t="n">
        <v>0.5</v>
      </c>
      <c r="Z17" t="n">
        <v>10</v>
      </c>
      <c r="AA17" t="n">
        <v>869.1630017614975</v>
      </c>
      <c r="AB17" t="n">
        <v>1189.227163775481</v>
      </c>
      <c r="AC17" t="n">
        <v>1075.728992355556</v>
      </c>
      <c r="AD17" t="n">
        <v>869163.0017614976</v>
      </c>
      <c r="AE17" t="n">
        <v>1189227.163775481</v>
      </c>
      <c r="AF17" t="n">
        <v>6.953959527014987e-07</v>
      </c>
      <c r="AG17" t="n">
        <v>0.7722916666666667</v>
      </c>
      <c r="AH17" t="n">
        <v>1075728.992355556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2.7</v>
      </c>
      <c r="E18" t="n">
        <v>37.04</v>
      </c>
      <c r="F18" t="n">
        <v>34.71</v>
      </c>
      <c r="G18" t="n">
        <v>160.21</v>
      </c>
      <c r="H18" t="n">
        <v>2.34</v>
      </c>
      <c r="I18" t="n">
        <v>13</v>
      </c>
      <c r="J18" t="n">
        <v>128.13</v>
      </c>
      <c r="K18" t="n">
        <v>41.65</v>
      </c>
      <c r="L18" t="n">
        <v>17</v>
      </c>
      <c r="M18" t="n">
        <v>9</v>
      </c>
      <c r="N18" t="n">
        <v>19.48</v>
      </c>
      <c r="O18" t="n">
        <v>16036.82</v>
      </c>
      <c r="P18" t="n">
        <v>280.89</v>
      </c>
      <c r="Q18" t="n">
        <v>561.65</v>
      </c>
      <c r="R18" t="n">
        <v>56.9</v>
      </c>
      <c r="S18" t="n">
        <v>48.39</v>
      </c>
      <c r="T18" t="n">
        <v>3907.1</v>
      </c>
      <c r="U18" t="n">
        <v>0.85</v>
      </c>
      <c r="V18" t="n">
        <v>0.93</v>
      </c>
      <c r="W18" t="n">
        <v>9.199999999999999</v>
      </c>
      <c r="X18" t="n">
        <v>0.24</v>
      </c>
      <c r="Y18" t="n">
        <v>0.5</v>
      </c>
      <c r="Z18" t="n">
        <v>10</v>
      </c>
      <c r="AA18" t="n">
        <v>861.2374466542929</v>
      </c>
      <c r="AB18" t="n">
        <v>1178.38306962699</v>
      </c>
      <c r="AC18" t="n">
        <v>1065.919843332815</v>
      </c>
      <c r="AD18" t="n">
        <v>861237.4466542929</v>
      </c>
      <c r="AE18" t="n">
        <v>1178383.06962699</v>
      </c>
      <c r="AF18" t="n">
        <v>6.959630336919144e-07</v>
      </c>
      <c r="AG18" t="n">
        <v>0.7716666666666666</v>
      </c>
      <c r="AH18" t="n">
        <v>1065919.843332815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2.6989</v>
      </c>
      <c r="E19" t="n">
        <v>37.05</v>
      </c>
      <c r="F19" t="n">
        <v>34.73</v>
      </c>
      <c r="G19" t="n">
        <v>160.28</v>
      </c>
      <c r="H19" t="n">
        <v>2.46</v>
      </c>
      <c r="I19" t="n">
        <v>13</v>
      </c>
      <c r="J19" t="n">
        <v>129.46</v>
      </c>
      <c r="K19" t="n">
        <v>41.65</v>
      </c>
      <c r="L19" t="n">
        <v>18</v>
      </c>
      <c r="M19" t="n">
        <v>2</v>
      </c>
      <c r="N19" t="n">
        <v>19.81</v>
      </c>
      <c r="O19" t="n">
        <v>16200.3</v>
      </c>
      <c r="P19" t="n">
        <v>279.88</v>
      </c>
      <c r="Q19" t="n">
        <v>561.67</v>
      </c>
      <c r="R19" t="n">
        <v>56.89</v>
      </c>
      <c r="S19" t="n">
        <v>48.39</v>
      </c>
      <c r="T19" t="n">
        <v>3901.99</v>
      </c>
      <c r="U19" t="n">
        <v>0.85</v>
      </c>
      <c r="V19" t="n">
        <v>0.93</v>
      </c>
      <c r="W19" t="n">
        <v>9.210000000000001</v>
      </c>
      <c r="X19" t="n">
        <v>0.25</v>
      </c>
      <c r="Y19" t="n">
        <v>0.5</v>
      </c>
      <c r="Z19" t="n">
        <v>10</v>
      </c>
      <c r="AA19" t="n">
        <v>859.7182951540772</v>
      </c>
      <c r="AB19" t="n">
        <v>1176.304499524161</v>
      </c>
      <c r="AC19" t="n">
        <v>1064.039649043308</v>
      </c>
      <c r="AD19" t="n">
        <v>859718.2951540771</v>
      </c>
      <c r="AE19" t="n">
        <v>1176304.499524161</v>
      </c>
      <c r="AF19" t="n">
        <v>6.956794931967065e-07</v>
      </c>
      <c r="AG19" t="n">
        <v>0.771875</v>
      </c>
      <c r="AH19" t="n">
        <v>1064039.649043308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2.6986</v>
      </c>
      <c r="E20" t="n">
        <v>37.06</v>
      </c>
      <c r="F20" t="n">
        <v>34.73</v>
      </c>
      <c r="G20" t="n">
        <v>160.3</v>
      </c>
      <c r="H20" t="n">
        <v>2.57</v>
      </c>
      <c r="I20" t="n">
        <v>13</v>
      </c>
      <c r="J20" t="n">
        <v>130.79</v>
      </c>
      <c r="K20" t="n">
        <v>41.65</v>
      </c>
      <c r="L20" t="n">
        <v>19</v>
      </c>
      <c r="M20" t="n">
        <v>0</v>
      </c>
      <c r="N20" t="n">
        <v>20.14</v>
      </c>
      <c r="O20" t="n">
        <v>16364.25</v>
      </c>
      <c r="P20" t="n">
        <v>282.02</v>
      </c>
      <c r="Q20" t="n">
        <v>561.6900000000001</v>
      </c>
      <c r="R20" t="n">
        <v>56.85</v>
      </c>
      <c r="S20" t="n">
        <v>48.39</v>
      </c>
      <c r="T20" t="n">
        <v>3880.32</v>
      </c>
      <c r="U20" t="n">
        <v>0.85</v>
      </c>
      <c r="V20" t="n">
        <v>0.93</v>
      </c>
      <c r="W20" t="n">
        <v>9.220000000000001</v>
      </c>
      <c r="X20" t="n">
        <v>0.26</v>
      </c>
      <c r="Y20" t="n">
        <v>0.5</v>
      </c>
      <c r="Z20" t="n">
        <v>10</v>
      </c>
      <c r="AA20" t="n">
        <v>864.1296568913471</v>
      </c>
      <c r="AB20" t="n">
        <v>1182.340319268638</v>
      </c>
      <c r="AC20" t="n">
        <v>1069.499418622699</v>
      </c>
      <c r="AD20" t="n">
        <v>864129.656891347</v>
      </c>
      <c r="AE20" t="n">
        <v>1182340.319268638</v>
      </c>
      <c r="AF20" t="n">
        <v>6.956021639707406e-07</v>
      </c>
      <c r="AG20" t="n">
        <v>0.7720833333333333</v>
      </c>
      <c r="AH20" t="n">
        <v>1069499.418622699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2.3615</v>
      </c>
      <c r="E2" t="n">
        <v>42.35</v>
      </c>
      <c r="F2" t="n">
        <v>38.08</v>
      </c>
      <c r="G2" t="n">
        <v>12.84</v>
      </c>
      <c r="H2" t="n">
        <v>0.28</v>
      </c>
      <c r="I2" t="n">
        <v>178</v>
      </c>
      <c r="J2" t="n">
        <v>61.76</v>
      </c>
      <c r="K2" t="n">
        <v>28.92</v>
      </c>
      <c r="L2" t="n">
        <v>1</v>
      </c>
      <c r="M2" t="n">
        <v>176</v>
      </c>
      <c r="N2" t="n">
        <v>6.84</v>
      </c>
      <c r="O2" t="n">
        <v>7851.41</v>
      </c>
      <c r="P2" t="n">
        <v>246.5</v>
      </c>
      <c r="Q2" t="n">
        <v>561.9299999999999</v>
      </c>
      <c r="R2" t="n">
        <v>160.89</v>
      </c>
      <c r="S2" t="n">
        <v>48.39</v>
      </c>
      <c r="T2" t="n">
        <v>55079.43</v>
      </c>
      <c r="U2" t="n">
        <v>0.3</v>
      </c>
      <c r="V2" t="n">
        <v>0.85</v>
      </c>
      <c r="W2" t="n">
        <v>9.48</v>
      </c>
      <c r="X2" t="n">
        <v>3.6</v>
      </c>
      <c r="Y2" t="n">
        <v>0.5</v>
      </c>
      <c r="Z2" t="n">
        <v>10</v>
      </c>
      <c r="AA2" t="n">
        <v>848.3772482311136</v>
      </c>
      <c r="AB2" t="n">
        <v>1160.787178792483</v>
      </c>
      <c r="AC2" t="n">
        <v>1050.003279623566</v>
      </c>
      <c r="AD2" t="n">
        <v>848377.2482311137</v>
      </c>
      <c r="AE2" t="n">
        <v>1160787.178792483</v>
      </c>
      <c r="AF2" t="n">
        <v>6.608314093080397e-07</v>
      </c>
      <c r="AG2" t="n">
        <v>0.8822916666666667</v>
      </c>
      <c r="AH2" t="n">
        <v>1050003.279623566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2.5598</v>
      </c>
      <c r="E3" t="n">
        <v>39.07</v>
      </c>
      <c r="F3" t="n">
        <v>36.12</v>
      </c>
      <c r="G3" t="n">
        <v>26.11</v>
      </c>
      <c r="H3" t="n">
        <v>0.55</v>
      </c>
      <c r="I3" t="n">
        <v>83</v>
      </c>
      <c r="J3" t="n">
        <v>62.92</v>
      </c>
      <c r="K3" t="n">
        <v>28.92</v>
      </c>
      <c r="L3" t="n">
        <v>2</v>
      </c>
      <c r="M3" t="n">
        <v>81</v>
      </c>
      <c r="N3" t="n">
        <v>7</v>
      </c>
      <c r="O3" t="n">
        <v>7994.37</v>
      </c>
      <c r="P3" t="n">
        <v>227.91</v>
      </c>
      <c r="Q3" t="n">
        <v>561.79</v>
      </c>
      <c r="R3" t="n">
        <v>100.52</v>
      </c>
      <c r="S3" t="n">
        <v>48.39</v>
      </c>
      <c r="T3" t="n">
        <v>25366.61</v>
      </c>
      <c r="U3" t="n">
        <v>0.48</v>
      </c>
      <c r="V3" t="n">
        <v>0.89</v>
      </c>
      <c r="W3" t="n">
        <v>9.31</v>
      </c>
      <c r="X3" t="n">
        <v>1.64</v>
      </c>
      <c r="Y3" t="n">
        <v>0.5</v>
      </c>
      <c r="Z3" t="n">
        <v>10</v>
      </c>
      <c r="AA3" t="n">
        <v>730.1809901167247</v>
      </c>
      <c r="AB3" t="n">
        <v>999.0658439894859</v>
      </c>
      <c r="AC3" t="n">
        <v>903.7164020368473</v>
      </c>
      <c r="AD3" t="n">
        <v>730180.9901167247</v>
      </c>
      <c r="AE3" t="n">
        <v>999065.8439894859</v>
      </c>
      <c r="AF3" t="n">
        <v>7.163227785503791e-07</v>
      </c>
      <c r="AG3" t="n">
        <v>0.8139583333333333</v>
      </c>
      <c r="AH3" t="n">
        <v>903716.4020368473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2.6276</v>
      </c>
      <c r="E4" t="n">
        <v>38.06</v>
      </c>
      <c r="F4" t="n">
        <v>35.53</v>
      </c>
      <c r="G4" t="n">
        <v>40.22</v>
      </c>
      <c r="H4" t="n">
        <v>0.8100000000000001</v>
      </c>
      <c r="I4" t="n">
        <v>53</v>
      </c>
      <c r="J4" t="n">
        <v>64.08</v>
      </c>
      <c r="K4" t="n">
        <v>28.92</v>
      </c>
      <c r="L4" t="n">
        <v>3</v>
      </c>
      <c r="M4" t="n">
        <v>51</v>
      </c>
      <c r="N4" t="n">
        <v>7.16</v>
      </c>
      <c r="O4" t="n">
        <v>8137.65</v>
      </c>
      <c r="P4" t="n">
        <v>217.88</v>
      </c>
      <c r="Q4" t="n">
        <v>561.7</v>
      </c>
      <c r="R4" t="n">
        <v>81.91</v>
      </c>
      <c r="S4" t="n">
        <v>48.39</v>
      </c>
      <c r="T4" t="n">
        <v>16214.09</v>
      </c>
      <c r="U4" t="n">
        <v>0.59</v>
      </c>
      <c r="V4" t="n">
        <v>0.91</v>
      </c>
      <c r="W4" t="n">
        <v>9.27</v>
      </c>
      <c r="X4" t="n">
        <v>1.05</v>
      </c>
      <c r="Y4" t="n">
        <v>0.5</v>
      </c>
      <c r="Z4" t="n">
        <v>10</v>
      </c>
      <c r="AA4" t="n">
        <v>686.7733176191329</v>
      </c>
      <c r="AB4" t="n">
        <v>939.6735514669251</v>
      </c>
      <c r="AC4" t="n">
        <v>849.9924265550336</v>
      </c>
      <c r="AD4" t="n">
        <v>686773.3176191328</v>
      </c>
      <c r="AE4" t="n">
        <v>939673.5514669251</v>
      </c>
      <c r="AF4" t="n">
        <v>7.352956218919353e-07</v>
      </c>
      <c r="AG4" t="n">
        <v>0.7929166666666667</v>
      </c>
      <c r="AH4" t="n">
        <v>849992.4265550337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2.6612</v>
      </c>
      <c r="E5" t="n">
        <v>37.58</v>
      </c>
      <c r="F5" t="n">
        <v>35.24</v>
      </c>
      <c r="G5" t="n">
        <v>54.21</v>
      </c>
      <c r="H5" t="n">
        <v>1.07</v>
      </c>
      <c r="I5" t="n">
        <v>39</v>
      </c>
      <c r="J5" t="n">
        <v>65.25</v>
      </c>
      <c r="K5" t="n">
        <v>28.92</v>
      </c>
      <c r="L5" t="n">
        <v>4</v>
      </c>
      <c r="M5" t="n">
        <v>37</v>
      </c>
      <c r="N5" t="n">
        <v>7.33</v>
      </c>
      <c r="O5" t="n">
        <v>8281.25</v>
      </c>
      <c r="P5" t="n">
        <v>209.16</v>
      </c>
      <c r="Q5" t="n">
        <v>561.66</v>
      </c>
      <c r="R5" t="n">
        <v>72.92</v>
      </c>
      <c r="S5" t="n">
        <v>48.39</v>
      </c>
      <c r="T5" t="n">
        <v>11785.83</v>
      </c>
      <c r="U5" t="n">
        <v>0.66</v>
      </c>
      <c r="V5" t="n">
        <v>0.91</v>
      </c>
      <c r="W5" t="n">
        <v>9.25</v>
      </c>
      <c r="X5" t="n">
        <v>0.77</v>
      </c>
      <c r="Y5" t="n">
        <v>0.5</v>
      </c>
      <c r="Z5" t="n">
        <v>10</v>
      </c>
      <c r="AA5" t="n">
        <v>658.429457615328</v>
      </c>
      <c r="AB5" t="n">
        <v>900.8922317668674</v>
      </c>
      <c r="AC5" t="n">
        <v>814.9123415772256</v>
      </c>
      <c r="AD5" t="n">
        <v>658429.457615328</v>
      </c>
      <c r="AE5" t="n">
        <v>900892.2317668675</v>
      </c>
      <c r="AF5" t="n">
        <v>7.446980929284588e-07</v>
      </c>
      <c r="AG5" t="n">
        <v>0.7829166666666666</v>
      </c>
      <c r="AH5" t="n">
        <v>814912.3415772256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2.683</v>
      </c>
      <c r="E6" t="n">
        <v>37.27</v>
      </c>
      <c r="F6" t="n">
        <v>35.06</v>
      </c>
      <c r="G6" t="n">
        <v>70.12</v>
      </c>
      <c r="H6" t="n">
        <v>1.31</v>
      </c>
      <c r="I6" t="n">
        <v>30</v>
      </c>
      <c r="J6" t="n">
        <v>66.42</v>
      </c>
      <c r="K6" t="n">
        <v>28.92</v>
      </c>
      <c r="L6" t="n">
        <v>5</v>
      </c>
      <c r="M6" t="n">
        <v>28</v>
      </c>
      <c r="N6" t="n">
        <v>7.49</v>
      </c>
      <c r="O6" t="n">
        <v>8425.16</v>
      </c>
      <c r="P6" t="n">
        <v>201.15</v>
      </c>
      <c r="Q6" t="n">
        <v>561.67</v>
      </c>
      <c r="R6" t="n">
        <v>67.53</v>
      </c>
      <c r="S6" t="n">
        <v>48.39</v>
      </c>
      <c r="T6" t="n">
        <v>9135.67</v>
      </c>
      <c r="U6" t="n">
        <v>0.72</v>
      </c>
      <c r="V6" t="n">
        <v>0.92</v>
      </c>
      <c r="W6" t="n">
        <v>9.23</v>
      </c>
      <c r="X6" t="n">
        <v>0.59</v>
      </c>
      <c r="Y6" t="n">
        <v>0.5</v>
      </c>
      <c r="Z6" t="n">
        <v>10</v>
      </c>
      <c r="AA6" t="n">
        <v>635.6995957610389</v>
      </c>
      <c r="AB6" t="n">
        <v>869.7922320070965</v>
      </c>
      <c r="AC6" t="n">
        <v>786.7804821454032</v>
      </c>
      <c r="AD6" t="n">
        <v>635699.5957610389</v>
      </c>
      <c r="AE6" t="n">
        <v>869792.2320070964</v>
      </c>
      <c r="AF6" t="n">
        <v>7.507985056842984e-07</v>
      </c>
      <c r="AG6" t="n">
        <v>0.7764583333333334</v>
      </c>
      <c r="AH6" t="n">
        <v>786780.4821454032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2.6947</v>
      </c>
      <c r="E7" t="n">
        <v>37.11</v>
      </c>
      <c r="F7" t="n">
        <v>34.97</v>
      </c>
      <c r="G7" t="n">
        <v>83.92</v>
      </c>
      <c r="H7" t="n">
        <v>1.55</v>
      </c>
      <c r="I7" t="n">
        <v>25</v>
      </c>
      <c r="J7" t="n">
        <v>67.59</v>
      </c>
      <c r="K7" t="n">
        <v>28.92</v>
      </c>
      <c r="L7" t="n">
        <v>6</v>
      </c>
      <c r="M7" t="n">
        <v>13</v>
      </c>
      <c r="N7" t="n">
        <v>7.66</v>
      </c>
      <c r="O7" t="n">
        <v>8569.4</v>
      </c>
      <c r="P7" t="n">
        <v>193.9</v>
      </c>
      <c r="Q7" t="n">
        <v>561.67</v>
      </c>
      <c r="R7" t="n">
        <v>64.42</v>
      </c>
      <c r="S7" t="n">
        <v>48.39</v>
      </c>
      <c r="T7" t="n">
        <v>7604.76</v>
      </c>
      <c r="U7" t="n">
        <v>0.75</v>
      </c>
      <c r="V7" t="n">
        <v>0.92</v>
      </c>
      <c r="W7" t="n">
        <v>9.23</v>
      </c>
      <c r="X7" t="n">
        <v>0.49</v>
      </c>
      <c r="Y7" t="n">
        <v>0.5</v>
      </c>
      <c r="Z7" t="n">
        <v>10</v>
      </c>
      <c r="AA7" t="n">
        <v>617.7347332634201</v>
      </c>
      <c r="AB7" t="n">
        <v>845.2119145840566</v>
      </c>
      <c r="AC7" t="n">
        <v>764.546075718526</v>
      </c>
      <c r="AD7" t="n">
        <v>617734.7332634202</v>
      </c>
      <c r="AE7" t="n">
        <v>845211.9145840566</v>
      </c>
      <c r="AF7" t="n">
        <v>7.540725804202307e-07</v>
      </c>
      <c r="AG7" t="n">
        <v>0.773125</v>
      </c>
      <c r="AH7" t="n">
        <v>764546.075718526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2.696</v>
      </c>
      <c r="E8" t="n">
        <v>37.09</v>
      </c>
      <c r="F8" t="n">
        <v>34.96</v>
      </c>
      <c r="G8" t="n">
        <v>87.41</v>
      </c>
      <c r="H8" t="n">
        <v>1.78</v>
      </c>
      <c r="I8" t="n">
        <v>24</v>
      </c>
      <c r="J8" t="n">
        <v>68.76000000000001</v>
      </c>
      <c r="K8" t="n">
        <v>28.92</v>
      </c>
      <c r="L8" t="n">
        <v>7</v>
      </c>
      <c r="M8" t="n">
        <v>0</v>
      </c>
      <c r="N8" t="n">
        <v>7.83</v>
      </c>
      <c r="O8" t="n">
        <v>8713.950000000001</v>
      </c>
      <c r="P8" t="n">
        <v>195.69</v>
      </c>
      <c r="Q8" t="n">
        <v>561.75</v>
      </c>
      <c r="R8" t="n">
        <v>63.44</v>
      </c>
      <c r="S8" t="n">
        <v>48.39</v>
      </c>
      <c r="T8" t="n">
        <v>7122.64</v>
      </c>
      <c r="U8" t="n">
        <v>0.76</v>
      </c>
      <c r="V8" t="n">
        <v>0.92</v>
      </c>
      <c r="W8" t="n">
        <v>9.25</v>
      </c>
      <c r="X8" t="n">
        <v>0.49</v>
      </c>
      <c r="Y8" t="n">
        <v>0.5</v>
      </c>
      <c r="Z8" t="n">
        <v>10</v>
      </c>
      <c r="AA8" t="n">
        <v>620.9872953340907</v>
      </c>
      <c r="AB8" t="n">
        <v>849.6622135020592</v>
      </c>
      <c r="AC8" t="n">
        <v>768.5716443538284</v>
      </c>
      <c r="AD8" t="n">
        <v>620987.2953340907</v>
      </c>
      <c r="AE8" t="n">
        <v>849662.2135020592</v>
      </c>
      <c r="AF8" t="n">
        <v>7.544363665020009e-07</v>
      </c>
      <c r="AG8" t="n">
        <v>0.7727083333333334</v>
      </c>
      <c r="AH8" t="n">
        <v>768571.6443538284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1.7214</v>
      </c>
      <c r="E2" t="n">
        <v>58.09</v>
      </c>
      <c r="F2" t="n">
        <v>42.47</v>
      </c>
      <c r="G2" t="n">
        <v>6.52</v>
      </c>
      <c r="H2" t="n">
        <v>0.11</v>
      </c>
      <c r="I2" t="n">
        <v>391</v>
      </c>
      <c r="J2" t="n">
        <v>167.88</v>
      </c>
      <c r="K2" t="n">
        <v>51.39</v>
      </c>
      <c r="L2" t="n">
        <v>1</v>
      </c>
      <c r="M2" t="n">
        <v>389</v>
      </c>
      <c r="N2" t="n">
        <v>30.49</v>
      </c>
      <c r="O2" t="n">
        <v>20939.59</v>
      </c>
      <c r="P2" t="n">
        <v>544.42</v>
      </c>
      <c r="Q2" t="n">
        <v>562.09</v>
      </c>
      <c r="R2" t="n">
        <v>298.06</v>
      </c>
      <c r="S2" t="n">
        <v>48.39</v>
      </c>
      <c r="T2" t="n">
        <v>122599.34</v>
      </c>
      <c r="U2" t="n">
        <v>0.16</v>
      </c>
      <c r="V2" t="n">
        <v>0.76</v>
      </c>
      <c r="W2" t="n">
        <v>9.82</v>
      </c>
      <c r="X2" t="n">
        <v>7.98</v>
      </c>
      <c r="Y2" t="n">
        <v>0.5</v>
      </c>
      <c r="Z2" t="n">
        <v>10</v>
      </c>
      <c r="AA2" t="n">
        <v>2418.370721750363</v>
      </c>
      <c r="AB2" t="n">
        <v>3308.921512485407</v>
      </c>
      <c r="AC2" t="n">
        <v>2993.122687434185</v>
      </c>
      <c r="AD2" t="n">
        <v>2418370.721750363</v>
      </c>
      <c r="AE2" t="n">
        <v>3308921.512485407</v>
      </c>
      <c r="AF2" t="n">
        <v>4.119234100563438e-07</v>
      </c>
      <c r="AG2" t="n">
        <v>1.210208333333333</v>
      </c>
      <c r="AH2" t="n">
        <v>2993122.687434185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2.1595</v>
      </c>
      <c r="E3" t="n">
        <v>46.31</v>
      </c>
      <c r="F3" t="n">
        <v>38</v>
      </c>
      <c r="G3" t="n">
        <v>13.03</v>
      </c>
      <c r="H3" t="n">
        <v>0.21</v>
      </c>
      <c r="I3" t="n">
        <v>175</v>
      </c>
      <c r="J3" t="n">
        <v>169.33</v>
      </c>
      <c r="K3" t="n">
        <v>51.39</v>
      </c>
      <c r="L3" t="n">
        <v>2</v>
      </c>
      <c r="M3" t="n">
        <v>173</v>
      </c>
      <c r="N3" t="n">
        <v>30.94</v>
      </c>
      <c r="O3" t="n">
        <v>21118.46</v>
      </c>
      <c r="P3" t="n">
        <v>485.97</v>
      </c>
      <c r="Q3" t="n">
        <v>561.8099999999999</v>
      </c>
      <c r="R3" t="n">
        <v>158.77</v>
      </c>
      <c r="S3" t="n">
        <v>48.39</v>
      </c>
      <c r="T3" t="n">
        <v>54031.52</v>
      </c>
      <c r="U3" t="n">
        <v>0.3</v>
      </c>
      <c r="V3" t="n">
        <v>0.85</v>
      </c>
      <c r="W3" t="n">
        <v>9.470000000000001</v>
      </c>
      <c r="X3" t="n">
        <v>3.53</v>
      </c>
      <c r="Y3" t="n">
        <v>0.5</v>
      </c>
      <c r="Z3" t="n">
        <v>10</v>
      </c>
      <c r="AA3" t="n">
        <v>1722.723583335529</v>
      </c>
      <c r="AB3" t="n">
        <v>2357.106407920272</v>
      </c>
      <c r="AC3" t="n">
        <v>2132.147480567981</v>
      </c>
      <c r="AD3" t="n">
        <v>1722723.583335529</v>
      </c>
      <c r="AE3" t="n">
        <v>2357106.407920272</v>
      </c>
      <c r="AF3" t="n">
        <v>5.167588033093264e-07</v>
      </c>
      <c r="AG3" t="n">
        <v>0.9647916666666667</v>
      </c>
      <c r="AH3" t="n">
        <v>2132147.480567981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2.3293</v>
      </c>
      <c r="E4" t="n">
        <v>42.93</v>
      </c>
      <c r="F4" t="n">
        <v>36.73</v>
      </c>
      <c r="G4" t="n">
        <v>19.5</v>
      </c>
      <c r="H4" t="n">
        <v>0.31</v>
      </c>
      <c r="I4" t="n">
        <v>113</v>
      </c>
      <c r="J4" t="n">
        <v>170.79</v>
      </c>
      <c r="K4" t="n">
        <v>51.39</v>
      </c>
      <c r="L4" t="n">
        <v>3</v>
      </c>
      <c r="M4" t="n">
        <v>111</v>
      </c>
      <c r="N4" t="n">
        <v>31.4</v>
      </c>
      <c r="O4" t="n">
        <v>21297.94</v>
      </c>
      <c r="P4" t="n">
        <v>468.3</v>
      </c>
      <c r="Q4" t="n">
        <v>561.85</v>
      </c>
      <c r="R4" t="n">
        <v>119.41</v>
      </c>
      <c r="S4" t="n">
        <v>48.39</v>
      </c>
      <c r="T4" t="n">
        <v>34660.51</v>
      </c>
      <c r="U4" t="n">
        <v>0.41</v>
      </c>
      <c r="V4" t="n">
        <v>0.88</v>
      </c>
      <c r="W4" t="n">
        <v>9.359999999999999</v>
      </c>
      <c r="X4" t="n">
        <v>2.25</v>
      </c>
      <c r="Y4" t="n">
        <v>0.5</v>
      </c>
      <c r="Z4" t="n">
        <v>10</v>
      </c>
      <c r="AA4" t="n">
        <v>1540.718291950125</v>
      </c>
      <c r="AB4" t="n">
        <v>2108.078738740001</v>
      </c>
      <c r="AC4" t="n">
        <v>1906.886662621747</v>
      </c>
      <c r="AD4" t="n">
        <v>1540718.291950125</v>
      </c>
      <c r="AE4" t="n">
        <v>2108078.738740001</v>
      </c>
      <c r="AF4" t="n">
        <v>5.573911926596036e-07</v>
      </c>
      <c r="AG4" t="n">
        <v>0.894375</v>
      </c>
      <c r="AH4" t="n">
        <v>1906886.662621747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2.417</v>
      </c>
      <c r="E5" t="n">
        <v>41.37</v>
      </c>
      <c r="F5" t="n">
        <v>36.15</v>
      </c>
      <c r="G5" t="n">
        <v>25.82</v>
      </c>
      <c r="H5" t="n">
        <v>0.41</v>
      </c>
      <c r="I5" t="n">
        <v>84</v>
      </c>
      <c r="J5" t="n">
        <v>172.25</v>
      </c>
      <c r="K5" t="n">
        <v>51.39</v>
      </c>
      <c r="L5" t="n">
        <v>4</v>
      </c>
      <c r="M5" t="n">
        <v>82</v>
      </c>
      <c r="N5" t="n">
        <v>31.86</v>
      </c>
      <c r="O5" t="n">
        <v>21478.05</v>
      </c>
      <c r="P5" t="n">
        <v>459.29</v>
      </c>
      <c r="Q5" t="n">
        <v>561.8099999999999</v>
      </c>
      <c r="R5" t="n">
        <v>101.32</v>
      </c>
      <c r="S5" t="n">
        <v>48.39</v>
      </c>
      <c r="T5" t="n">
        <v>25760.32</v>
      </c>
      <c r="U5" t="n">
        <v>0.48</v>
      </c>
      <c r="V5" t="n">
        <v>0.89</v>
      </c>
      <c r="W5" t="n">
        <v>9.32</v>
      </c>
      <c r="X5" t="n">
        <v>1.68</v>
      </c>
      <c r="Y5" t="n">
        <v>0.5</v>
      </c>
      <c r="Z5" t="n">
        <v>10</v>
      </c>
      <c r="AA5" t="n">
        <v>1457.870639517554</v>
      </c>
      <c r="AB5" t="n">
        <v>1994.722925701287</v>
      </c>
      <c r="AC5" t="n">
        <v>1804.349369283565</v>
      </c>
      <c r="AD5" t="n">
        <v>1457870.639517554</v>
      </c>
      <c r="AE5" t="n">
        <v>1994722.925701287</v>
      </c>
      <c r="AF5" t="n">
        <v>5.78377414956537e-07</v>
      </c>
      <c r="AG5" t="n">
        <v>0.8618749999999999</v>
      </c>
      <c r="AH5" t="n">
        <v>1804349.369283565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2.4762</v>
      </c>
      <c r="E6" t="n">
        <v>40.38</v>
      </c>
      <c r="F6" t="n">
        <v>35.77</v>
      </c>
      <c r="G6" t="n">
        <v>32.52</v>
      </c>
      <c r="H6" t="n">
        <v>0.51</v>
      </c>
      <c r="I6" t="n">
        <v>66</v>
      </c>
      <c r="J6" t="n">
        <v>173.71</v>
      </c>
      <c r="K6" t="n">
        <v>51.39</v>
      </c>
      <c r="L6" t="n">
        <v>5</v>
      </c>
      <c r="M6" t="n">
        <v>64</v>
      </c>
      <c r="N6" t="n">
        <v>32.32</v>
      </c>
      <c r="O6" t="n">
        <v>21658.78</v>
      </c>
      <c r="P6" t="n">
        <v>453.18</v>
      </c>
      <c r="Q6" t="n">
        <v>561.75</v>
      </c>
      <c r="R6" t="n">
        <v>89.61</v>
      </c>
      <c r="S6" t="n">
        <v>48.39</v>
      </c>
      <c r="T6" t="n">
        <v>19995.33</v>
      </c>
      <c r="U6" t="n">
        <v>0.54</v>
      </c>
      <c r="V6" t="n">
        <v>0.9</v>
      </c>
      <c r="W6" t="n">
        <v>9.289999999999999</v>
      </c>
      <c r="X6" t="n">
        <v>1.3</v>
      </c>
      <c r="Y6" t="n">
        <v>0.5</v>
      </c>
      <c r="Z6" t="n">
        <v>10</v>
      </c>
      <c r="AA6" t="n">
        <v>1405.332515003992</v>
      </c>
      <c r="AB6" t="n">
        <v>1922.837945923362</v>
      </c>
      <c r="AC6" t="n">
        <v>1739.324991084442</v>
      </c>
      <c r="AD6" t="n">
        <v>1405332.515003992</v>
      </c>
      <c r="AE6" t="n">
        <v>1922837.945923361</v>
      </c>
      <c r="AF6" t="n">
        <v>5.925437132459153e-07</v>
      </c>
      <c r="AG6" t="n">
        <v>0.8412500000000001</v>
      </c>
      <c r="AH6" t="n">
        <v>1739324.991084442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2.5134</v>
      </c>
      <c r="E7" t="n">
        <v>39.79</v>
      </c>
      <c r="F7" t="n">
        <v>35.55</v>
      </c>
      <c r="G7" t="n">
        <v>38.78</v>
      </c>
      <c r="H7" t="n">
        <v>0.61</v>
      </c>
      <c r="I7" t="n">
        <v>55</v>
      </c>
      <c r="J7" t="n">
        <v>175.18</v>
      </c>
      <c r="K7" t="n">
        <v>51.39</v>
      </c>
      <c r="L7" t="n">
        <v>6</v>
      </c>
      <c r="M7" t="n">
        <v>53</v>
      </c>
      <c r="N7" t="n">
        <v>32.79</v>
      </c>
      <c r="O7" t="n">
        <v>21840.16</v>
      </c>
      <c r="P7" t="n">
        <v>448.9</v>
      </c>
      <c r="Q7" t="n">
        <v>561.71</v>
      </c>
      <c r="R7" t="n">
        <v>82.97</v>
      </c>
      <c r="S7" t="n">
        <v>48.39</v>
      </c>
      <c r="T7" t="n">
        <v>16732.54</v>
      </c>
      <c r="U7" t="n">
        <v>0.58</v>
      </c>
      <c r="V7" t="n">
        <v>0.91</v>
      </c>
      <c r="W7" t="n">
        <v>9.26</v>
      </c>
      <c r="X7" t="n">
        <v>1.07</v>
      </c>
      <c r="Y7" t="n">
        <v>0.5</v>
      </c>
      <c r="Z7" t="n">
        <v>10</v>
      </c>
      <c r="AA7" t="n">
        <v>1372.840788977324</v>
      </c>
      <c r="AB7" t="n">
        <v>1878.381332939888</v>
      </c>
      <c r="AC7" t="n">
        <v>1699.111254848863</v>
      </c>
      <c r="AD7" t="n">
        <v>1372840.788977324</v>
      </c>
      <c r="AE7" t="n">
        <v>1878381.332939888</v>
      </c>
      <c r="AF7" t="n">
        <v>6.014455087926191e-07</v>
      </c>
      <c r="AG7" t="n">
        <v>0.8289583333333334</v>
      </c>
      <c r="AH7" t="n">
        <v>1699111.254848863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2.5419</v>
      </c>
      <c r="E8" t="n">
        <v>39.34</v>
      </c>
      <c r="F8" t="n">
        <v>35.38</v>
      </c>
      <c r="G8" t="n">
        <v>45.16</v>
      </c>
      <c r="H8" t="n">
        <v>0.7</v>
      </c>
      <c r="I8" t="n">
        <v>47</v>
      </c>
      <c r="J8" t="n">
        <v>176.66</v>
      </c>
      <c r="K8" t="n">
        <v>51.39</v>
      </c>
      <c r="L8" t="n">
        <v>7</v>
      </c>
      <c r="M8" t="n">
        <v>45</v>
      </c>
      <c r="N8" t="n">
        <v>33.27</v>
      </c>
      <c r="O8" t="n">
        <v>22022.17</v>
      </c>
      <c r="P8" t="n">
        <v>445.52</v>
      </c>
      <c r="Q8" t="n">
        <v>561.6799999999999</v>
      </c>
      <c r="R8" t="n">
        <v>77.20999999999999</v>
      </c>
      <c r="S8" t="n">
        <v>48.39</v>
      </c>
      <c r="T8" t="n">
        <v>13891.55</v>
      </c>
      <c r="U8" t="n">
        <v>0.63</v>
      </c>
      <c r="V8" t="n">
        <v>0.91</v>
      </c>
      <c r="W8" t="n">
        <v>9.26</v>
      </c>
      <c r="X8" t="n">
        <v>0.9</v>
      </c>
      <c r="Y8" t="n">
        <v>0.5</v>
      </c>
      <c r="Z8" t="n">
        <v>10</v>
      </c>
      <c r="AA8" t="n">
        <v>1348.358362950913</v>
      </c>
      <c r="AB8" t="n">
        <v>1844.883397562146</v>
      </c>
      <c r="AC8" t="n">
        <v>1668.810315408925</v>
      </c>
      <c r="AD8" t="n">
        <v>1348358.362950913</v>
      </c>
      <c r="AE8" t="n">
        <v>1844883.397562146</v>
      </c>
      <c r="AF8" t="n">
        <v>6.082654328001745e-07</v>
      </c>
      <c r="AG8" t="n">
        <v>0.8195833333333334</v>
      </c>
      <c r="AH8" t="n">
        <v>1668810.315408925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2.5625</v>
      </c>
      <c r="E9" t="n">
        <v>39.02</v>
      </c>
      <c r="F9" t="n">
        <v>35.26</v>
      </c>
      <c r="G9" t="n">
        <v>51.6</v>
      </c>
      <c r="H9" t="n">
        <v>0.8</v>
      </c>
      <c r="I9" t="n">
        <v>41</v>
      </c>
      <c r="J9" t="n">
        <v>178.14</v>
      </c>
      <c r="K9" t="n">
        <v>51.39</v>
      </c>
      <c r="L9" t="n">
        <v>8</v>
      </c>
      <c r="M9" t="n">
        <v>39</v>
      </c>
      <c r="N9" t="n">
        <v>33.75</v>
      </c>
      <c r="O9" t="n">
        <v>22204.83</v>
      </c>
      <c r="P9" t="n">
        <v>442.43</v>
      </c>
      <c r="Q9" t="n">
        <v>561.6799999999999</v>
      </c>
      <c r="R9" t="n">
        <v>74.13</v>
      </c>
      <c r="S9" t="n">
        <v>48.39</v>
      </c>
      <c r="T9" t="n">
        <v>12383.66</v>
      </c>
      <c r="U9" t="n">
        <v>0.65</v>
      </c>
      <c r="V9" t="n">
        <v>0.91</v>
      </c>
      <c r="W9" t="n">
        <v>9.24</v>
      </c>
      <c r="X9" t="n">
        <v>0.79</v>
      </c>
      <c r="Y9" t="n">
        <v>0.5</v>
      </c>
      <c r="Z9" t="n">
        <v>10</v>
      </c>
      <c r="AA9" t="n">
        <v>1329.658866705672</v>
      </c>
      <c r="AB9" t="n">
        <v>1819.297921835855</v>
      </c>
      <c r="AC9" t="n">
        <v>1645.666681576511</v>
      </c>
      <c r="AD9" t="n">
        <v>1329658.866705672</v>
      </c>
      <c r="AE9" t="n">
        <v>1819297.921835855</v>
      </c>
      <c r="AF9" t="n">
        <v>6.131949217319514e-07</v>
      </c>
      <c r="AG9" t="n">
        <v>0.8129166666666667</v>
      </c>
      <c r="AH9" t="n">
        <v>1645666.681576511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2.5791</v>
      </c>
      <c r="E10" t="n">
        <v>38.77</v>
      </c>
      <c r="F10" t="n">
        <v>35.18</v>
      </c>
      <c r="G10" t="n">
        <v>58.64</v>
      </c>
      <c r="H10" t="n">
        <v>0.89</v>
      </c>
      <c r="I10" t="n">
        <v>36</v>
      </c>
      <c r="J10" t="n">
        <v>179.63</v>
      </c>
      <c r="K10" t="n">
        <v>51.39</v>
      </c>
      <c r="L10" t="n">
        <v>9</v>
      </c>
      <c r="M10" t="n">
        <v>34</v>
      </c>
      <c r="N10" t="n">
        <v>34.24</v>
      </c>
      <c r="O10" t="n">
        <v>22388.15</v>
      </c>
      <c r="P10" t="n">
        <v>439.85</v>
      </c>
      <c r="Q10" t="n">
        <v>561.6799999999999</v>
      </c>
      <c r="R10" t="n">
        <v>71.41</v>
      </c>
      <c r="S10" t="n">
        <v>48.39</v>
      </c>
      <c r="T10" t="n">
        <v>11049.21</v>
      </c>
      <c r="U10" t="n">
        <v>0.68</v>
      </c>
      <c r="V10" t="n">
        <v>0.91</v>
      </c>
      <c r="W10" t="n">
        <v>9.24</v>
      </c>
      <c r="X10" t="n">
        <v>0.71</v>
      </c>
      <c r="Y10" t="n">
        <v>0.5</v>
      </c>
      <c r="Z10" t="n">
        <v>10</v>
      </c>
      <c r="AA10" t="n">
        <v>1314.799345154482</v>
      </c>
      <c r="AB10" t="n">
        <v>1798.966468893694</v>
      </c>
      <c r="AC10" t="n">
        <v>1627.275633967775</v>
      </c>
      <c r="AD10" t="n">
        <v>1314799.345154482</v>
      </c>
      <c r="AE10" t="n">
        <v>1798966.468893694</v>
      </c>
      <c r="AF10" t="n">
        <v>6.171672283468783e-07</v>
      </c>
      <c r="AG10" t="n">
        <v>0.8077083333333334</v>
      </c>
      <c r="AH10" t="n">
        <v>1627275.633967775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2.5907</v>
      </c>
      <c r="E11" t="n">
        <v>38.6</v>
      </c>
      <c r="F11" t="n">
        <v>35.11</v>
      </c>
      <c r="G11" t="n">
        <v>63.83</v>
      </c>
      <c r="H11" t="n">
        <v>0.98</v>
      </c>
      <c r="I11" t="n">
        <v>33</v>
      </c>
      <c r="J11" t="n">
        <v>181.12</v>
      </c>
      <c r="K11" t="n">
        <v>51.39</v>
      </c>
      <c r="L11" t="n">
        <v>10</v>
      </c>
      <c r="M11" t="n">
        <v>31</v>
      </c>
      <c r="N11" t="n">
        <v>34.73</v>
      </c>
      <c r="O11" t="n">
        <v>22572.13</v>
      </c>
      <c r="P11" t="n">
        <v>437.83</v>
      </c>
      <c r="Q11" t="n">
        <v>561.73</v>
      </c>
      <c r="R11" t="n">
        <v>69.16</v>
      </c>
      <c r="S11" t="n">
        <v>48.39</v>
      </c>
      <c r="T11" t="n">
        <v>9935.08</v>
      </c>
      <c r="U11" t="n">
        <v>0.7</v>
      </c>
      <c r="V11" t="n">
        <v>0.92</v>
      </c>
      <c r="W11" t="n">
        <v>9.23</v>
      </c>
      <c r="X11" t="n">
        <v>0.63</v>
      </c>
      <c r="Y11" t="n">
        <v>0.5</v>
      </c>
      <c r="Z11" t="n">
        <v>10</v>
      </c>
      <c r="AA11" t="n">
        <v>1303.9205168635</v>
      </c>
      <c r="AB11" t="n">
        <v>1784.08157608594</v>
      </c>
      <c r="AC11" t="n">
        <v>1613.811334438515</v>
      </c>
      <c r="AD11" t="n">
        <v>1303920.5168635</v>
      </c>
      <c r="AE11" t="n">
        <v>1784081.57608594</v>
      </c>
      <c r="AF11" t="n">
        <v>6.199430570657429e-07</v>
      </c>
      <c r="AG11" t="n">
        <v>0.8041666666666667</v>
      </c>
      <c r="AH11" t="n">
        <v>1613811.334438515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2.6005</v>
      </c>
      <c r="E12" t="n">
        <v>38.45</v>
      </c>
      <c r="F12" t="n">
        <v>35.07</v>
      </c>
      <c r="G12" t="n">
        <v>70.13</v>
      </c>
      <c r="H12" t="n">
        <v>1.07</v>
      </c>
      <c r="I12" t="n">
        <v>30</v>
      </c>
      <c r="J12" t="n">
        <v>182.62</v>
      </c>
      <c r="K12" t="n">
        <v>51.39</v>
      </c>
      <c r="L12" t="n">
        <v>11</v>
      </c>
      <c r="M12" t="n">
        <v>28</v>
      </c>
      <c r="N12" t="n">
        <v>35.22</v>
      </c>
      <c r="O12" t="n">
        <v>22756.91</v>
      </c>
      <c r="P12" t="n">
        <v>435.58</v>
      </c>
      <c r="Q12" t="n">
        <v>561.71</v>
      </c>
      <c r="R12" t="n">
        <v>67.8</v>
      </c>
      <c r="S12" t="n">
        <v>48.39</v>
      </c>
      <c r="T12" t="n">
        <v>9273.530000000001</v>
      </c>
      <c r="U12" t="n">
        <v>0.71</v>
      </c>
      <c r="V12" t="n">
        <v>0.92</v>
      </c>
      <c r="W12" t="n">
        <v>9.23</v>
      </c>
      <c r="X12" t="n">
        <v>0.59</v>
      </c>
      <c r="Y12" t="n">
        <v>0.5</v>
      </c>
      <c r="Z12" t="n">
        <v>10</v>
      </c>
      <c r="AA12" t="n">
        <v>1293.873481376221</v>
      </c>
      <c r="AB12" t="n">
        <v>1770.334778888321</v>
      </c>
      <c r="AC12" t="n">
        <v>1601.376512271687</v>
      </c>
      <c r="AD12" t="n">
        <v>1293873.48137622</v>
      </c>
      <c r="AE12" t="n">
        <v>1770334.778888321</v>
      </c>
      <c r="AF12" t="n">
        <v>6.222881537420252e-07</v>
      </c>
      <c r="AG12" t="n">
        <v>0.8010416666666668</v>
      </c>
      <c r="AH12" t="n">
        <v>1601376.512271687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2.6123</v>
      </c>
      <c r="E13" t="n">
        <v>38.28</v>
      </c>
      <c r="F13" t="n">
        <v>34.99</v>
      </c>
      <c r="G13" t="n">
        <v>77.76000000000001</v>
      </c>
      <c r="H13" t="n">
        <v>1.16</v>
      </c>
      <c r="I13" t="n">
        <v>27</v>
      </c>
      <c r="J13" t="n">
        <v>184.12</v>
      </c>
      <c r="K13" t="n">
        <v>51.39</v>
      </c>
      <c r="L13" t="n">
        <v>12</v>
      </c>
      <c r="M13" t="n">
        <v>25</v>
      </c>
      <c r="N13" t="n">
        <v>35.73</v>
      </c>
      <c r="O13" t="n">
        <v>22942.24</v>
      </c>
      <c r="P13" t="n">
        <v>433.65</v>
      </c>
      <c r="Q13" t="n">
        <v>561.71</v>
      </c>
      <c r="R13" t="n">
        <v>65.59999999999999</v>
      </c>
      <c r="S13" t="n">
        <v>48.39</v>
      </c>
      <c r="T13" t="n">
        <v>8185.9</v>
      </c>
      <c r="U13" t="n">
        <v>0.74</v>
      </c>
      <c r="V13" t="n">
        <v>0.92</v>
      </c>
      <c r="W13" t="n">
        <v>9.220000000000001</v>
      </c>
      <c r="X13" t="n">
        <v>0.52</v>
      </c>
      <c r="Y13" t="n">
        <v>0.5</v>
      </c>
      <c r="Z13" t="n">
        <v>10</v>
      </c>
      <c r="AA13" t="n">
        <v>1283.158955462616</v>
      </c>
      <c r="AB13" t="n">
        <v>1755.674691841805</v>
      </c>
      <c r="AC13" t="n">
        <v>1588.115563357329</v>
      </c>
      <c r="AD13" t="n">
        <v>1283158.955462616</v>
      </c>
      <c r="AE13" t="n">
        <v>1755674.691841805</v>
      </c>
      <c r="AF13" t="n">
        <v>6.251118415767323e-07</v>
      </c>
      <c r="AG13" t="n">
        <v>0.7975</v>
      </c>
      <c r="AH13" t="n">
        <v>1588115.563357329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2.6188</v>
      </c>
      <c r="E14" t="n">
        <v>38.18</v>
      </c>
      <c r="F14" t="n">
        <v>34.97</v>
      </c>
      <c r="G14" t="n">
        <v>83.92</v>
      </c>
      <c r="H14" t="n">
        <v>1.24</v>
      </c>
      <c r="I14" t="n">
        <v>25</v>
      </c>
      <c r="J14" t="n">
        <v>185.63</v>
      </c>
      <c r="K14" t="n">
        <v>51.39</v>
      </c>
      <c r="L14" t="n">
        <v>13</v>
      </c>
      <c r="M14" t="n">
        <v>23</v>
      </c>
      <c r="N14" t="n">
        <v>36.24</v>
      </c>
      <c r="O14" t="n">
        <v>23128.27</v>
      </c>
      <c r="P14" t="n">
        <v>432.08</v>
      </c>
      <c r="Q14" t="n">
        <v>561.6799999999999</v>
      </c>
      <c r="R14" t="n">
        <v>64.59</v>
      </c>
      <c r="S14" t="n">
        <v>48.39</v>
      </c>
      <c r="T14" t="n">
        <v>7691.5</v>
      </c>
      <c r="U14" t="n">
        <v>0.75</v>
      </c>
      <c r="V14" t="n">
        <v>0.92</v>
      </c>
      <c r="W14" t="n">
        <v>9.220000000000001</v>
      </c>
      <c r="X14" t="n">
        <v>0.49</v>
      </c>
      <c r="Y14" t="n">
        <v>0.5</v>
      </c>
      <c r="Z14" t="n">
        <v>10</v>
      </c>
      <c r="AA14" t="n">
        <v>1276.50145859894</v>
      </c>
      <c r="AB14" t="n">
        <v>1746.565610924891</v>
      </c>
      <c r="AC14" t="n">
        <v>1579.87584033845</v>
      </c>
      <c r="AD14" t="n">
        <v>1276501.45859894</v>
      </c>
      <c r="AE14" t="n">
        <v>1746565.610924891</v>
      </c>
      <c r="AF14" t="n">
        <v>6.266672628416133e-07</v>
      </c>
      <c r="AG14" t="n">
        <v>0.7954166666666667</v>
      </c>
      <c r="AH14" t="n">
        <v>1579875.84033845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2.6266</v>
      </c>
      <c r="E15" t="n">
        <v>38.07</v>
      </c>
      <c r="F15" t="n">
        <v>34.92</v>
      </c>
      <c r="G15" t="n">
        <v>91.09999999999999</v>
      </c>
      <c r="H15" t="n">
        <v>1.33</v>
      </c>
      <c r="I15" t="n">
        <v>23</v>
      </c>
      <c r="J15" t="n">
        <v>187.14</v>
      </c>
      <c r="K15" t="n">
        <v>51.39</v>
      </c>
      <c r="L15" t="n">
        <v>14</v>
      </c>
      <c r="M15" t="n">
        <v>21</v>
      </c>
      <c r="N15" t="n">
        <v>36.75</v>
      </c>
      <c r="O15" t="n">
        <v>23314.98</v>
      </c>
      <c r="P15" t="n">
        <v>429.68</v>
      </c>
      <c r="Q15" t="n">
        <v>561.67</v>
      </c>
      <c r="R15" t="n">
        <v>63.22</v>
      </c>
      <c r="S15" t="n">
        <v>48.39</v>
      </c>
      <c r="T15" t="n">
        <v>7014.62</v>
      </c>
      <c r="U15" t="n">
        <v>0.77</v>
      </c>
      <c r="V15" t="n">
        <v>0.92</v>
      </c>
      <c r="W15" t="n">
        <v>9.220000000000001</v>
      </c>
      <c r="X15" t="n">
        <v>0.45</v>
      </c>
      <c r="Y15" t="n">
        <v>0.5</v>
      </c>
      <c r="Z15" t="n">
        <v>10</v>
      </c>
      <c r="AA15" t="n">
        <v>1267.210639396522</v>
      </c>
      <c r="AB15" t="n">
        <v>1733.853502210127</v>
      </c>
      <c r="AC15" t="n">
        <v>1568.376957437866</v>
      </c>
      <c r="AD15" t="n">
        <v>1267210.639396522</v>
      </c>
      <c r="AE15" t="n">
        <v>1733853.502210127</v>
      </c>
      <c r="AF15" t="n">
        <v>6.285337683594705e-07</v>
      </c>
      <c r="AG15" t="n">
        <v>0.793125</v>
      </c>
      <c r="AH15" t="n">
        <v>1568376.957437866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2.6307</v>
      </c>
      <c r="E16" t="n">
        <v>38.01</v>
      </c>
      <c r="F16" t="n">
        <v>34.89</v>
      </c>
      <c r="G16" t="n">
        <v>95.17</v>
      </c>
      <c r="H16" t="n">
        <v>1.41</v>
      </c>
      <c r="I16" t="n">
        <v>22</v>
      </c>
      <c r="J16" t="n">
        <v>188.66</v>
      </c>
      <c r="K16" t="n">
        <v>51.39</v>
      </c>
      <c r="L16" t="n">
        <v>15</v>
      </c>
      <c r="M16" t="n">
        <v>20</v>
      </c>
      <c r="N16" t="n">
        <v>37.27</v>
      </c>
      <c r="O16" t="n">
        <v>23502.4</v>
      </c>
      <c r="P16" t="n">
        <v>428.27</v>
      </c>
      <c r="Q16" t="n">
        <v>561.66</v>
      </c>
      <c r="R16" t="n">
        <v>62.48</v>
      </c>
      <c r="S16" t="n">
        <v>48.39</v>
      </c>
      <c r="T16" t="n">
        <v>6654.42</v>
      </c>
      <c r="U16" t="n">
        <v>0.77</v>
      </c>
      <c r="V16" t="n">
        <v>0.92</v>
      </c>
      <c r="W16" t="n">
        <v>9.220000000000001</v>
      </c>
      <c r="X16" t="n">
        <v>0.42</v>
      </c>
      <c r="Y16" t="n">
        <v>0.5</v>
      </c>
      <c r="Z16" t="n">
        <v>10</v>
      </c>
      <c r="AA16" t="n">
        <v>1262.002219302124</v>
      </c>
      <c r="AB16" t="n">
        <v>1726.727112057694</v>
      </c>
      <c r="AC16" t="n">
        <v>1561.93069995963</v>
      </c>
      <c r="AD16" t="n">
        <v>1262002.219302124</v>
      </c>
      <c r="AE16" t="n">
        <v>1726727.112057694</v>
      </c>
      <c r="AF16" t="n">
        <v>6.295148802342417e-07</v>
      </c>
      <c r="AG16" t="n">
        <v>0.791875</v>
      </c>
      <c r="AH16" t="n">
        <v>1561930.69995963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2.6349</v>
      </c>
      <c r="E17" t="n">
        <v>37.95</v>
      </c>
      <c r="F17" t="n">
        <v>34.87</v>
      </c>
      <c r="G17" t="n">
        <v>99.62</v>
      </c>
      <c r="H17" t="n">
        <v>1.49</v>
      </c>
      <c r="I17" t="n">
        <v>21</v>
      </c>
      <c r="J17" t="n">
        <v>190.19</v>
      </c>
      <c r="K17" t="n">
        <v>51.39</v>
      </c>
      <c r="L17" t="n">
        <v>16</v>
      </c>
      <c r="M17" t="n">
        <v>19</v>
      </c>
      <c r="N17" t="n">
        <v>37.79</v>
      </c>
      <c r="O17" t="n">
        <v>23690.52</v>
      </c>
      <c r="P17" t="n">
        <v>426.35</v>
      </c>
      <c r="Q17" t="n">
        <v>561.71</v>
      </c>
      <c r="R17" t="n">
        <v>61.57</v>
      </c>
      <c r="S17" t="n">
        <v>48.39</v>
      </c>
      <c r="T17" t="n">
        <v>6203.28</v>
      </c>
      <c r="U17" t="n">
        <v>0.79</v>
      </c>
      <c r="V17" t="n">
        <v>0.92</v>
      </c>
      <c r="W17" t="n">
        <v>9.210000000000001</v>
      </c>
      <c r="X17" t="n">
        <v>0.4</v>
      </c>
      <c r="Y17" t="n">
        <v>0.5</v>
      </c>
      <c r="Z17" t="n">
        <v>10</v>
      </c>
      <c r="AA17" t="n">
        <v>1255.81537375542</v>
      </c>
      <c r="AB17" t="n">
        <v>1718.261997036333</v>
      </c>
      <c r="AC17" t="n">
        <v>1554.273483635043</v>
      </c>
      <c r="AD17" t="n">
        <v>1255815.37375542</v>
      </c>
      <c r="AE17" t="n">
        <v>1718261.997036332</v>
      </c>
      <c r="AF17" t="n">
        <v>6.30519921666934e-07</v>
      </c>
      <c r="AG17" t="n">
        <v>0.790625</v>
      </c>
      <c r="AH17" t="n">
        <v>1554273.483635043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2.6419</v>
      </c>
      <c r="E18" t="n">
        <v>37.85</v>
      </c>
      <c r="F18" t="n">
        <v>34.83</v>
      </c>
      <c r="G18" t="n">
        <v>110</v>
      </c>
      <c r="H18" t="n">
        <v>1.57</v>
      </c>
      <c r="I18" t="n">
        <v>19</v>
      </c>
      <c r="J18" t="n">
        <v>191.72</v>
      </c>
      <c r="K18" t="n">
        <v>51.39</v>
      </c>
      <c r="L18" t="n">
        <v>17</v>
      </c>
      <c r="M18" t="n">
        <v>17</v>
      </c>
      <c r="N18" t="n">
        <v>38.33</v>
      </c>
      <c r="O18" t="n">
        <v>23879.37</v>
      </c>
      <c r="P18" t="n">
        <v>425.17</v>
      </c>
      <c r="Q18" t="n">
        <v>561.67</v>
      </c>
      <c r="R18" t="n">
        <v>60.41</v>
      </c>
      <c r="S18" t="n">
        <v>48.39</v>
      </c>
      <c r="T18" t="n">
        <v>5629.73</v>
      </c>
      <c r="U18" t="n">
        <v>0.8</v>
      </c>
      <c r="V18" t="n">
        <v>0.92</v>
      </c>
      <c r="W18" t="n">
        <v>9.220000000000001</v>
      </c>
      <c r="X18" t="n">
        <v>0.36</v>
      </c>
      <c r="Y18" t="n">
        <v>0.5</v>
      </c>
      <c r="Z18" t="n">
        <v>10</v>
      </c>
      <c r="AA18" t="n">
        <v>1249.637946966105</v>
      </c>
      <c r="AB18" t="n">
        <v>1709.809769174356</v>
      </c>
      <c r="AC18" t="n">
        <v>1546.627924537438</v>
      </c>
      <c r="AD18" t="n">
        <v>1249637.946966105</v>
      </c>
      <c r="AE18" t="n">
        <v>1709809.769174356</v>
      </c>
      <c r="AF18" t="n">
        <v>6.321949907214213e-07</v>
      </c>
      <c r="AG18" t="n">
        <v>0.7885416666666667</v>
      </c>
      <c r="AH18" t="n">
        <v>1546627.924537438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2.6458</v>
      </c>
      <c r="E19" t="n">
        <v>37.8</v>
      </c>
      <c r="F19" t="n">
        <v>34.81</v>
      </c>
      <c r="G19" t="n">
        <v>116.04</v>
      </c>
      <c r="H19" t="n">
        <v>1.65</v>
      </c>
      <c r="I19" t="n">
        <v>18</v>
      </c>
      <c r="J19" t="n">
        <v>193.26</v>
      </c>
      <c r="K19" t="n">
        <v>51.39</v>
      </c>
      <c r="L19" t="n">
        <v>18</v>
      </c>
      <c r="M19" t="n">
        <v>16</v>
      </c>
      <c r="N19" t="n">
        <v>38.86</v>
      </c>
      <c r="O19" t="n">
        <v>24068.93</v>
      </c>
      <c r="P19" t="n">
        <v>423.49</v>
      </c>
      <c r="Q19" t="n">
        <v>561.65</v>
      </c>
      <c r="R19" t="n">
        <v>60.06</v>
      </c>
      <c r="S19" t="n">
        <v>48.39</v>
      </c>
      <c r="T19" t="n">
        <v>5460.73</v>
      </c>
      <c r="U19" t="n">
        <v>0.8100000000000001</v>
      </c>
      <c r="V19" t="n">
        <v>0.92</v>
      </c>
      <c r="W19" t="n">
        <v>9.210000000000001</v>
      </c>
      <c r="X19" t="n">
        <v>0.34</v>
      </c>
      <c r="Y19" t="n">
        <v>0.5</v>
      </c>
      <c r="Z19" t="n">
        <v>10</v>
      </c>
      <c r="AA19" t="n">
        <v>1244.131809541213</v>
      </c>
      <c r="AB19" t="n">
        <v>1702.276029035979</v>
      </c>
      <c r="AC19" t="n">
        <v>1539.813193984197</v>
      </c>
      <c r="AD19" t="n">
        <v>1244131.809541213</v>
      </c>
      <c r="AE19" t="n">
        <v>1702276.029035979</v>
      </c>
      <c r="AF19" t="n">
        <v>6.331282434803499e-07</v>
      </c>
      <c r="AG19" t="n">
        <v>0.7875</v>
      </c>
      <c r="AH19" t="n">
        <v>1539813.193984197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2.6502</v>
      </c>
      <c r="E20" t="n">
        <v>37.73</v>
      </c>
      <c r="F20" t="n">
        <v>34.78</v>
      </c>
      <c r="G20" t="n">
        <v>122.77</v>
      </c>
      <c r="H20" t="n">
        <v>1.73</v>
      </c>
      <c r="I20" t="n">
        <v>17</v>
      </c>
      <c r="J20" t="n">
        <v>194.8</v>
      </c>
      <c r="K20" t="n">
        <v>51.39</v>
      </c>
      <c r="L20" t="n">
        <v>19</v>
      </c>
      <c r="M20" t="n">
        <v>15</v>
      </c>
      <c r="N20" t="n">
        <v>39.41</v>
      </c>
      <c r="O20" t="n">
        <v>24259.23</v>
      </c>
      <c r="P20" t="n">
        <v>420.7</v>
      </c>
      <c r="Q20" t="n">
        <v>561.6799999999999</v>
      </c>
      <c r="R20" t="n">
        <v>59.08</v>
      </c>
      <c r="S20" t="n">
        <v>48.39</v>
      </c>
      <c r="T20" t="n">
        <v>4977.73</v>
      </c>
      <c r="U20" t="n">
        <v>0.82</v>
      </c>
      <c r="V20" t="n">
        <v>0.93</v>
      </c>
      <c r="W20" t="n">
        <v>9.210000000000001</v>
      </c>
      <c r="X20" t="n">
        <v>0.31</v>
      </c>
      <c r="Y20" t="n">
        <v>0.5</v>
      </c>
      <c r="Z20" t="n">
        <v>10</v>
      </c>
      <c r="AA20" t="n">
        <v>1236.022492153086</v>
      </c>
      <c r="AB20" t="n">
        <v>1691.18050322771</v>
      </c>
      <c r="AC20" t="n">
        <v>1529.776609586401</v>
      </c>
      <c r="AD20" t="n">
        <v>1236022.492153086</v>
      </c>
      <c r="AE20" t="n">
        <v>1691180.50322771</v>
      </c>
      <c r="AF20" t="n">
        <v>6.341811440288848e-07</v>
      </c>
      <c r="AG20" t="n">
        <v>0.7860416666666666</v>
      </c>
      <c r="AH20" t="n">
        <v>1529776.609586401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2.6532</v>
      </c>
      <c r="E21" t="n">
        <v>37.69</v>
      </c>
      <c r="F21" t="n">
        <v>34.78</v>
      </c>
      <c r="G21" t="n">
        <v>130.41</v>
      </c>
      <c r="H21" t="n">
        <v>1.81</v>
      </c>
      <c r="I21" t="n">
        <v>16</v>
      </c>
      <c r="J21" t="n">
        <v>196.35</v>
      </c>
      <c r="K21" t="n">
        <v>51.39</v>
      </c>
      <c r="L21" t="n">
        <v>20</v>
      </c>
      <c r="M21" t="n">
        <v>14</v>
      </c>
      <c r="N21" t="n">
        <v>39.96</v>
      </c>
      <c r="O21" t="n">
        <v>24450.27</v>
      </c>
      <c r="P21" t="n">
        <v>419.51</v>
      </c>
      <c r="Q21" t="n">
        <v>561.67</v>
      </c>
      <c r="R21" t="n">
        <v>58.87</v>
      </c>
      <c r="S21" t="n">
        <v>48.39</v>
      </c>
      <c r="T21" t="n">
        <v>4875.19</v>
      </c>
      <c r="U21" t="n">
        <v>0.82</v>
      </c>
      <c r="V21" t="n">
        <v>0.93</v>
      </c>
      <c r="W21" t="n">
        <v>9.199999999999999</v>
      </c>
      <c r="X21" t="n">
        <v>0.3</v>
      </c>
      <c r="Y21" t="n">
        <v>0.5</v>
      </c>
      <c r="Z21" t="n">
        <v>10</v>
      </c>
      <c r="AA21" t="n">
        <v>1232.186183096268</v>
      </c>
      <c r="AB21" t="n">
        <v>1685.931495930161</v>
      </c>
      <c r="AC21" t="n">
        <v>1525.028560178301</v>
      </c>
      <c r="AD21" t="n">
        <v>1232186.183096268</v>
      </c>
      <c r="AE21" t="n">
        <v>1685931.495930161</v>
      </c>
      <c r="AF21" t="n">
        <v>6.348990307665223e-07</v>
      </c>
      <c r="AG21" t="n">
        <v>0.7852083333333333</v>
      </c>
      <c r="AH21" t="n">
        <v>1525028.560178301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2.6527</v>
      </c>
      <c r="E22" t="n">
        <v>37.7</v>
      </c>
      <c r="F22" t="n">
        <v>34.78</v>
      </c>
      <c r="G22" t="n">
        <v>130.44</v>
      </c>
      <c r="H22" t="n">
        <v>1.88</v>
      </c>
      <c r="I22" t="n">
        <v>16</v>
      </c>
      <c r="J22" t="n">
        <v>197.9</v>
      </c>
      <c r="K22" t="n">
        <v>51.39</v>
      </c>
      <c r="L22" t="n">
        <v>21</v>
      </c>
      <c r="M22" t="n">
        <v>14</v>
      </c>
      <c r="N22" t="n">
        <v>40.51</v>
      </c>
      <c r="O22" t="n">
        <v>24642.07</v>
      </c>
      <c r="P22" t="n">
        <v>418.61</v>
      </c>
      <c r="Q22" t="n">
        <v>561.66</v>
      </c>
      <c r="R22" t="n">
        <v>59.33</v>
      </c>
      <c r="S22" t="n">
        <v>48.39</v>
      </c>
      <c r="T22" t="n">
        <v>5109.56</v>
      </c>
      <c r="U22" t="n">
        <v>0.82</v>
      </c>
      <c r="V22" t="n">
        <v>0.93</v>
      </c>
      <c r="W22" t="n">
        <v>9.199999999999999</v>
      </c>
      <c r="X22" t="n">
        <v>0.31</v>
      </c>
      <c r="Y22" t="n">
        <v>0.5</v>
      </c>
      <c r="Z22" t="n">
        <v>10</v>
      </c>
      <c r="AA22" t="n">
        <v>1230.572043389469</v>
      </c>
      <c r="AB22" t="n">
        <v>1683.7229587725</v>
      </c>
      <c r="AC22" t="n">
        <v>1523.030802707266</v>
      </c>
      <c r="AD22" t="n">
        <v>1230572.043389469</v>
      </c>
      <c r="AE22" t="n">
        <v>1683722.9587725</v>
      </c>
      <c r="AF22" t="n">
        <v>6.347793829769159e-07</v>
      </c>
      <c r="AG22" t="n">
        <v>0.7854166666666668</v>
      </c>
      <c r="AH22" t="n">
        <v>1523030.802707266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2.6574</v>
      </c>
      <c r="E23" t="n">
        <v>37.63</v>
      </c>
      <c r="F23" t="n">
        <v>34.75</v>
      </c>
      <c r="G23" t="n">
        <v>139</v>
      </c>
      <c r="H23" t="n">
        <v>1.96</v>
      </c>
      <c r="I23" t="n">
        <v>15</v>
      </c>
      <c r="J23" t="n">
        <v>199.46</v>
      </c>
      <c r="K23" t="n">
        <v>51.39</v>
      </c>
      <c r="L23" t="n">
        <v>22</v>
      </c>
      <c r="M23" t="n">
        <v>13</v>
      </c>
      <c r="N23" t="n">
        <v>41.07</v>
      </c>
      <c r="O23" t="n">
        <v>24834.62</v>
      </c>
      <c r="P23" t="n">
        <v>417.86</v>
      </c>
      <c r="Q23" t="n">
        <v>561.65</v>
      </c>
      <c r="R23" t="n">
        <v>57.93</v>
      </c>
      <c r="S23" t="n">
        <v>48.39</v>
      </c>
      <c r="T23" t="n">
        <v>4412.87</v>
      </c>
      <c r="U23" t="n">
        <v>0.84</v>
      </c>
      <c r="V23" t="n">
        <v>0.93</v>
      </c>
      <c r="W23" t="n">
        <v>9.210000000000001</v>
      </c>
      <c r="X23" t="n">
        <v>0.28</v>
      </c>
      <c r="Y23" t="n">
        <v>0.5</v>
      </c>
      <c r="Z23" t="n">
        <v>10</v>
      </c>
      <c r="AA23" t="n">
        <v>1226.546360814782</v>
      </c>
      <c r="AB23" t="n">
        <v>1678.214842273233</v>
      </c>
      <c r="AC23" t="n">
        <v>1518.048373115999</v>
      </c>
      <c r="AD23" t="n">
        <v>1226546.360814782</v>
      </c>
      <c r="AE23" t="n">
        <v>1678214.842273233</v>
      </c>
      <c r="AF23" t="n">
        <v>6.359040721992146e-07</v>
      </c>
      <c r="AG23" t="n">
        <v>0.7839583333333334</v>
      </c>
      <c r="AH23" t="n">
        <v>1518048.373115999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2.6616</v>
      </c>
      <c r="E24" t="n">
        <v>37.57</v>
      </c>
      <c r="F24" t="n">
        <v>34.72</v>
      </c>
      <c r="G24" t="n">
        <v>148.82</v>
      </c>
      <c r="H24" t="n">
        <v>2.03</v>
      </c>
      <c r="I24" t="n">
        <v>14</v>
      </c>
      <c r="J24" t="n">
        <v>201.03</v>
      </c>
      <c r="K24" t="n">
        <v>51.39</v>
      </c>
      <c r="L24" t="n">
        <v>23</v>
      </c>
      <c r="M24" t="n">
        <v>12</v>
      </c>
      <c r="N24" t="n">
        <v>41.64</v>
      </c>
      <c r="O24" t="n">
        <v>25027.94</v>
      </c>
      <c r="P24" t="n">
        <v>415.17</v>
      </c>
      <c r="Q24" t="n">
        <v>561.67</v>
      </c>
      <c r="R24" t="n">
        <v>57.22</v>
      </c>
      <c r="S24" t="n">
        <v>48.39</v>
      </c>
      <c r="T24" t="n">
        <v>4064.41</v>
      </c>
      <c r="U24" t="n">
        <v>0.85</v>
      </c>
      <c r="V24" t="n">
        <v>0.93</v>
      </c>
      <c r="W24" t="n">
        <v>9.199999999999999</v>
      </c>
      <c r="X24" t="n">
        <v>0.25</v>
      </c>
      <c r="Y24" t="n">
        <v>0.5</v>
      </c>
      <c r="Z24" t="n">
        <v>10</v>
      </c>
      <c r="AA24" t="n">
        <v>1218.797917573042</v>
      </c>
      <c r="AB24" t="n">
        <v>1667.613080392693</v>
      </c>
      <c r="AC24" t="n">
        <v>1508.458428509672</v>
      </c>
      <c r="AD24" t="n">
        <v>1218797.917573042</v>
      </c>
      <c r="AE24" t="n">
        <v>1667613.080392693</v>
      </c>
      <c r="AF24" t="n">
        <v>6.36909113631907e-07</v>
      </c>
      <c r="AG24" t="n">
        <v>0.7827083333333333</v>
      </c>
      <c r="AH24" t="n">
        <v>1508458.428509672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2.6619</v>
      </c>
      <c r="E25" t="n">
        <v>37.57</v>
      </c>
      <c r="F25" t="n">
        <v>34.72</v>
      </c>
      <c r="G25" t="n">
        <v>148.8</v>
      </c>
      <c r="H25" t="n">
        <v>2.1</v>
      </c>
      <c r="I25" t="n">
        <v>14</v>
      </c>
      <c r="J25" t="n">
        <v>202.61</v>
      </c>
      <c r="K25" t="n">
        <v>51.39</v>
      </c>
      <c r="L25" t="n">
        <v>24</v>
      </c>
      <c r="M25" t="n">
        <v>12</v>
      </c>
      <c r="N25" t="n">
        <v>42.21</v>
      </c>
      <c r="O25" t="n">
        <v>25222.04</v>
      </c>
      <c r="P25" t="n">
        <v>414.51</v>
      </c>
      <c r="Q25" t="n">
        <v>561.67</v>
      </c>
      <c r="R25" t="n">
        <v>57.13</v>
      </c>
      <c r="S25" t="n">
        <v>48.39</v>
      </c>
      <c r="T25" t="n">
        <v>4015.7</v>
      </c>
      <c r="U25" t="n">
        <v>0.85</v>
      </c>
      <c r="V25" t="n">
        <v>0.93</v>
      </c>
      <c r="W25" t="n">
        <v>9.199999999999999</v>
      </c>
      <c r="X25" t="n">
        <v>0.25</v>
      </c>
      <c r="Y25" t="n">
        <v>0.5</v>
      </c>
      <c r="Z25" t="n">
        <v>10</v>
      </c>
      <c r="AA25" t="n">
        <v>1217.311807154623</v>
      </c>
      <c r="AB25" t="n">
        <v>1665.579718555648</v>
      </c>
      <c r="AC25" t="n">
        <v>1506.619127872514</v>
      </c>
      <c r="AD25" t="n">
        <v>1217311.807154623</v>
      </c>
      <c r="AE25" t="n">
        <v>1665579.718555649</v>
      </c>
      <c r="AF25" t="n">
        <v>6.369809023056708e-07</v>
      </c>
      <c r="AG25" t="n">
        <v>0.7827083333333333</v>
      </c>
      <c r="AH25" t="n">
        <v>1506619.127872514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2.6644</v>
      </c>
      <c r="E26" t="n">
        <v>37.53</v>
      </c>
      <c r="F26" t="n">
        <v>34.72</v>
      </c>
      <c r="G26" t="n">
        <v>160.24</v>
      </c>
      <c r="H26" t="n">
        <v>2.17</v>
      </c>
      <c r="I26" t="n">
        <v>13</v>
      </c>
      <c r="J26" t="n">
        <v>204.19</v>
      </c>
      <c r="K26" t="n">
        <v>51.39</v>
      </c>
      <c r="L26" t="n">
        <v>25</v>
      </c>
      <c r="M26" t="n">
        <v>11</v>
      </c>
      <c r="N26" t="n">
        <v>42.79</v>
      </c>
      <c r="O26" t="n">
        <v>25417.05</v>
      </c>
      <c r="P26" t="n">
        <v>413.65</v>
      </c>
      <c r="Q26" t="n">
        <v>561.65</v>
      </c>
      <c r="R26" t="n">
        <v>56.81</v>
      </c>
      <c r="S26" t="n">
        <v>48.39</v>
      </c>
      <c r="T26" t="n">
        <v>3863.04</v>
      </c>
      <c r="U26" t="n">
        <v>0.85</v>
      </c>
      <c r="V26" t="n">
        <v>0.93</v>
      </c>
      <c r="W26" t="n">
        <v>9.210000000000001</v>
      </c>
      <c r="X26" t="n">
        <v>0.25</v>
      </c>
      <c r="Y26" t="n">
        <v>0.5</v>
      </c>
      <c r="Z26" t="n">
        <v>10</v>
      </c>
      <c r="AA26" t="n">
        <v>1214.41420737335</v>
      </c>
      <c r="AB26" t="n">
        <v>1661.615094701831</v>
      </c>
      <c r="AC26" t="n">
        <v>1503.03288215492</v>
      </c>
      <c r="AD26" t="n">
        <v>1214414.20737335</v>
      </c>
      <c r="AE26" t="n">
        <v>1661615.094701831</v>
      </c>
      <c r="AF26" t="n">
        <v>6.375791412537019e-07</v>
      </c>
      <c r="AG26" t="n">
        <v>0.781875</v>
      </c>
      <c r="AH26" t="n">
        <v>1503032.88215492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2.6644</v>
      </c>
      <c r="E27" t="n">
        <v>37.53</v>
      </c>
      <c r="F27" t="n">
        <v>34.72</v>
      </c>
      <c r="G27" t="n">
        <v>160.24</v>
      </c>
      <c r="H27" t="n">
        <v>2.24</v>
      </c>
      <c r="I27" t="n">
        <v>13</v>
      </c>
      <c r="J27" t="n">
        <v>205.77</v>
      </c>
      <c r="K27" t="n">
        <v>51.39</v>
      </c>
      <c r="L27" t="n">
        <v>26</v>
      </c>
      <c r="M27" t="n">
        <v>11</v>
      </c>
      <c r="N27" t="n">
        <v>43.38</v>
      </c>
      <c r="O27" t="n">
        <v>25612.75</v>
      </c>
      <c r="P27" t="n">
        <v>411.68</v>
      </c>
      <c r="Q27" t="n">
        <v>561.66</v>
      </c>
      <c r="R27" t="n">
        <v>56.97</v>
      </c>
      <c r="S27" t="n">
        <v>48.39</v>
      </c>
      <c r="T27" t="n">
        <v>3942.52</v>
      </c>
      <c r="U27" t="n">
        <v>0.85</v>
      </c>
      <c r="V27" t="n">
        <v>0.93</v>
      </c>
      <c r="W27" t="n">
        <v>9.199999999999999</v>
      </c>
      <c r="X27" t="n">
        <v>0.25</v>
      </c>
      <c r="Y27" t="n">
        <v>0.5</v>
      </c>
      <c r="Z27" t="n">
        <v>10</v>
      </c>
      <c r="AA27" t="n">
        <v>1210.390540365053</v>
      </c>
      <c r="AB27" t="n">
        <v>1656.109735989418</v>
      </c>
      <c r="AC27" t="n">
        <v>1498.0529471512</v>
      </c>
      <c r="AD27" t="n">
        <v>1210390.540365053</v>
      </c>
      <c r="AE27" t="n">
        <v>1656109.735989418</v>
      </c>
      <c r="AF27" t="n">
        <v>6.375791412537019e-07</v>
      </c>
      <c r="AG27" t="n">
        <v>0.781875</v>
      </c>
      <c r="AH27" t="n">
        <v>1498052.9471512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2.6689</v>
      </c>
      <c r="E28" t="n">
        <v>37.47</v>
      </c>
      <c r="F28" t="n">
        <v>34.69</v>
      </c>
      <c r="G28" t="n">
        <v>173.44</v>
      </c>
      <c r="H28" t="n">
        <v>2.31</v>
      </c>
      <c r="I28" t="n">
        <v>12</v>
      </c>
      <c r="J28" t="n">
        <v>207.37</v>
      </c>
      <c r="K28" t="n">
        <v>51.39</v>
      </c>
      <c r="L28" t="n">
        <v>27</v>
      </c>
      <c r="M28" t="n">
        <v>10</v>
      </c>
      <c r="N28" t="n">
        <v>43.97</v>
      </c>
      <c r="O28" t="n">
        <v>25809.25</v>
      </c>
      <c r="P28" t="n">
        <v>409.69</v>
      </c>
      <c r="Q28" t="n">
        <v>561.65</v>
      </c>
      <c r="R28" t="n">
        <v>56.15</v>
      </c>
      <c r="S28" t="n">
        <v>48.39</v>
      </c>
      <c r="T28" t="n">
        <v>3538.56</v>
      </c>
      <c r="U28" t="n">
        <v>0.86</v>
      </c>
      <c r="V28" t="n">
        <v>0.93</v>
      </c>
      <c r="W28" t="n">
        <v>9.199999999999999</v>
      </c>
      <c r="X28" t="n">
        <v>0.22</v>
      </c>
      <c r="Y28" t="n">
        <v>0.5</v>
      </c>
      <c r="Z28" t="n">
        <v>10</v>
      </c>
      <c r="AA28" t="n">
        <v>1203.980495769165</v>
      </c>
      <c r="AB28" t="n">
        <v>1647.339230182115</v>
      </c>
      <c r="AC28" t="n">
        <v>1490.119486108664</v>
      </c>
      <c r="AD28" t="n">
        <v>1203980.495769165</v>
      </c>
      <c r="AE28" t="n">
        <v>1647339.230182115</v>
      </c>
      <c r="AF28" t="n">
        <v>6.38655971360158e-07</v>
      </c>
      <c r="AG28" t="n">
        <v>0.780625</v>
      </c>
      <c r="AH28" t="n">
        <v>1490119.486108664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2.6684</v>
      </c>
      <c r="E29" t="n">
        <v>37.48</v>
      </c>
      <c r="F29" t="n">
        <v>34.7</v>
      </c>
      <c r="G29" t="n">
        <v>173.48</v>
      </c>
      <c r="H29" t="n">
        <v>2.38</v>
      </c>
      <c r="I29" t="n">
        <v>12</v>
      </c>
      <c r="J29" t="n">
        <v>208.97</v>
      </c>
      <c r="K29" t="n">
        <v>51.39</v>
      </c>
      <c r="L29" t="n">
        <v>28</v>
      </c>
      <c r="M29" t="n">
        <v>10</v>
      </c>
      <c r="N29" t="n">
        <v>44.57</v>
      </c>
      <c r="O29" t="n">
        <v>26006.56</v>
      </c>
      <c r="P29" t="n">
        <v>409.74</v>
      </c>
      <c r="Q29" t="n">
        <v>561.67</v>
      </c>
      <c r="R29" t="n">
        <v>56.47</v>
      </c>
      <c r="S29" t="n">
        <v>48.39</v>
      </c>
      <c r="T29" t="n">
        <v>3697.45</v>
      </c>
      <c r="U29" t="n">
        <v>0.86</v>
      </c>
      <c r="V29" t="n">
        <v>0.93</v>
      </c>
      <c r="W29" t="n">
        <v>9.199999999999999</v>
      </c>
      <c r="X29" t="n">
        <v>0.22</v>
      </c>
      <c r="Y29" t="n">
        <v>0.5</v>
      </c>
      <c r="Z29" t="n">
        <v>10</v>
      </c>
      <c r="AA29" t="n">
        <v>1204.412898030563</v>
      </c>
      <c r="AB29" t="n">
        <v>1647.930862032402</v>
      </c>
      <c r="AC29" t="n">
        <v>1490.65465344552</v>
      </c>
      <c r="AD29" t="n">
        <v>1204412.898030563</v>
      </c>
      <c r="AE29" t="n">
        <v>1647930.862032402</v>
      </c>
      <c r="AF29" t="n">
        <v>6.385363235705518e-07</v>
      </c>
      <c r="AG29" t="n">
        <v>0.7808333333333333</v>
      </c>
      <c r="AH29" t="n">
        <v>1490654.65344552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2.668</v>
      </c>
      <c r="E30" t="n">
        <v>37.48</v>
      </c>
      <c r="F30" t="n">
        <v>34.7</v>
      </c>
      <c r="G30" t="n">
        <v>173.51</v>
      </c>
      <c r="H30" t="n">
        <v>2.45</v>
      </c>
      <c r="I30" t="n">
        <v>12</v>
      </c>
      <c r="J30" t="n">
        <v>210.57</v>
      </c>
      <c r="K30" t="n">
        <v>51.39</v>
      </c>
      <c r="L30" t="n">
        <v>29</v>
      </c>
      <c r="M30" t="n">
        <v>10</v>
      </c>
      <c r="N30" t="n">
        <v>45.18</v>
      </c>
      <c r="O30" t="n">
        <v>26204.71</v>
      </c>
      <c r="P30" t="n">
        <v>405.99</v>
      </c>
      <c r="Q30" t="n">
        <v>561.67</v>
      </c>
      <c r="R30" t="n">
        <v>56.61</v>
      </c>
      <c r="S30" t="n">
        <v>48.39</v>
      </c>
      <c r="T30" t="n">
        <v>3766.48</v>
      </c>
      <c r="U30" t="n">
        <v>0.85</v>
      </c>
      <c r="V30" t="n">
        <v>0.93</v>
      </c>
      <c r="W30" t="n">
        <v>9.199999999999999</v>
      </c>
      <c r="X30" t="n">
        <v>0.23</v>
      </c>
      <c r="Y30" t="n">
        <v>0.5</v>
      </c>
      <c r="Z30" t="n">
        <v>10</v>
      </c>
      <c r="AA30" t="n">
        <v>1196.943814074801</v>
      </c>
      <c r="AB30" t="n">
        <v>1637.7113318514</v>
      </c>
      <c r="AC30" t="n">
        <v>1481.410460881792</v>
      </c>
      <c r="AD30" t="n">
        <v>1196943.814074801</v>
      </c>
      <c r="AE30" t="n">
        <v>1637711.3318514</v>
      </c>
      <c r="AF30" t="n">
        <v>6.384406053388669e-07</v>
      </c>
      <c r="AG30" t="n">
        <v>0.7808333333333333</v>
      </c>
      <c r="AH30" t="n">
        <v>1481410.460881792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2.6722</v>
      </c>
      <c r="E31" t="n">
        <v>37.42</v>
      </c>
      <c r="F31" t="n">
        <v>34.68</v>
      </c>
      <c r="G31" t="n">
        <v>189.15</v>
      </c>
      <c r="H31" t="n">
        <v>2.51</v>
      </c>
      <c r="I31" t="n">
        <v>11</v>
      </c>
      <c r="J31" t="n">
        <v>212.19</v>
      </c>
      <c r="K31" t="n">
        <v>51.39</v>
      </c>
      <c r="L31" t="n">
        <v>30</v>
      </c>
      <c r="M31" t="n">
        <v>9</v>
      </c>
      <c r="N31" t="n">
        <v>45.79</v>
      </c>
      <c r="O31" t="n">
        <v>26403.69</v>
      </c>
      <c r="P31" t="n">
        <v>406.96</v>
      </c>
      <c r="Q31" t="n">
        <v>561.65</v>
      </c>
      <c r="R31" t="n">
        <v>55.72</v>
      </c>
      <c r="S31" t="n">
        <v>48.39</v>
      </c>
      <c r="T31" t="n">
        <v>3328.91</v>
      </c>
      <c r="U31" t="n">
        <v>0.87</v>
      </c>
      <c r="V31" t="n">
        <v>0.93</v>
      </c>
      <c r="W31" t="n">
        <v>9.199999999999999</v>
      </c>
      <c r="X31" t="n">
        <v>0.2</v>
      </c>
      <c r="Y31" t="n">
        <v>0.5</v>
      </c>
      <c r="Z31" t="n">
        <v>10</v>
      </c>
      <c r="AA31" t="n">
        <v>1196.83094980005</v>
      </c>
      <c r="AB31" t="n">
        <v>1637.556905971465</v>
      </c>
      <c r="AC31" t="n">
        <v>1481.2707731911</v>
      </c>
      <c r="AD31" t="n">
        <v>1196830.94980005</v>
      </c>
      <c r="AE31" t="n">
        <v>1637556.905971465</v>
      </c>
      <c r="AF31" t="n">
        <v>6.394456467715592e-07</v>
      </c>
      <c r="AG31" t="n">
        <v>0.7795833333333334</v>
      </c>
      <c r="AH31" t="n">
        <v>1481270.7731911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2.6725</v>
      </c>
      <c r="E32" t="n">
        <v>37.42</v>
      </c>
      <c r="F32" t="n">
        <v>34.67</v>
      </c>
      <c r="G32" t="n">
        <v>189.12</v>
      </c>
      <c r="H32" t="n">
        <v>2.58</v>
      </c>
      <c r="I32" t="n">
        <v>11</v>
      </c>
      <c r="J32" t="n">
        <v>213.81</v>
      </c>
      <c r="K32" t="n">
        <v>51.39</v>
      </c>
      <c r="L32" t="n">
        <v>31</v>
      </c>
      <c r="M32" t="n">
        <v>9</v>
      </c>
      <c r="N32" t="n">
        <v>46.41</v>
      </c>
      <c r="O32" t="n">
        <v>26603.52</v>
      </c>
      <c r="P32" t="n">
        <v>404.59</v>
      </c>
      <c r="Q32" t="n">
        <v>561.66</v>
      </c>
      <c r="R32" t="n">
        <v>55.59</v>
      </c>
      <c r="S32" t="n">
        <v>48.39</v>
      </c>
      <c r="T32" t="n">
        <v>3261.09</v>
      </c>
      <c r="U32" t="n">
        <v>0.87</v>
      </c>
      <c r="V32" t="n">
        <v>0.93</v>
      </c>
      <c r="W32" t="n">
        <v>9.199999999999999</v>
      </c>
      <c r="X32" t="n">
        <v>0.2</v>
      </c>
      <c r="Y32" t="n">
        <v>0.5</v>
      </c>
      <c r="Z32" t="n">
        <v>10</v>
      </c>
      <c r="AA32" t="n">
        <v>1191.766437105175</v>
      </c>
      <c r="AB32" t="n">
        <v>1630.627416271805</v>
      </c>
      <c r="AC32" t="n">
        <v>1475.002624262776</v>
      </c>
      <c r="AD32" t="n">
        <v>1191766.437105175</v>
      </c>
      <c r="AE32" t="n">
        <v>1630627.416271805</v>
      </c>
      <c r="AF32" t="n">
        <v>6.395174354453228e-07</v>
      </c>
      <c r="AG32" t="n">
        <v>0.7795833333333334</v>
      </c>
      <c r="AH32" t="n">
        <v>1475002.624262776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2.6766</v>
      </c>
      <c r="E33" t="n">
        <v>37.36</v>
      </c>
      <c r="F33" t="n">
        <v>34.65</v>
      </c>
      <c r="G33" t="n">
        <v>207.9</v>
      </c>
      <c r="H33" t="n">
        <v>2.64</v>
      </c>
      <c r="I33" t="n">
        <v>10</v>
      </c>
      <c r="J33" t="n">
        <v>215.43</v>
      </c>
      <c r="K33" t="n">
        <v>51.39</v>
      </c>
      <c r="L33" t="n">
        <v>32</v>
      </c>
      <c r="M33" t="n">
        <v>8</v>
      </c>
      <c r="N33" t="n">
        <v>47.04</v>
      </c>
      <c r="O33" t="n">
        <v>26804.21</v>
      </c>
      <c r="P33" t="n">
        <v>401.72</v>
      </c>
      <c r="Q33" t="n">
        <v>561.65</v>
      </c>
      <c r="R33" t="n">
        <v>54.95</v>
      </c>
      <c r="S33" t="n">
        <v>48.39</v>
      </c>
      <c r="T33" t="n">
        <v>2949.19</v>
      </c>
      <c r="U33" t="n">
        <v>0.88</v>
      </c>
      <c r="V33" t="n">
        <v>0.93</v>
      </c>
      <c r="W33" t="n">
        <v>9.19</v>
      </c>
      <c r="X33" t="n">
        <v>0.18</v>
      </c>
      <c r="Y33" t="n">
        <v>0.5</v>
      </c>
      <c r="Z33" t="n">
        <v>10</v>
      </c>
      <c r="AA33" t="n">
        <v>1183.898872666754</v>
      </c>
      <c r="AB33" t="n">
        <v>1619.862667514712</v>
      </c>
      <c r="AC33" t="n">
        <v>1465.26524801864</v>
      </c>
      <c r="AD33" t="n">
        <v>1183898.872666755</v>
      </c>
      <c r="AE33" t="n">
        <v>1619862.667514713</v>
      </c>
      <c r="AF33" t="n">
        <v>6.40498547320094e-07</v>
      </c>
      <c r="AG33" t="n">
        <v>0.7783333333333333</v>
      </c>
      <c r="AH33" t="n">
        <v>1465265.24801864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2.6768</v>
      </c>
      <c r="E34" t="n">
        <v>37.36</v>
      </c>
      <c r="F34" t="n">
        <v>34.65</v>
      </c>
      <c r="G34" t="n">
        <v>207.88</v>
      </c>
      <c r="H34" t="n">
        <v>2.7</v>
      </c>
      <c r="I34" t="n">
        <v>10</v>
      </c>
      <c r="J34" t="n">
        <v>217.07</v>
      </c>
      <c r="K34" t="n">
        <v>51.39</v>
      </c>
      <c r="L34" t="n">
        <v>33</v>
      </c>
      <c r="M34" t="n">
        <v>8</v>
      </c>
      <c r="N34" t="n">
        <v>47.68</v>
      </c>
      <c r="O34" t="n">
        <v>27005.77</v>
      </c>
      <c r="P34" t="n">
        <v>403.08</v>
      </c>
      <c r="Q34" t="n">
        <v>561.66</v>
      </c>
      <c r="R34" t="n">
        <v>54.89</v>
      </c>
      <c r="S34" t="n">
        <v>48.39</v>
      </c>
      <c r="T34" t="n">
        <v>2919.21</v>
      </c>
      <c r="U34" t="n">
        <v>0.88</v>
      </c>
      <c r="V34" t="n">
        <v>0.93</v>
      </c>
      <c r="W34" t="n">
        <v>9.19</v>
      </c>
      <c r="X34" t="n">
        <v>0.17</v>
      </c>
      <c r="Y34" t="n">
        <v>0.5</v>
      </c>
      <c r="Z34" t="n">
        <v>10</v>
      </c>
      <c r="AA34" t="n">
        <v>1186.575669620407</v>
      </c>
      <c r="AB34" t="n">
        <v>1623.525179198647</v>
      </c>
      <c r="AC34" t="n">
        <v>1468.578214727828</v>
      </c>
      <c r="AD34" t="n">
        <v>1186575.669620407</v>
      </c>
      <c r="AE34" t="n">
        <v>1623525.179198647</v>
      </c>
      <c r="AF34" t="n">
        <v>6.405464064359365e-07</v>
      </c>
      <c r="AG34" t="n">
        <v>0.7783333333333333</v>
      </c>
      <c r="AH34" t="n">
        <v>1468578.214727828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2.6768</v>
      </c>
      <c r="E35" t="n">
        <v>37.36</v>
      </c>
      <c r="F35" t="n">
        <v>34.65</v>
      </c>
      <c r="G35" t="n">
        <v>207.88</v>
      </c>
      <c r="H35" t="n">
        <v>2.76</v>
      </c>
      <c r="I35" t="n">
        <v>10</v>
      </c>
      <c r="J35" t="n">
        <v>218.71</v>
      </c>
      <c r="K35" t="n">
        <v>51.39</v>
      </c>
      <c r="L35" t="n">
        <v>34</v>
      </c>
      <c r="M35" t="n">
        <v>8</v>
      </c>
      <c r="N35" t="n">
        <v>48.32</v>
      </c>
      <c r="O35" t="n">
        <v>27208.22</v>
      </c>
      <c r="P35" t="n">
        <v>403.91</v>
      </c>
      <c r="Q35" t="n">
        <v>561.6799999999999</v>
      </c>
      <c r="R35" t="n">
        <v>54.77</v>
      </c>
      <c r="S35" t="n">
        <v>48.39</v>
      </c>
      <c r="T35" t="n">
        <v>2854.88</v>
      </c>
      <c r="U35" t="n">
        <v>0.88</v>
      </c>
      <c r="V35" t="n">
        <v>0.93</v>
      </c>
      <c r="W35" t="n">
        <v>9.199999999999999</v>
      </c>
      <c r="X35" t="n">
        <v>0.17</v>
      </c>
      <c r="Y35" t="n">
        <v>0.5</v>
      </c>
      <c r="Z35" t="n">
        <v>10</v>
      </c>
      <c r="AA35" t="n">
        <v>1188.263067113898</v>
      </c>
      <c r="AB35" t="n">
        <v>1625.833950891964</v>
      </c>
      <c r="AC35" t="n">
        <v>1470.666640491116</v>
      </c>
      <c r="AD35" t="n">
        <v>1188263.067113898</v>
      </c>
      <c r="AE35" t="n">
        <v>1625833.950891964</v>
      </c>
      <c r="AF35" t="n">
        <v>6.405464064359365e-07</v>
      </c>
      <c r="AG35" t="n">
        <v>0.7783333333333333</v>
      </c>
      <c r="AH35" t="n">
        <v>1470666.640491116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2.6765</v>
      </c>
      <c r="E36" t="n">
        <v>37.36</v>
      </c>
      <c r="F36" t="n">
        <v>34.65</v>
      </c>
      <c r="G36" t="n">
        <v>207.91</v>
      </c>
      <c r="H36" t="n">
        <v>2.82</v>
      </c>
      <c r="I36" t="n">
        <v>10</v>
      </c>
      <c r="J36" t="n">
        <v>220.36</v>
      </c>
      <c r="K36" t="n">
        <v>51.39</v>
      </c>
      <c r="L36" t="n">
        <v>35</v>
      </c>
      <c r="M36" t="n">
        <v>8</v>
      </c>
      <c r="N36" t="n">
        <v>48.97</v>
      </c>
      <c r="O36" t="n">
        <v>27411.55</v>
      </c>
      <c r="P36" t="n">
        <v>400.18</v>
      </c>
      <c r="Q36" t="n">
        <v>561.65</v>
      </c>
      <c r="R36" t="n">
        <v>54.96</v>
      </c>
      <c r="S36" t="n">
        <v>48.39</v>
      </c>
      <c r="T36" t="n">
        <v>2949.79</v>
      </c>
      <c r="U36" t="n">
        <v>0.88</v>
      </c>
      <c r="V36" t="n">
        <v>0.93</v>
      </c>
      <c r="W36" t="n">
        <v>9.199999999999999</v>
      </c>
      <c r="X36" t="n">
        <v>0.18</v>
      </c>
      <c r="Y36" t="n">
        <v>0.5</v>
      </c>
      <c r="Z36" t="n">
        <v>10</v>
      </c>
      <c r="AA36" t="n">
        <v>1180.811740437966</v>
      </c>
      <c r="AB36" t="n">
        <v>1615.638717004622</v>
      </c>
      <c r="AC36" t="n">
        <v>1461.444425416881</v>
      </c>
      <c r="AD36" t="n">
        <v>1180811.740437966</v>
      </c>
      <c r="AE36" t="n">
        <v>1615638.717004622</v>
      </c>
      <c r="AF36" t="n">
        <v>6.404746177621727e-07</v>
      </c>
      <c r="AG36" t="n">
        <v>0.7783333333333333</v>
      </c>
      <c r="AH36" t="n">
        <v>1461444.425416881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2.6803</v>
      </c>
      <c r="E37" t="n">
        <v>37.31</v>
      </c>
      <c r="F37" t="n">
        <v>34.63</v>
      </c>
      <c r="G37" t="n">
        <v>230.88</v>
      </c>
      <c r="H37" t="n">
        <v>2.88</v>
      </c>
      <c r="I37" t="n">
        <v>9</v>
      </c>
      <c r="J37" t="n">
        <v>222.01</v>
      </c>
      <c r="K37" t="n">
        <v>51.39</v>
      </c>
      <c r="L37" t="n">
        <v>36</v>
      </c>
      <c r="M37" t="n">
        <v>7</v>
      </c>
      <c r="N37" t="n">
        <v>49.62</v>
      </c>
      <c r="O37" t="n">
        <v>27615.8</v>
      </c>
      <c r="P37" t="n">
        <v>397.03</v>
      </c>
      <c r="Q37" t="n">
        <v>561.65</v>
      </c>
      <c r="R37" t="n">
        <v>54.36</v>
      </c>
      <c r="S37" t="n">
        <v>48.39</v>
      </c>
      <c r="T37" t="n">
        <v>2659.51</v>
      </c>
      <c r="U37" t="n">
        <v>0.89</v>
      </c>
      <c r="V37" t="n">
        <v>0.93</v>
      </c>
      <c r="W37" t="n">
        <v>9.19</v>
      </c>
      <c r="X37" t="n">
        <v>0.16</v>
      </c>
      <c r="Y37" t="n">
        <v>0.5</v>
      </c>
      <c r="Z37" t="n">
        <v>10</v>
      </c>
      <c r="AA37" t="n">
        <v>1172.535760704347</v>
      </c>
      <c r="AB37" t="n">
        <v>1604.315156422626</v>
      </c>
      <c r="AC37" t="n">
        <v>1451.201569564114</v>
      </c>
      <c r="AD37" t="n">
        <v>1172535.760704346</v>
      </c>
      <c r="AE37" t="n">
        <v>1604315.156422626</v>
      </c>
      <c r="AF37" t="n">
        <v>6.413839409631801e-07</v>
      </c>
      <c r="AG37" t="n">
        <v>0.7772916666666667</v>
      </c>
      <c r="AH37" t="n">
        <v>1451201.569564114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2.6799</v>
      </c>
      <c r="E38" t="n">
        <v>37.31</v>
      </c>
      <c r="F38" t="n">
        <v>34.64</v>
      </c>
      <c r="G38" t="n">
        <v>230.91</v>
      </c>
      <c r="H38" t="n">
        <v>2.94</v>
      </c>
      <c r="I38" t="n">
        <v>9</v>
      </c>
      <c r="J38" t="n">
        <v>223.68</v>
      </c>
      <c r="K38" t="n">
        <v>51.39</v>
      </c>
      <c r="L38" t="n">
        <v>37</v>
      </c>
      <c r="M38" t="n">
        <v>7</v>
      </c>
      <c r="N38" t="n">
        <v>50.29</v>
      </c>
      <c r="O38" t="n">
        <v>27821.09</v>
      </c>
      <c r="P38" t="n">
        <v>397.79</v>
      </c>
      <c r="Q38" t="n">
        <v>561.67</v>
      </c>
      <c r="R38" t="n">
        <v>54.53</v>
      </c>
      <c r="S38" t="n">
        <v>48.39</v>
      </c>
      <c r="T38" t="n">
        <v>2743.71</v>
      </c>
      <c r="U38" t="n">
        <v>0.89</v>
      </c>
      <c r="V38" t="n">
        <v>0.93</v>
      </c>
      <c r="W38" t="n">
        <v>9.19</v>
      </c>
      <c r="X38" t="n">
        <v>0.16</v>
      </c>
      <c r="Y38" t="n">
        <v>0.5</v>
      </c>
      <c r="Z38" t="n">
        <v>10</v>
      </c>
      <c r="AA38" t="n">
        <v>1174.35778467991</v>
      </c>
      <c r="AB38" t="n">
        <v>1606.808130008017</v>
      </c>
      <c r="AC38" t="n">
        <v>1453.456617249425</v>
      </c>
      <c r="AD38" t="n">
        <v>1174357.78467991</v>
      </c>
      <c r="AE38" t="n">
        <v>1606808.130008017</v>
      </c>
      <c r="AF38" t="n">
        <v>6.412882227314952e-07</v>
      </c>
      <c r="AG38" t="n">
        <v>0.7772916666666667</v>
      </c>
      <c r="AH38" t="n">
        <v>1453456.617249425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2.6802</v>
      </c>
      <c r="E39" t="n">
        <v>37.31</v>
      </c>
      <c r="F39" t="n">
        <v>34.63</v>
      </c>
      <c r="G39" t="n">
        <v>230.89</v>
      </c>
      <c r="H39" t="n">
        <v>3</v>
      </c>
      <c r="I39" t="n">
        <v>9</v>
      </c>
      <c r="J39" t="n">
        <v>225.35</v>
      </c>
      <c r="K39" t="n">
        <v>51.39</v>
      </c>
      <c r="L39" t="n">
        <v>38</v>
      </c>
      <c r="M39" t="n">
        <v>7</v>
      </c>
      <c r="N39" t="n">
        <v>50.96</v>
      </c>
      <c r="O39" t="n">
        <v>28027.19</v>
      </c>
      <c r="P39" t="n">
        <v>397.05</v>
      </c>
      <c r="Q39" t="n">
        <v>561.66</v>
      </c>
      <c r="R39" t="n">
        <v>54.36</v>
      </c>
      <c r="S39" t="n">
        <v>48.39</v>
      </c>
      <c r="T39" t="n">
        <v>2659.5</v>
      </c>
      <c r="U39" t="n">
        <v>0.89</v>
      </c>
      <c r="V39" t="n">
        <v>0.93</v>
      </c>
      <c r="W39" t="n">
        <v>9.19</v>
      </c>
      <c r="X39" t="n">
        <v>0.16</v>
      </c>
      <c r="Y39" t="n">
        <v>0.5</v>
      </c>
      <c r="Z39" t="n">
        <v>10</v>
      </c>
      <c r="AA39" t="n">
        <v>1172.619937284802</v>
      </c>
      <c r="AB39" t="n">
        <v>1604.430330533614</v>
      </c>
      <c r="AC39" t="n">
        <v>1451.305751619597</v>
      </c>
      <c r="AD39" t="n">
        <v>1172619.937284802</v>
      </c>
      <c r="AE39" t="n">
        <v>1604430.330533614</v>
      </c>
      <c r="AF39" t="n">
        <v>6.41360011405259e-07</v>
      </c>
      <c r="AG39" t="n">
        <v>0.7772916666666667</v>
      </c>
      <c r="AH39" t="n">
        <v>1451305.751619597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2.6795</v>
      </c>
      <c r="E40" t="n">
        <v>37.32</v>
      </c>
      <c r="F40" t="n">
        <v>34.64</v>
      </c>
      <c r="G40" t="n">
        <v>230.95</v>
      </c>
      <c r="H40" t="n">
        <v>3.05</v>
      </c>
      <c r="I40" t="n">
        <v>9</v>
      </c>
      <c r="J40" t="n">
        <v>227.03</v>
      </c>
      <c r="K40" t="n">
        <v>51.39</v>
      </c>
      <c r="L40" t="n">
        <v>39</v>
      </c>
      <c r="M40" t="n">
        <v>7</v>
      </c>
      <c r="N40" t="n">
        <v>51.64</v>
      </c>
      <c r="O40" t="n">
        <v>28234.24</v>
      </c>
      <c r="P40" t="n">
        <v>395.59</v>
      </c>
      <c r="Q40" t="n">
        <v>561.65</v>
      </c>
      <c r="R40" t="n">
        <v>54.6</v>
      </c>
      <c r="S40" t="n">
        <v>48.39</v>
      </c>
      <c r="T40" t="n">
        <v>2776.36</v>
      </c>
      <c r="U40" t="n">
        <v>0.89</v>
      </c>
      <c r="V40" t="n">
        <v>0.93</v>
      </c>
      <c r="W40" t="n">
        <v>9.199999999999999</v>
      </c>
      <c r="X40" t="n">
        <v>0.17</v>
      </c>
      <c r="Y40" t="n">
        <v>0.5</v>
      </c>
      <c r="Z40" t="n">
        <v>10</v>
      </c>
      <c r="AA40" t="n">
        <v>1170.065117155744</v>
      </c>
      <c r="AB40" t="n">
        <v>1600.934712922327</v>
      </c>
      <c r="AC40" t="n">
        <v>1448.143750847001</v>
      </c>
      <c r="AD40" t="n">
        <v>1170065.117155744</v>
      </c>
      <c r="AE40" t="n">
        <v>1600934.712922327</v>
      </c>
      <c r="AF40" t="n">
        <v>6.411925044998101e-07</v>
      </c>
      <c r="AG40" t="n">
        <v>0.7775</v>
      </c>
      <c r="AH40" t="n">
        <v>1448143.750847001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2.6838</v>
      </c>
      <c r="E41" t="n">
        <v>37.26</v>
      </c>
      <c r="F41" t="n">
        <v>34.62</v>
      </c>
      <c r="G41" t="n">
        <v>259.62</v>
      </c>
      <c r="H41" t="n">
        <v>3.11</v>
      </c>
      <c r="I41" t="n">
        <v>8</v>
      </c>
      <c r="J41" t="n">
        <v>228.71</v>
      </c>
      <c r="K41" t="n">
        <v>51.39</v>
      </c>
      <c r="L41" t="n">
        <v>40</v>
      </c>
      <c r="M41" t="n">
        <v>6</v>
      </c>
      <c r="N41" t="n">
        <v>52.32</v>
      </c>
      <c r="O41" t="n">
        <v>28442.24</v>
      </c>
      <c r="P41" t="n">
        <v>391.34</v>
      </c>
      <c r="Q41" t="n">
        <v>561.66</v>
      </c>
      <c r="R41" t="n">
        <v>53.78</v>
      </c>
      <c r="S41" t="n">
        <v>48.39</v>
      </c>
      <c r="T41" t="n">
        <v>2370.8</v>
      </c>
      <c r="U41" t="n">
        <v>0.9</v>
      </c>
      <c r="V41" t="n">
        <v>0.93</v>
      </c>
      <c r="W41" t="n">
        <v>9.19</v>
      </c>
      <c r="X41" t="n">
        <v>0.14</v>
      </c>
      <c r="Y41" t="n">
        <v>0.5</v>
      </c>
      <c r="Z41" t="n">
        <v>10</v>
      </c>
      <c r="AA41" t="n">
        <v>1159.366715648229</v>
      </c>
      <c r="AB41" t="n">
        <v>1586.296687999581</v>
      </c>
      <c r="AC41" t="n">
        <v>1434.902758478285</v>
      </c>
      <c r="AD41" t="n">
        <v>1159366.715648229</v>
      </c>
      <c r="AE41" t="n">
        <v>1586296.687999581</v>
      </c>
      <c r="AF41" t="n">
        <v>6.422214754904238e-07</v>
      </c>
      <c r="AG41" t="n">
        <v>0.77625</v>
      </c>
      <c r="AH41" t="n">
        <v>1434902.758478285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2.4316</v>
      </c>
      <c r="E2" t="n">
        <v>41.13</v>
      </c>
      <c r="F2" t="n">
        <v>37.52</v>
      </c>
      <c r="G2" t="n">
        <v>14.81</v>
      </c>
      <c r="H2" t="n">
        <v>0.34</v>
      </c>
      <c r="I2" t="n">
        <v>152</v>
      </c>
      <c r="J2" t="n">
        <v>51.33</v>
      </c>
      <c r="K2" t="n">
        <v>24.83</v>
      </c>
      <c r="L2" t="n">
        <v>1</v>
      </c>
      <c r="M2" t="n">
        <v>150</v>
      </c>
      <c r="N2" t="n">
        <v>5.51</v>
      </c>
      <c r="O2" t="n">
        <v>6564.78</v>
      </c>
      <c r="P2" t="n">
        <v>210.96</v>
      </c>
      <c r="Q2" t="n">
        <v>561.88</v>
      </c>
      <c r="R2" t="n">
        <v>144.11</v>
      </c>
      <c r="S2" t="n">
        <v>48.39</v>
      </c>
      <c r="T2" t="n">
        <v>46817.98</v>
      </c>
      <c r="U2" t="n">
        <v>0.34</v>
      </c>
      <c r="V2" t="n">
        <v>0.86</v>
      </c>
      <c r="W2" t="n">
        <v>9.42</v>
      </c>
      <c r="X2" t="n">
        <v>3.04</v>
      </c>
      <c r="Y2" t="n">
        <v>0.5</v>
      </c>
      <c r="Z2" t="n">
        <v>10</v>
      </c>
      <c r="AA2" t="n">
        <v>717.7505401614939</v>
      </c>
      <c r="AB2" t="n">
        <v>982.0579539679904</v>
      </c>
      <c r="AC2" t="n">
        <v>888.33172116828</v>
      </c>
      <c r="AD2" t="n">
        <v>717750.5401614938</v>
      </c>
      <c r="AE2" t="n">
        <v>982057.9539679905</v>
      </c>
      <c r="AF2" t="n">
        <v>6.963579752927887e-07</v>
      </c>
      <c r="AG2" t="n">
        <v>0.8568750000000001</v>
      </c>
      <c r="AH2" t="n">
        <v>888331.72116828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2.5977</v>
      </c>
      <c r="E3" t="n">
        <v>38.5</v>
      </c>
      <c r="F3" t="n">
        <v>35.88</v>
      </c>
      <c r="G3" t="n">
        <v>30.32</v>
      </c>
      <c r="H3" t="n">
        <v>0.66</v>
      </c>
      <c r="I3" t="n">
        <v>71</v>
      </c>
      <c r="J3" t="n">
        <v>52.47</v>
      </c>
      <c r="K3" t="n">
        <v>24.83</v>
      </c>
      <c r="L3" t="n">
        <v>2</v>
      </c>
      <c r="M3" t="n">
        <v>69</v>
      </c>
      <c r="N3" t="n">
        <v>5.64</v>
      </c>
      <c r="O3" t="n">
        <v>6705.1</v>
      </c>
      <c r="P3" t="n">
        <v>194.08</v>
      </c>
      <c r="Q3" t="n">
        <v>561.71</v>
      </c>
      <c r="R3" t="n">
        <v>92.90000000000001</v>
      </c>
      <c r="S3" t="n">
        <v>48.39</v>
      </c>
      <c r="T3" t="n">
        <v>21619.25</v>
      </c>
      <c r="U3" t="n">
        <v>0.52</v>
      </c>
      <c r="V3" t="n">
        <v>0.9</v>
      </c>
      <c r="W3" t="n">
        <v>9.300000000000001</v>
      </c>
      <c r="X3" t="n">
        <v>1.41</v>
      </c>
      <c r="Y3" t="n">
        <v>0.5</v>
      </c>
      <c r="Z3" t="n">
        <v>10</v>
      </c>
      <c r="AA3" t="n">
        <v>626.7420975779113</v>
      </c>
      <c r="AB3" t="n">
        <v>857.5361878160115</v>
      </c>
      <c r="AC3" t="n">
        <v>775.6941376104493</v>
      </c>
      <c r="AD3" t="n">
        <v>626742.0975779113</v>
      </c>
      <c r="AE3" t="n">
        <v>857536.1878160115</v>
      </c>
      <c r="AF3" t="n">
        <v>7.439254451464375e-07</v>
      </c>
      <c r="AG3" t="n">
        <v>0.8020833333333334</v>
      </c>
      <c r="AH3" t="n">
        <v>775694.1376104492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2.6558</v>
      </c>
      <c r="E4" t="n">
        <v>37.65</v>
      </c>
      <c r="F4" t="n">
        <v>35.36</v>
      </c>
      <c r="G4" t="n">
        <v>47.14</v>
      </c>
      <c r="H4" t="n">
        <v>0.97</v>
      </c>
      <c r="I4" t="n">
        <v>45</v>
      </c>
      <c r="J4" t="n">
        <v>53.61</v>
      </c>
      <c r="K4" t="n">
        <v>24.83</v>
      </c>
      <c r="L4" t="n">
        <v>3</v>
      </c>
      <c r="M4" t="n">
        <v>43</v>
      </c>
      <c r="N4" t="n">
        <v>5.78</v>
      </c>
      <c r="O4" t="n">
        <v>6845.59</v>
      </c>
      <c r="P4" t="n">
        <v>182.77</v>
      </c>
      <c r="Q4" t="n">
        <v>561.6900000000001</v>
      </c>
      <c r="R4" t="n">
        <v>76.69</v>
      </c>
      <c r="S4" t="n">
        <v>48.39</v>
      </c>
      <c r="T4" t="n">
        <v>13643.56</v>
      </c>
      <c r="U4" t="n">
        <v>0.63</v>
      </c>
      <c r="V4" t="n">
        <v>0.91</v>
      </c>
      <c r="W4" t="n">
        <v>9.26</v>
      </c>
      <c r="X4" t="n">
        <v>0.88</v>
      </c>
      <c r="Y4" t="n">
        <v>0.5</v>
      </c>
      <c r="Z4" t="n">
        <v>10</v>
      </c>
      <c r="AA4" t="n">
        <v>586.834099656327</v>
      </c>
      <c r="AB4" t="n">
        <v>802.9323044430897</v>
      </c>
      <c r="AC4" t="n">
        <v>726.3015722296075</v>
      </c>
      <c r="AD4" t="n">
        <v>586834.099656327</v>
      </c>
      <c r="AE4" t="n">
        <v>802932.3044430898</v>
      </c>
      <c r="AF4" t="n">
        <v>7.605640363475031e-07</v>
      </c>
      <c r="AG4" t="n">
        <v>0.7843749999999999</v>
      </c>
      <c r="AH4" t="n">
        <v>726301.5722296075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2.6857</v>
      </c>
      <c r="E5" t="n">
        <v>37.23</v>
      </c>
      <c r="F5" t="n">
        <v>35.1</v>
      </c>
      <c r="G5" t="n">
        <v>65.8</v>
      </c>
      <c r="H5" t="n">
        <v>1.27</v>
      </c>
      <c r="I5" t="n">
        <v>32</v>
      </c>
      <c r="J5" t="n">
        <v>54.75</v>
      </c>
      <c r="K5" t="n">
        <v>24.83</v>
      </c>
      <c r="L5" t="n">
        <v>4</v>
      </c>
      <c r="M5" t="n">
        <v>28</v>
      </c>
      <c r="N5" t="n">
        <v>5.92</v>
      </c>
      <c r="O5" t="n">
        <v>6986.39</v>
      </c>
      <c r="P5" t="n">
        <v>173.02</v>
      </c>
      <c r="Q5" t="n">
        <v>561.65</v>
      </c>
      <c r="R5" t="n">
        <v>68.65000000000001</v>
      </c>
      <c r="S5" t="n">
        <v>48.39</v>
      </c>
      <c r="T5" t="n">
        <v>9685</v>
      </c>
      <c r="U5" t="n">
        <v>0.7</v>
      </c>
      <c r="V5" t="n">
        <v>0.92</v>
      </c>
      <c r="W5" t="n">
        <v>9.23</v>
      </c>
      <c r="X5" t="n">
        <v>0.62</v>
      </c>
      <c r="Y5" t="n">
        <v>0.5</v>
      </c>
      <c r="Z5" t="n">
        <v>10</v>
      </c>
      <c r="AA5" t="n">
        <v>559.0513450929594</v>
      </c>
      <c r="AB5" t="n">
        <v>764.9187139608637</v>
      </c>
      <c r="AC5" t="n">
        <v>691.9159454705959</v>
      </c>
      <c r="AD5" t="n">
        <v>559051.3450929595</v>
      </c>
      <c r="AE5" t="n">
        <v>764918.7139608636</v>
      </c>
      <c r="AF5" t="n">
        <v>7.69126753678172e-07</v>
      </c>
      <c r="AG5" t="n">
        <v>0.7756249999999999</v>
      </c>
      <c r="AH5" t="n">
        <v>691915.945470596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2.6869</v>
      </c>
      <c r="E6" t="n">
        <v>37.22</v>
      </c>
      <c r="F6" t="n">
        <v>35.1</v>
      </c>
      <c r="G6" t="n">
        <v>70.20999999999999</v>
      </c>
      <c r="H6" t="n">
        <v>1.55</v>
      </c>
      <c r="I6" t="n">
        <v>30</v>
      </c>
      <c r="J6" t="n">
        <v>55.89</v>
      </c>
      <c r="K6" t="n">
        <v>24.83</v>
      </c>
      <c r="L6" t="n">
        <v>5</v>
      </c>
      <c r="M6" t="n">
        <v>0</v>
      </c>
      <c r="N6" t="n">
        <v>6.07</v>
      </c>
      <c r="O6" t="n">
        <v>7127.49</v>
      </c>
      <c r="P6" t="n">
        <v>171.83</v>
      </c>
      <c r="Q6" t="n">
        <v>561.73</v>
      </c>
      <c r="R6" t="n">
        <v>67.84</v>
      </c>
      <c r="S6" t="n">
        <v>48.39</v>
      </c>
      <c r="T6" t="n">
        <v>9292.629999999999</v>
      </c>
      <c r="U6" t="n">
        <v>0.71</v>
      </c>
      <c r="V6" t="n">
        <v>0.92</v>
      </c>
      <c r="W6" t="n">
        <v>9.26</v>
      </c>
      <c r="X6" t="n">
        <v>0.63</v>
      </c>
      <c r="Y6" t="n">
        <v>0.5</v>
      </c>
      <c r="Z6" t="n">
        <v>10</v>
      </c>
      <c r="AA6" t="n">
        <v>556.392704561924</v>
      </c>
      <c r="AB6" t="n">
        <v>761.2810446953587</v>
      </c>
      <c r="AC6" t="n">
        <v>688.6254502542898</v>
      </c>
      <c r="AD6" t="n">
        <v>556392.704561924</v>
      </c>
      <c r="AE6" t="n">
        <v>761281.0446953587</v>
      </c>
      <c r="AF6" t="n">
        <v>7.694704078854228e-07</v>
      </c>
      <c r="AG6" t="n">
        <v>0.7754166666666666</v>
      </c>
      <c r="AH6" t="n">
        <v>688625.4502542898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1.9167</v>
      </c>
      <c r="E2" t="n">
        <v>52.17</v>
      </c>
      <c r="F2" t="n">
        <v>41.12</v>
      </c>
      <c r="G2" t="n">
        <v>7.57</v>
      </c>
      <c r="H2" t="n">
        <v>0.13</v>
      </c>
      <c r="I2" t="n">
        <v>326</v>
      </c>
      <c r="J2" t="n">
        <v>133.21</v>
      </c>
      <c r="K2" t="n">
        <v>46.47</v>
      </c>
      <c r="L2" t="n">
        <v>1</v>
      </c>
      <c r="M2" t="n">
        <v>324</v>
      </c>
      <c r="N2" t="n">
        <v>20.75</v>
      </c>
      <c r="O2" t="n">
        <v>16663.42</v>
      </c>
      <c r="P2" t="n">
        <v>453.75</v>
      </c>
      <c r="Q2" t="n">
        <v>562.23</v>
      </c>
      <c r="R2" t="n">
        <v>255.67</v>
      </c>
      <c r="S2" t="n">
        <v>48.39</v>
      </c>
      <c r="T2" t="n">
        <v>101729.57</v>
      </c>
      <c r="U2" t="n">
        <v>0.19</v>
      </c>
      <c r="V2" t="n">
        <v>0.78</v>
      </c>
      <c r="W2" t="n">
        <v>9.720000000000001</v>
      </c>
      <c r="X2" t="n">
        <v>6.63</v>
      </c>
      <c r="Y2" t="n">
        <v>0.5</v>
      </c>
      <c r="Z2" t="n">
        <v>10</v>
      </c>
      <c r="AA2" t="n">
        <v>1833.281603099275</v>
      </c>
      <c r="AB2" t="n">
        <v>2508.376768036627</v>
      </c>
      <c r="AC2" t="n">
        <v>2268.980809824115</v>
      </c>
      <c r="AD2" t="n">
        <v>1833281.603099275</v>
      </c>
      <c r="AE2" t="n">
        <v>2508376.768036627</v>
      </c>
      <c r="AF2" t="n">
        <v>4.768431448728878e-07</v>
      </c>
      <c r="AG2" t="n">
        <v>1.086875</v>
      </c>
      <c r="AH2" t="n">
        <v>2268980.809824115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2.2914</v>
      </c>
      <c r="E3" t="n">
        <v>43.64</v>
      </c>
      <c r="F3" t="n">
        <v>37.43</v>
      </c>
      <c r="G3" t="n">
        <v>15.18</v>
      </c>
      <c r="H3" t="n">
        <v>0.26</v>
      </c>
      <c r="I3" t="n">
        <v>148</v>
      </c>
      <c r="J3" t="n">
        <v>134.55</v>
      </c>
      <c r="K3" t="n">
        <v>46.47</v>
      </c>
      <c r="L3" t="n">
        <v>2</v>
      </c>
      <c r="M3" t="n">
        <v>146</v>
      </c>
      <c r="N3" t="n">
        <v>21.09</v>
      </c>
      <c r="O3" t="n">
        <v>16828.84</v>
      </c>
      <c r="P3" t="n">
        <v>411.03</v>
      </c>
      <c r="Q3" t="n">
        <v>562</v>
      </c>
      <c r="R3" t="n">
        <v>141.07</v>
      </c>
      <c r="S3" t="n">
        <v>48.39</v>
      </c>
      <c r="T3" t="n">
        <v>45317.2</v>
      </c>
      <c r="U3" t="n">
        <v>0.34</v>
      </c>
      <c r="V3" t="n">
        <v>0.86</v>
      </c>
      <c r="W3" t="n">
        <v>9.42</v>
      </c>
      <c r="X3" t="n">
        <v>2.95</v>
      </c>
      <c r="Y3" t="n">
        <v>0.5</v>
      </c>
      <c r="Z3" t="n">
        <v>10</v>
      </c>
      <c r="AA3" t="n">
        <v>1391.714672439726</v>
      </c>
      <c r="AB3" t="n">
        <v>1904.20541295012</v>
      </c>
      <c r="AC3" t="n">
        <v>1722.470720907243</v>
      </c>
      <c r="AD3" t="n">
        <v>1391714.672439726</v>
      </c>
      <c r="AE3" t="n">
        <v>1904205.41295012</v>
      </c>
      <c r="AF3" t="n">
        <v>5.700622852620312e-07</v>
      </c>
      <c r="AG3" t="n">
        <v>0.9091666666666667</v>
      </c>
      <c r="AH3" t="n">
        <v>1722470.720907243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2.429</v>
      </c>
      <c r="E4" t="n">
        <v>41.17</v>
      </c>
      <c r="F4" t="n">
        <v>36.38</v>
      </c>
      <c r="G4" t="n">
        <v>22.73</v>
      </c>
      <c r="H4" t="n">
        <v>0.39</v>
      </c>
      <c r="I4" t="n">
        <v>96</v>
      </c>
      <c r="J4" t="n">
        <v>135.9</v>
      </c>
      <c r="K4" t="n">
        <v>46.47</v>
      </c>
      <c r="L4" t="n">
        <v>3</v>
      </c>
      <c r="M4" t="n">
        <v>94</v>
      </c>
      <c r="N4" t="n">
        <v>21.43</v>
      </c>
      <c r="O4" t="n">
        <v>16994.64</v>
      </c>
      <c r="P4" t="n">
        <v>397.29</v>
      </c>
      <c r="Q4" t="n">
        <v>561.87</v>
      </c>
      <c r="R4" t="n">
        <v>108.68</v>
      </c>
      <c r="S4" t="n">
        <v>48.39</v>
      </c>
      <c r="T4" t="n">
        <v>29382.14</v>
      </c>
      <c r="U4" t="n">
        <v>0.45</v>
      </c>
      <c r="V4" t="n">
        <v>0.89</v>
      </c>
      <c r="W4" t="n">
        <v>9.33</v>
      </c>
      <c r="X4" t="n">
        <v>1.9</v>
      </c>
      <c r="Y4" t="n">
        <v>0.5</v>
      </c>
      <c r="Z4" t="n">
        <v>10</v>
      </c>
      <c r="AA4" t="n">
        <v>1271.327756876595</v>
      </c>
      <c r="AB4" t="n">
        <v>1739.486723980767</v>
      </c>
      <c r="AC4" t="n">
        <v>1573.472552428992</v>
      </c>
      <c r="AD4" t="n">
        <v>1271327.756876595</v>
      </c>
      <c r="AE4" t="n">
        <v>1739486.723980767</v>
      </c>
      <c r="AF4" t="n">
        <v>6.042948812522797e-07</v>
      </c>
      <c r="AG4" t="n">
        <v>0.8577083333333334</v>
      </c>
      <c r="AH4" t="n">
        <v>1573472.552428992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2.5009</v>
      </c>
      <c r="E5" t="n">
        <v>39.99</v>
      </c>
      <c r="F5" t="n">
        <v>35.87</v>
      </c>
      <c r="G5" t="n">
        <v>30.32</v>
      </c>
      <c r="H5" t="n">
        <v>0.52</v>
      </c>
      <c r="I5" t="n">
        <v>71</v>
      </c>
      <c r="J5" t="n">
        <v>137.25</v>
      </c>
      <c r="K5" t="n">
        <v>46.47</v>
      </c>
      <c r="L5" t="n">
        <v>4</v>
      </c>
      <c r="M5" t="n">
        <v>69</v>
      </c>
      <c r="N5" t="n">
        <v>21.78</v>
      </c>
      <c r="O5" t="n">
        <v>17160.92</v>
      </c>
      <c r="P5" t="n">
        <v>389.57</v>
      </c>
      <c r="Q5" t="n">
        <v>561.76</v>
      </c>
      <c r="R5" t="n">
        <v>92.79000000000001</v>
      </c>
      <c r="S5" t="n">
        <v>48.39</v>
      </c>
      <c r="T5" t="n">
        <v>21562.14</v>
      </c>
      <c r="U5" t="n">
        <v>0.52</v>
      </c>
      <c r="V5" t="n">
        <v>0.9</v>
      </c>
      <c r="W5" t="n">
        <v>9.289999999999999</v>
      </c>
      <c r="X5" t="n">
        <v>1.4</v>
      </c>
      <c r="Y5" t="n">
        <v>0.5</v>
      </c>
      <c r="Z5" t="n">
        <v>10</v>
      </c>
      <c r="AA5" t="n">
        <v>1212.90410014496</v>
      </c>
      <c r="AB5" t="n">
        <v>1659.548899370718</v>
      </c>
      <c r="AC5" t="n">
        <v>1501.163881606285</v>
      </c>
      <c r="AD5" t="n">
        <v>1212904.10014496</v>
      </c>
      <c r="AE5" t="n">
        <v>1659548.899370718</v>
      </c>
      <c r="AF5" t="n">
        <v>6.221824077907891e-07</v>
      </c>
      <c r="AG5" t="n">
        <v>0.833125</v>
      </c>
      <c r="AH5" t="n">
        <v>1501163.881606285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2.5461</v>
      </c>
      <c r="E6" t="n">
        <v>39.28</v>
      </c>
      <c r="F6" t="n">
        <v>35.57</v>
      </c>
      <c r="G6" t="n">
        <v>38.11</v>
      </c>
      <c r="H6" t="n">
        <v>0.64</v>
      </c>
      <c r="I6" t="n">
        <v>56</v>
      </c>
      <c r="J6" t="n">
        <v>138.6</v>
      </c>
      <c r="K6" t="n">
        <v>46.47</v>
      </c>
      <c r="L6" t="n">
        <v>5</v>
      </c>
      <c r="M6" t="n">
        <v>54</v>
      </c>
      <c r="N6" t="n">
        <v>22.13</v>
      </c>
      <c r="O6" t="n">
        <v>17327.69</v>
      </c>
      <c r="P6" t="n">
        <v>384.05</v>
      </c>
      <c r="Q6" t="n">
        <v>561.75</v>
      </c>
      <c r="R6" t="n">
        <v>83.17</v>
      </c>
      <c r="S6" t="n">
        <v>48.39</v>
      </c>
      <c r="T6" t="n">
        <v>16827.77</v>
      </c>
      <c r="U6" t="n">
        <v>0.58</v>
      </c>
      <c r="V6" t="n">
        <v>0.9</v>
      </c>
      <c r="W6" t="n">
        <v>9.279999999999999</v>
      </c>
      <c r="X6" t="n">
        <v>1.1</v>
      </c>
      <c r="Y6" t="n">
        <v>0.5</v>
      </c>
      <c r="Z6" t="n">
        <v>10</v>
      </c>
      <c r="AA6" t="n">
        <v>1176.643119635869</v>
      </c>
      <c r="AB6" t="n">
        <v>1609.935026116623</v>
      </c>
      <c r="AC6" t="n">
        <v>1456.285086782053</v>
      </c>
      <c r="AD6" t="n">
        <v>1176643.11963587</v>
      </c>
      <c r="AE6" t="n">
        <v>1609935.026116623</v>
      </c>
      <c r="AF6" t="n">
        <v>6.334274175201439e-07</v>
      </c>
      <c r="AG6" t="n">
        <v>0.8183333333333334</v>
      </c>
      <c r="AH6" t="n">
        <v>1456285.086782053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2.5732</v>
      </c>
      <c r="E7" t="n">
        <v>38.86</v>
      </c>
      <c r="F7" t="n">
        <v>35.4</v>
      </c>
      <c r="G7" t="n">
        <v>45.2</v>
      </c>
      <c r="H7" t="n">
        <v>0.76</v>
      </c>
      <c r="I7" t="n">
        <v>47</v>
      </c>
      <c r="J7" t="n">
        <v>139.95</v>
      </c>
      <c r="K7" t="n">
        <v>46.47</v>
      </c>
      <c r="L7" t="n">
        <v>6</v>
      </c>
      <c r="M7" t="n">
        <v>45</v>
      </c>
      <c r="N7" t="n">
        <v>22.49</v>
      </c>
      <c r="O7" t="n">
        <v>17494.97</v>
      </c>
      <c r="P7" t="n">
        <v>379.89</v>
      </c>
      <c r="Q7" t="n">
        <v>561.76</v>
      </c>
      <c r="R7" t="n">
        <v>77.95</v>
      </c>
      <c r="S7" t="n">
        <v>48.39</v>
      </c>
      <c r="T7" t="n">
        <v>14264.21</v>
      </c>
      <c r="U7" t="n">
        <v>0.62</v>
      </c>
      <c r="V7" t="n">
        <v>0.91</v>
      </c>
      <c r="W7" t="n">
        <v>9.26</v>
      </c>
      <c r="X7" t="n">
        <v>0.93</v>
      </c>
      <c r="Y7" t="n">
        <v>0.5</v>
      </c>
      <c r="Z7" t="n">
        <v>10</v>
      </c>
      <c r="AA7" t="n">
        <v>1153.810651279358</v>
      </c>
      <c r="AB7" t="n">
        <v>1578.694635613833</v>
      </c>
      <c r="AC7" t="n">
        <v>1428.026235302685</v>
      </c>
      <c r="AD7" t="n">
        <v>1153810.651279358</v>
      </c>
      <c r="AE7" t="n">
        <v>1578694.635613833</v>
      </c>
      <c r="AF7" t="n">
        <v>6.40169447689735e-07</v>
      </c>
      <c r="AG7" t="n">
        <v>0.8095833333333333</v>
      </c>
      <c r="AH7" t="n">
        <v>1428026.235302685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2.5957</v>
      </c>
      <c r="E8" t="n">
        <v>38.52</v>
      </c>
      <c r="F8" t="n">
        <v>35.26</v>
      </c>
      <c r="G8" t="n">
        <v>52.88</v>
      </c>
      <c r="H8" t="n">
        <v>0.88</v>
      </c>
      <c r="I8" t="n">
        <v>40</v>
      </c>
      <c r="J8" t="n">
        <v>141.31</v>
      </c>
      <c r="K8" t="n">
        <v>46.47</v>
      </c>
      <c r="L8" t="n">
        <v>7</v>
      </c>
      <c r="M8" t="n">
        <v>38</v>
      </c>
      <c r="N8" t="n">
        <v>22.85</v>
      </c>
      <c r="O8" t="n">
        <v>17662.75</v>
      </c>
      <c r="P8" t="n">
        <v>376.37</v>
      </c>
      <c r="Q8" t="n">
        <v>561.67</v>
      </c>
      <c r="R8" t="n">
        <v>73.79000000000001</v>
      </c>
      <c r="S8" t="n">
        <v>48.39</v>
      </c>
      <c r="T8" t="n">
        <v>12217.06</v>
      </c>
      <c r="U8" t="n">
        <v>0.66</v>
      </c>
      <c r="V8" t="n">
        <v>0.91</v>
      </c>
      <c r="W8" t="n">
        <v>9.24</v>
      </c>
      <c r="X8" t="n">
        <v>0.78</v>
      </c>
      <c r="Y8" t="n">
        <v>0.5</v>
      </c>
      <c r="Z8" t="n">
        <v>10</v>
      </c>
      <c r="AA8" t="n">
        <v>1135.088647061944</v>
      </c>
      <c r="AB8" t="n">
        <v>1553.078363487033</v>
      </c>
      <c r="AC8" t="n">
        <v>1404.854744235003</v>
      </c>
      <c r="AD8" t="n">
        <v>1135088.647061944</v>
      </c>
      <c r="AE8" t="n">
        <v>1553078.363487033</v>
      </c>
      <c r="AF8" t="n">
        <v>6.457670742143033e-07</v>
      </c>
      <c r="AG8" t="n">
        <v>0.8025000000000001</v>
      </c>
      <c r="AH8" t="n">
        <v>1404854.744235003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2.6125</v>
      </c>
      <c r="E9" t="n">
        <v>38.28</v>
      </c>
      <c r="F9" t="n">
        <v>35.14</v>
      </c>
      <c r="G9" t="n">
        <v>60.25</v>
      </c>
      <c r="H9" t="n">
        <v>0.99</v>
      </c>
      <c r="I9" t="n">
        <v>35</v>
      </c>
      <c r="J9" t="n">
        <v>142.68</v>
      </c>
      <c r="K9" t="n">
        <v>46.47</v>
      </c>
      <c r="L9" t="n">
        <v>8</v>
      </c>
      <c r="M9" t="n">
        <v>33</v>
      </c>
      <c r="N9" t="n">
        <v>23.21</v>
      </c>
      <c r="O9" t="n">
        <v>17831.04</v>
      </c>
      <c r="P9" t="n">
        <v>372.8</v>
      </c>
      <c r="Q9" t="n">
        <v>561.6900000000001</v>
      </c>
      <c r="R9" t="n">
        <v>70.43000000000001</v>
      </c>
      <c r="S9" t="n">
        <v>48.39</v>
      </c>
      <c r="T9" t="n">
        <v>10561.98</v>
      </c>
      <c r="U9" t="n">
        <v>0.6899999999999999</v>
      </c>
      <c r="V9" t="n">
        <v>0.92</v>
      </c>
      <c r="W9" t="n">
        <v>9.23</v>
      </c>
      <c r="X9" t="n">
        <v>0.67</v>
      </c>
      <c r="Y9" t="n">
        <v>0.5</v>
      </c>
      <c r="Z9" t="n">
        <v>10</v>
      </c>
      <c r="AA9" t="n">
        <v>1119.210302794846</v>
      </c>
      <c r="AB9" t="n">
        <v>1531.35291235768</v>
      </c>
      <c r="AC9" t="n">
        <v>1385.202739669573</v>
      </c>
      <c r="AD9" t="n">
        <v>1119210.302794846</v>
      </c>
      <c r="AE9" t="n">
        <v>1531352.91235768</v>
      </c>
      <c r="AF9" t="n">
        <v>6.499466353526474e-07</v>
      </c>
      <c r="AG9" t="n">
        <v>0.7975</v>
      </c>
      <c r="AH9" t="n">
        <v>1385202.739669573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2.6248</v>
      </c>
      <c r="E10" t="n">
        <v>38.1</v>
      </c>
      <c r="F10" t="n">
        <v>35.07</v>
      </c>
      <c r="G10" t="n">
        <v>67.88</v>
      </c>
      <c r="H10" t="n">
        <v>1.11</v>
      </c>
      <c r="I10" t="n">
        <v>31</v>
      </c>
      <c r="J10" t="n">
        <v>144.05</v>
      </c>
      <c r="K10" t="n">
        <v>46.47</v>
      </c>
      <c r="L10" t="n">
        <v>9</v>
      </c>
      <c r="M10" t="n">
        <v>29</v>
      </c>
      <c r="N10" t="n">
        <v>23.58</v>
      </c>
      <c r="O10" t="n">
        <v>17999.83</v>
      </c>
      <c r="P10" t="n">
        <v>370.08</v>
      </c>
      <c r="Q10" t="n">
        <v>561.6799999999999</v>
      </c>
      <c r="R10" t="n">
        <v>67.93000000000001</v>
      </c>
      <c r="S10" t="n">
        <v>48.39</v>
      </c>
      <c r="T10" t="n">
        <v>9330.73</v>
      </c>
      <c r="U10" t="n">
        <v>0.71</v>
      </c>
      <c r="V10" t="n">
        <v>0.92</v>
      </c>
      <c r="W10" t="n">
        <v>9.23</v>
      </c>
      <c r="X10" t="n">
        <v>0.6</v>
      </c>
      <c r="Y10" t="n">
        <v>0.5</v>
      </c>
      <c r="Z10" t="n">
        <v>10</v>
      </c>
      <c r="AA10" t="n">
        <v>1107.664040121545</v>
      </c>
      <c r="AB10" t="n">
        <v>1515.554806382911</v>
      </c>
      <c r="AC10" t="n">
        <v>1370.912382756256</v>
      </c>
      <c r="AD10" t="n">
        <v>1107664.040121546</v>
      </c>
      <c r="AE10" t="n">
        <v>1515554.806382911</v>
      </c>
      <c r="AF10" t="n">
        <v>6.530066711860782e-07</v>
      </c>
      <c r="AG10" t="n">
        <v>0.7937500000000001</v>
      </c>
      <c r="AH10" t="n">
        <v>1370912.382756256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2.6348</v>
      </c>
      <c r="E11" t="n">
        <v>37.95</v>
      </c>
      <c r="F11" t="n">
        <v>35.01</v>
      </c>
      <c r="G11" t="n">
        <v>75.02</v>
      </c>
      <c r="H11" t="n">
        <v>1.22</v>
      </c>
      <c r="I11" t="n">
        <v>28</v>
      </c>
      <c r="J11" t="n">
        <v>145.42</v>
      </c>
      <c r="K11" t="n">
        <v>46.47</v>
      </c>
      <c r="L11" t="n">
        <v>10</v>
      </c>
      <c r="M11" t="n">
        <v>26</v>
      </c>
      <c r="N11" t="n">
        <v>23.95</v>
      </c>
      <c r="O11" t="n">
        <v>18169.15</v>
      </c>
      <c r="P11" t="n">
        <v>366.68</v>
      </c>
      <c r="Q11" t="n">
        <v>561.67</v>
      </c>
      <c r="R11" t="n">
        <v>66.12</v>
      </c>
      <c r="S11" t="n">
        <v>48.39</v>
      </c>
      <c r="T11" t="n">
        <v>8442.77</v>
      </c>
      <c r="U11" t="n">
        <v>0.73</v>
      </c>
      <c r="V11" t="n">
        <v>0.92</v>
      </c>
      <c r="W11" t="n">
        <v>9.220000000000001</v>
      </c>
      <c r="X11" t="n">
        <v>0.54</v>
      </c>
      <c r="Y11" t="n">
        <v>0.5</v>
      </c>
      <c r="Z11" t="n">
        <v>10</v>
      </c>
      <c r="AA11" t="n">
        <v>1095.871436591159</v>
      </c>
      <c r="AB11" t="n">
        <v>1499.419645979686</v>
      </c>
      <c r="AC11" t="n">
        <v>1356.317139416075</v>
      </c>
      <c r="AD11" t="n">
        <v>1095871.436591159</v>
      </c>
      <c r="AE11" t="n">
        <v>1499419.645979686</v>
      </c>
      <c r="AF11" t="n">
        <v>6.554945051969974e-07</v>
      </c>
      <c r="AG11" t="n">
        <v>0.790625</v>
      </c>
      <c r="AH11" t="n">
        <v>1356317.139416075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2.6446</v>
      </c>
      <c r="E12" t="n">
        <v>37.81</v>
      </c>
      <c r="F12" t="n">
        <v>34.95</v>
      </c>
      <c r="G12" t="n">
        <v>83.89</v>
      </c>
      <c r="H12" t="n">
        <v>1.33</v>
      </c>
      <c r="I12" t="n">
        <v>25</v>
      </c>
      <c r="J12" t="n">
        <v>146.8</v>
      </c>
      <c r="K12" t="n">
        <v>46.47</v>
      </c>
      <c r="L12" t="n">
        <v>11</v>
      </c>
      <c r="M12" t="n">
        <v>23</v>
      </c>
      <c r="N12" t="n">
        <v>24.33</v>
      </c>
      <c r="O12" t="n">
        <v>18338.99</v>
      </c>
      <c r="P12" t="n">
        <v>364.52</v>
      </c>
      <c r="Q12" t="n">
        <v>561.6900000000001</v>
      </c>
      <c r="R12" t="n">
        <v>64.41</v>
      </c>
      <c r="S12" t="n">
        <v>48.39</v>
      </c>
      <c r="T12" t="n">
        <v>7603</v>
      </c>
      <c r="U12" t="n">
        <v>0.75</v>
      </c>
      <c r="V12" t="n">
        <v>0.92</v>
      </c>
      <c r="W12" t="n">
        <v>9.220000000000001</v>
      </c>
      <c r="X12" t="n">
        <v>0.48</v>
      </c>
      <c r="Y12" t="n">
        <v>0.5</v>
      </c>
      <c r="Z12" t="n">
        <v>10</v>
      </c>
      <c r="AA12" t="n">
        <v>1086.802001009358</v>
      </c>
      <c r="AB12" t="n">
        <v>1487.010444101408</v>
      </c>
      <c r="AC12" t="n">
        <v>1345.092254348634</v>
      </c>
      <c r="AD12" t="n">
        <v>1086802.001009358</v>
      </c>
      <c r="AE12" t="n">
        <v>1487010.444101407</v>
      </c>
      <c r="AF12" t="n">
        <v>6.579325825276983e-07</v>
      </c>
      <c r="AG12" t="n">
        <v>0.7877083333333333</v>
      </c>
      <c r="AH12" t="n">
        <v>1345092.254348635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2.6506</v>
      </c>
      <c r="E13" t="n">
        <v>37.73</v>
      </c>
      <c r="F13" t="n">
        <v>34.92</v>
      </c>
      <c r="G13" t="n">
        <v>91.09999999999999</v>
      </c>
      <c r="H13" t="n">
        <v>1.43</v>
      </c>
      <c r="I13" t="n">
        <v>23</v>
      </c>
      <c r="J13" t="n">
        <v>148.18</v>
      </c>
      <c r="K13" t="n">
        <v>46.47</v>
      </c>
      <c r="L13" t="n">
        <v>12</v>
      </c>
      <c r="M13" t="n">
        <v>21</v>
      </c>
      <c r="N13" t="n">
        <v>24.71</v>
      </c>
      <c r="O13" t="n">
        <v>18509.36</v>
      </c>
      <c r="P13" t="n">
        <v>361.79</v>
      </c>
      <c r="Q13" t="n">
        <v>561.67</v>
      </c>
      <c r="R13" t="n">
        <v>63.34</v>
      </c>
      <c r="S13" t="n">
        <v>48.39</v>
      </c>
      <c r="T13" t="n">
        <v>7075.69</v>
      </c>
      <c r="U13" t="n">
        <v>0.76</v>
      </c>
      <c r="V13" t="n">
        <v>0.92</v>
      </c>
      <c r="W13" t="n">
        <v>9.220000000000001</v>
      </c>
      <c r="X13" t="n">
        <v>0.45</v>
      </c>
      <c r="Y13" t="n">
        <v>0.5</v>
      </c>
      <c r="Z13" t="n">
        <v>10</v>
      </c>
      <c r="AA13" t="n">
        <v>1078.456784611316</v>
      </c>
      <c r="AB13" t="n">
        <v>1475.592150860642</v>
      </c>
      <c r="AC13" t="n">
        <v>1334.763706989093</v>
      </c>
      <c r="AD13" t="n">
        <v>1078456.784611316</v>
      </c>
      <c r="AE13" t="n">
        <v>1475592.150860642</v>
      </c>
      <c r="AF13" t="n">
        <v>6.594252829342497e-07</v>
      </c>
      <c r="AG13" t="n">
        <v>0.7860416666666666</v>
      </c>
      <c r="AH13" t="n">
        <v>1334763.706989093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2.6569</v>
      </c>
      <c r="E14" t="n">
        <v>37.64</v>
      </c>
      <c r="F14" t="n">
        <v>34.89</v>
      </c>
      <c r="G14" t="n">
        <v>99.67</v>
      </c>
      <c r="H14" t="n">
        <v>1.54</v>
      </c>
      <c r="I14" t="n">
        <v>21</v>
      </c>
      <c r="J14" t="n">
        <v>149.56</v>
      </c>
      <c r="K14" t="n">
        <v>46.47</v>
      </c>
      <c r="L14" t="n">
        <v>13</v>
      </c>
      <c r="M14" t="n">
        <v>19</v>
      </c>
      <c r="N14" t="n">
        <v>25.1</v>
      </c>
      <c r="O14" t="n">
        <v>18680.25</v>
      </c>
      <c r="P14" t="n">
        <v>358.93</v>
      </c>
      <c r="Q14" t="n">
        <v>561.66</v>
      </c>
      <c r="R14" t="n">
        <v>62.12</v>
      </c>
      <c r="S14" t="n">
        <v>48.39</v>
      </c>
      <c r="T14" t="n">
        <v>6475.87</v>
      </c>
      <c r="U14" t="n">
        <v>0.78</v>
      </c>
      <c r="V14" t="n">
        <v>0.92</v>
      </c>
      <c r="W14" t="n">
        <v>9.220000000000001</v>
      </c>
      <c r="X14" t="n">
        <v>0.41</v>
      </c>
      <c r="Y14" t="n">
        <v>0.5</v>
      </c>
      <c r="Z14" t="n">
        <v>10</v>
      </c>
      <c r="AA14" t="n">
        <v>1069.761835584953</v>
      </c>
      <c r="AB14" t="n">
        <v>1463.695338008694</v>
      </c>
      <c r="AC14" t="n">
        <v>1324.002309258453</v>
      </c>
      <c r="AD14" t="n">
        <v>1069761.835584953</v>
      </c>
      <c r="AE14" t="n">
        <v>1463695.338008694</v>
      </c>
      <c r="AF14" t="n">
        <v>6.609926183611288e-07</v>
      </c>
      <c r="AG14" t="n">
        <v>0.7841666666666667</v>
      </c>
      <c r="AH14" t="n">
        <v>1324002.309258453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2.6612</v>
      </c>
      <c r="E15" t="n">
        <v>37.58</v>
      </c>
      <c r="F15" t="n">
        <v>34.85</v>
      </c>
      <c r="G15" t="n">
        <v>104.56</v>
      </c>
      <c r="H15" t="n">
        <v>1.64</v>
      </c>
      <c r="I15" t="n">
        <v>20</v>
      </c>
      <c r="J15" t="n">
        <v>150.95</v>
      </c>
      <c r="K15" t="n">
        <v>46.47</v>
      </c>
      <c r="L15" t="n">
        <v>14</v>
      </c>
      <c r="M15" t="n">
        <v>18</v>
      </c>
      <c r="N15" t="n">
        <v>25.49</v>
      </c>
      <c r="O15" t="n">
        <v>18851.69</v>
      </c>
      <c r="P15" t="n">
        <v>356.17</v>
      </c>
      <c r="Q15" t="n">
        <v>561.67</v>
      </c>
      <c r="R15" t="n">
        <v>61.07</v>
      </c>
      <c r="S15" t="n">
        <v>48.39</v>
      </c>
      <c r="T15" t="n">
        <v>5955.54</v>
      </c>
      <c r="U15" t="n">
        <v>0.79</v>
      </c>
      <c r="V15" t="n">
        <v>0.92</v>
      </c>
      <c r="W15" t="n">
        <v>9.210000000000001</v>
      </c>
      <c r="X15" t="n">
        <v>0.38</v>
      </c>
      <c r="Y15" t="n">
        <v>0.5</v>
      </c>
      <c r="Z15" t="n">
        <v>10</v>
      </c>
      <c r="AA15" t="n">
        <v>1062.014486595865</v>
      </c>
      <c r="AB15" t="n">
        <v>1453.095073332908</v>
      </c>
      <c r="AC15" t="n">
        <v>1314.413718965759</v>
      </c>
      <c r="AD15" t="n">
        <v>1062014.486595865</v>
      </c>
      <c r="AE15" t="n">
        <v>1453095.073332908</v>
      </c>
      <c r="AF15" t="n">
        <v>6.620623869858242e-07</v>
      </c>
      <c r="AG15" t="n">
        <v>0.7829166666666666</v>
      </c>
      <c r="AH15" t="n">
        <v>1314413.718965759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2.6677</v>
      </c>
      <c r="E16" t="n">
        <v>37.49</v>
      </c>
      <c r="F16" t="n">
        <v>34.82</v>
      </c>
      <c r="G16" t="n">
        <v>116.05</v>
      </c>
      <c r="H16" t="n">
        <v>1.74</v>
      </c>
      <c r="I16" t="n">
        <v>18</v>
      </c>
      <c r="J16" t="n">
        <v>152.35</v>
      </c>
      <c r="K16" t="n">
        <v>46.47</v>
      </c>
      <c r="L16" t="n">
        <v>15</v>
      </c>
      <c r="M16" t="n">
        <v>16</v>
      </c>
      <c r="N16" t="n">
        <v>25.88</v>
      </c>
      <c r="O16" t="n">
        <v>19023.66</v>
      </c>
      <c r="P16" t="n">
        <v>353.66</v>
      </c>
      <c r="Q16" t="n">
        <v>561.6799999999999</v>
      </c>
      <c r="R16" t="n">
        <v>60</v>
      </c>
      <c r="S16" t="n">
        <v>48.39</v>
      </c>
      <c r="T16" t="n">
        <v>5433.11</v>
      </c>
      <c r="U16" t="n">
        <v>0.8100000000000001</v>
      </c>
      <c r="V16" t="n">
        <v>0.92</v>
      </c>
      <c r="W16" t="n">
        <v>9.210000000000001</v>
      </c>
      <c r="X16" t="n">
        <v>0.34</v>
      </c>
      <c r="Y16" t="n">
        <v>0.5</v>
      </c>
      <c r="Z16" t="n">
        <v>10</v>
      </c>
      <c r="AA16" t="n">
        <v>1054.028225331737</v>
      </c>
      <c r="AB16" t="n">
        <v>1442.167918342348</v>
      </c>
      <c r="AC16" t="n">
        <v>1304.52943631114</v>
      </c>
      <c r="AD16" t="n">
        <v>1054028.225331737</v>
      </c>
      <c r="AE16" t="n">
        <v>1442167.918342348</v>
      </c>
      <c r="AF16" t="n">
        <v>6.636794790929216e-07</v>
      </c>
      <c r="AG16" t="n">
        <v>0.7810416666666667</v>
      </c>
      <c r="AH16" t="n">
        <v>1304529.43631114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2.6721</v>
      </c>
      <c r="E17" t="n">
        <v>37.42</v>
      </c>
      <c r="F17" t="n">
        <v>34.78</v>
      </c>
      <c r="G17" t="n">
        <v>122.75</v>
      </c>
      <c r="H17" t="n">
        <v>1.84</v>
      </c>
      <c r="I17" t="n">
        <v>17</v>
      </c>
      <c r="J17" t="n">
        <v>153.75</v>
      </c>
      <c r="K17" t="n">
        <v>46.47</v>
      </c>
      <c r="L17" t="n">
        <v>16</v>
      </c>
      <c r="M17" t="n">
        <v>15</v>
      </c>
      <c r="N17" t="n">
        <v>26.28</v>
      </c>
      <c r="O17" t="n">
        <v>19196.18</v>
      </c>
      <c r="P17" t="n">
        <v>350.85</v>
      </c>
      <c r="Q17" t="n">
        <v>561.67</v>
      </c>
      <c r="R17" t="n">
        <v>58.95</v>
      </c>
      <c r="S17" t="n">
        <v>48.39</v>
      </c>
      <c r="T17" t="n">
        <v>4912.83</v>
      </c>
      <c r="U17" t="n">
        <v>0.82</v>
      </c>
      <c r="V17" t="n">
        <v>0.93</v>
      </c>
      <c r="W17" t="n">
        <v>9.210000000000001</v>
      </c>
      <c r="X17" t="n">
        <v>0.31</v>
      </c>
      <c r="Y17" t="n">
        <v>0.5</v>
      </c>
      <c r="Z17" t="n">
        <v>10</v>
      </c>
      <c r="AA17" t="n">
        <v>1046.195829503753</v>
      </c>
      <c r="AB17" t="n">
        <v>1431.451288829583</v>
      </c>
      <c r="AC17" t="n">
        <v>1294.835586878189</v>
      </c>
      <c r="AD17" t="n">
        <v>1046195.829503752</v>
      </c>
      <c r="AE17" t="n">
        <v>1431451.288829583</v>
      </c>
      <c r="AF17" t="n">
        <v>6.647741260577261e-07</v>
      </c>
      <c r="AG17" t="n">
        <v>0.7795833333333334</v>
      </c>
      <c r="AH17" t="n">
        <v>1294835.586878189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2.674</v>
      </c>
      <c r="E18" t="n">
        <v>37.4</v>
      </c>
      <c r="F18" t="n">
        <v>34.78</v>
      </c>
      <c r="G18" t="n">
        <v>130.43</v>
      </c>
      <c r="H18" t="n">
        <v>1.94</v>
      </c>
      <c r="I18" t="n">
        <v>16</v>
      </c>
      <c r="J18" t="n">
        <v>155.15</v>
      </c>
      <c r="K18" t="n">
        <v>46.47</v>
      </c>
      <c r="L18" t="n">
        <v>17</v>
      </c>
      <c r="M18" t="n">
        <v>14</v>
      </c>
      <c r="N18" t="n">
        <v>26.68</v>
      </c>
      <c r="O18" t="n">
        <v>19369.26</v>
      </c>
      <c r="P18" t="n">
        <v>349.23</v>
      </c>
      <c r="Q18" t="n">
        <v>561.66</v>
      </c>
      <c r="R18" t="n">
        <v>58.88</v>
      </c>
      <c r="S18" t="n">
        <v>48.39</v>
      </c>
      <c r="T18" t="n">
        <v>4883.1</v>
      </c>
      <c r="U18" t="n">
        <v>0.82</v>
      </c>
      <c r="V18" t="n">
        <v>0.93</v>
      </c>
      <c r="W18" t="n">
        <v>9.210000000000001</v>
      </c>
      <c r="X18" t="n">
        <v>0.31</v>
      </c>
      <c r="Y18" t="n">
        <v>0.5</v>
      </c>
      <c r="Z18" t="n">
        <v>10</v>
      </c>
      <c r="AA18" t="n">
        <v>1042.157243627572</v>
      </c>
      <c r="AB18" t="n">
        <v>1425.925517463959</v>
      </c>
      <c r="AC18" t="n">
        <v>1289.837187376231</v>
      </c>
      <c r="AD18" t="n">
        <v>1042157.243627572</v>
      </c>
      <c r="AE18" t="n">
        <v>1425925.517463959</v>
      </c>
      <c r="AF18" t="n">
        <v>6.652468145198007e-07</v>
      </c>
      <c r="AG18" t="n">
        <v>0.7791666666666667</v>
      </c>
      <c r="AH18" t="n">
        <v>1289837.187376231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2.6782</v>
      </c>
      <c r="E19" t="n">
        <v>37.34</v>
      </c>
      <c r="F19" t="n">
        <v>34.75</v>
      </c>
      <c r="G19" t="n">
        <v>139</v>
      </c>
      <c r="H19" t="n">
        <v>2.04</v>
      </c>
      <c r="I19" t="n">
        <v>15</v>
      </c>
      <c r="J19" t="n">
        <v>156.56</v>
      </c>
      <c r="K19" t="n">
        <v>46.47</v>
      </c>
      <c r="L19" t="n">
        <v>18</v>
      </c>
      <c r="M19" t="n">
        <v>13</v>
      </c>
      <c r="N19" t="n">
        <v>27.09</v>
      </c>
      <c r="O19" t="n">
        <v>19542.89</v>
      </c>
      <c r="P19" t="n">
        <v>346.23</v>
      </c>
      <c r="Q19" t="n">
        <v>561.65</v>
      </c>
      <c r="R19" t="n">
        <v>57.96</v>
      </c>
      <c r="S19" t="n">
        <v>48.39</v>
      </c>
      <c r="T19" t="n">
        <v>4426</v>
      </c>
      <c r="U19" t="n">
        <v>0.83</v>
      </c>
      <c r="V19" t="n">
        <v>0.93</v>
      </c>
      <c r="W19" t="n">
        <v>9.210000000000001</v>
      </c>
      <c r="X19" t="n">
        <v>0.28</v>
      </c>
      <c r="Y19" t="n">
        <v>0.5</v>
      </c>
      <c r="Z19" t="n">
        <v>10</v>
      </c>
      <c r="AA19" t="n">
        <v>1034.148178647143</v>
      </c>
      <c r="AB19" t="n">
        <v>1414.967161422725</v>
      </c>
      <c r="AC19" t="n">
        <v>1279.924681455423</v>
      </c>
      <c r="AD19" t="n">
        <v>1034148.178647143</v>
      </c>
      <c r="AE19" t="n">
        <v>1414967.161422725</v>
      </c>
      <c r="AF19" t="n">
        <v>6.662917048043868e-07</v>
      </c>
      <c r="AG19" t="n">
        <v>0.7779166666666667</v>
      </c>
      <c r="AH19" t="n">
        <v>1279924.681455423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2.6819</v>
      </c>
      <c r="E20" t="n">
        <v>37.29</v>
      </c>
      <c r="F20" t="n">
        <v>34.73</v>
      </c>
      <c r="G20" t="n">
        <v>148.83</v>
      </c>
      <c r="H20" t="n">
        <v>2.13</v>
      </c>
      <c r="I20" t="n">
        <v>14</v>
      </c>
      <c r="J20" t="n">
        <v>157.97</v>
      </c>
      <c r="K20" t="n">
        <v>46.47</v>
      </c>
      <c r="L20" t="n">
        <v>19</v>
      </c>
      <c r="M20" t="n">
        <v>12</v>
      </c>
      <c r="N20" t="n">
        <v>27.5</v>
      </c>
      <c r="O20" t="n">
        <v>19717.08</v>
      </c>
      <c r="P20" t="n">
        <v>342.9</v>
      </c>
      <c r="Q20" t="n">
        <v>561.65</v>
      </c>
      <c r="R20" t="n">
        <v>57.17</v>
      </c>
      <c r="S20" t="n">
        <v>48.39</v>
      </c>
      <c r="T20" t="n">
        <v>4035.5</v>
      </c>
      <c r="U20" t="n">
        <v>0.85</v>
      </c>
      <c r="V20" t="n">
        <v>0.93</v>
      </c>
      <c r="W20" t="n">
        <v>9.199999999999999</v>
      </c>
      <c r="X20" t="n">
        <v>0.25</v>
      </c>
      <c r="Y20" t="n">
        <v>0.5</v>
      </c>
      <c r="Z20" t="n">
        <v>10</v>
      </c>
      <c r="AA20" t="n">
        <v>1025.779475793129</v>
      </c>
      <c r="AB20" t="n">
        <v>1403.51673297675</v>
      </c>
      <c r="AC20" t="n">
        <v>1269.567065829555</v>
      </c>
      <c r="AD20" t="n">
        <v>1025779.475793129</v>
      </c>
      <c r="AE20" t="n">
        <v>1403516.73297675</v>
      </c>
      <c r="AF20" t="n">
        <v>6.67212203388427e-07</v>
      </c>
      <c r="AG20" t="n">
        <v>0.776875</v>
      </c>
      <c r="AH20" t="n">
        <v>1269567.065829555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2.6811</v>
      </c>
      <c r="E21" t="n">
        <v>37.3</v>
      </c>
      <c r="F21" t="n">
        <v>34.74</v>
      </c>
      <c r="G21" t="n">
        <v>148.87</v>
      </c>
      <c r="H21" t="n">
        <v>2.22</v>
      </c>
      <c r="I21" t="n">
        <v>14</v>
      </c>
      <c r="J21" t="n">
        <v>159.39</v>
      </c>
      <c r="K21" t="n">
        <v>46.47</v>
      </c>
      <c r="L21" t="n">
        <v>20</v>
      </c>
      <c r="M21" t="n">
        <v>12</v>
      </c>
      <c r="N21" t="n">
        <v>27.92</v>
      </c>
      <c r="O21" t="n">
        <v>19891.97</v>
      </c>
      <c r="P21" t="n">
        <v>340.68</v>
      </c>
      <c r="Q21" t="n">
        <v>561.71</v>
      </c>
      <c r="R21" t="n">
        <v>57.65</v>
      </c>
      <c r="S21" t="n">
        <v>48.39</v>
      </c>
      <c r="T21" t="n">
        <v>4276.82</v>
      </c>
      <c r="U21" t="n">
        <v>0.84</v>
      </c>
      <c r="V21" t="n">
        <v>0.93</v>
      </c>
      <c r="W21" t="n">
        <v>9.199999999999999</v>
      </c>
      <c r="X21" t="n">
        <v>0.26</v>
      </c>
      <c r="Y21" t="n">
        <v>0.5</v>
      </c>
      <c r="Z21" t="n">
        <v>10</v>
      </c>
      <c r="AA21" t="n">
        <v>1021.672610975697</v>
      </c>
      <c r="AB21" t="n">
        <v>1397.897539351451</v>
      </c>
      <c r="AC21" t="n">
        <v>1264.484160157267</v>
      </c>
      <c r="AD21" t="n">
        <v>1021672.610975697</v>
      </c>
      <c r="AE21" t="n">
        <v>1397897.539351451</v>
      </c>
      <c r="AF21" t="n">
        <v>6.670131766675533e-07</v>
      </c>
      <c r="AG21" t="n">
        <v>0.7770833333333332</v>
      </c>
      <c r="AH21" t="n">
        <v>1264484.160157267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2.6854</v>
      </c>
      <c r="E22" t="n">
        <v>37.24</v>
      </c>
      <c r="F22" t="n">
        <v>34.7</v>
      </c>
      <c r="G22" t="n">
        <v>160.17</v>
      </c>
      <c r="H22" t="n">
        <v>2.31</v>
      </c>
      <c r="I22" t="n">
        <v>13</v>
      </c>
      <c r="J22" t="n">
        <v>160.81</v>
      </c>
      <c r="K22" t="n">
        <v>46.47</v>
      </c>
      <c r="L22" t="n">
        <v>21</v>
      </c>
      <c r="M22" t="n">
        <v>11</v>
      </c>
      <c r="N22" t="n">
        <v>28.34</v>
      </c>
      <c r="O22" t="n">
        <v>20067.32</v>
      </c>
      <c r="P22" t="n">
        <v>338.51</v>
      </c>
      <c r="Q22" t="n">
        <v>561.65</v>
      </c>
      <c r="R22" t="n">
        <v>56.64</v>
      </c>
      <c r="S22" t="n">
        <v>48.39</v>
      </c>
      <c r="T22" t="n">
        <v>3777.28</v>
      </c>
      <c r="U22" t="n">
        <v>0.85</v>
      </c>
      <c r="V22" t="n">
        <v>0.93</v>
      </c>
      <c r="W22" t="n">
        <v>9.199999999999999</v>
      </c>
      <c r="X22" t="n">
        <v>0.23</v>
      </c>
      <c r="Y22" t="n">
        <v>0.5</v>
      </c>
      <c r="Z22" t="n">
        <v>10</v>
      </c>
      <c r="AA22" t="n">
        <v>1015.267625479905</v>
      </c>
      <c r="AB22" t="n">
        <v>1389.133955628091</v>
      </c>
      <c r="AC22" t="n">
        <v>1256.556960564697</v>
      </c>
      <c r="AD22" t="n">
        <v>1015267.625479905</v>
      </c>
      <c r="AE22" t="n">
        <v>1389133.955628091</v>
      </c>
      <c r="AF22" t="n">
        <v>6.680829452922487e-07</v>
      </c>
      <c r="AG22" t="n">
        <v>0.7758333333333334</v>
      </c>
      <c r="AH22" t="n">
        <v>1256556.960564697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2.6883</v>
      </c>
      <c r="E23" t="n">
        <v>37.2</v>
      </c>
      <c r="F23" t="n">
        <v>34.69</v>
      </c>
      <c r="G23" t="n">
        <v>173.45</v>
      </c>
      <c r="H23" t="n">
        <v>2.4</v>
      </c>
      <c r="I23" t="n">
        <v>12</v>
      </c>
      <c r="J23" t="n">
        <v>162.24</v>
      </c>
      <c r="K23" t="n">
        <v>46.47</v>
      </c>
      <c r="L23" t="n">
        <v>22</v>
      </c>
      <c r="M23" t="n">
        <v>10</v>
      </c>
      <c r="N23" t="n">
        <v>28.77</v>
      </c>
      <c r="O23" t="n">
        <v>20243.25</v>
      </c>
      <c r="P23" t="n">
        <v>335.01</v>
      </c>
      <c r="Q23" t="n">
        <v>561.65</v>
      </c>
      <c r="R23" t="n">
        <v>56.2</v>
      </c>
      <c r="S23" t="n">
        <v>48.39</v>
      </c>
      <c r="T23" t="n">
        <v>3564.11</v>
      </c>
      <c r="U23" t="n">
        <v>0.86</v>
      </c>
      <c r="V23" t="n">
        <v>0.93</v>
      </c>
      <c r="W23" t="n">
        <v>9.199999999999999</v>
      </c>
      <c r="X23" t="n">
        <v>0.22</v>
      </c>
      <c r="Y23" t="n">
        <v>0.5</v>
      </c>
      <c r="Z23" t="n">
        <v>10</v>
      </c>
      <c r="AA23" t="n">
        <v>1006.995660354436</v>
      </c>
      <c r="AB23" t="n">
        <v>1377.81588801008</v>
      </c>
      <c r="AC23" t="n">
        <v>1246.319073435141</v>
      </c>
      <c r="AD23" t="n">
        <v>1006995.660354436</v>
      </c>
      <c r="AE23" t="n">
        <v>1377815.88801008</v>
      </c>
      <c r="AF23" t="n">
        <v>6.688044171554153e-07</v>
      </c>
      <c r="AG23" t="n">
        <v>0.775</v>
      </c>
      <c r="AH23" t="n">
        <v>1246319.073435141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2.6881</v>
      </c>
      <c r="E24" t="n">
        <v>37.2</v>
      </c>
      <c r="F24" t="n">
        <v>34.69</v>
      </c>
      <c r="G24" t="n">
        <v>173.47</v>
      </c>
      <c r="H24" t="n">
        <v>2.49</v>
      </c>
      <c r="I24" t="n">
        <v>12</v>
      </c>
      <c r="J24" t="n">
        <v>163.67</v>
      </c>
      <c r="K24" t="n">
        <v>46.47</v>
      </c>
      <c r="L24" t="n">
        <v>23</v>
      </c>
      <c r="M24" t="n">
        <v>10</v>
      </c>
      <c r="N24" t="n">
        <v>29.2</v>
      </c>
      <c r="O24" t="n">
        <v>20419.76</v>
      </c>
      <c r="P24" t="n">
        <v>333.78</v>
      </c>
      <c r="Q24" t="n">
        <v>561.66</v>
      </c>
      <c r="R24" t="n">
        <v>56.42</v>
      </c>
      <c r="S24" t="n">
        <v>48.39</v>
      </c>
      <c r="T24" t="n">
        <v>3673.95</v>
      </c>
      <c r="U24" t="n">
        <v>0.86</v>
      </c>
      <c r="V24" t="n">
        <v>0.93</v>
      </c>
      <c r="W24" t="n">
        <v>9.19</v>
      </c>
      <c r="X24" t="n">
        <v>0.22</v>
      </c>
      <c r="Y24" t="n">
        <v>0.5</v>
      </c>
      <c r="Z24" t="n">
        <v>10</v>
      </c>
      <c r="AA24" t="n">
        <v>1004.580142070241</v>
      </c>
      <c r="AB24" t="n">
        <v>1374.510869328497</v>
      </c>
      <c r="AC24" t="n">
        <v>1243.329481097907</v>
      </c>
      <c r="AD24" t="n">
        <v>1004580.142070241</v>
      </c>
      <c r="AE24" t="n">
        <v>1374510.869328497</v>
      </c>
      <c r="AF24" t="n">
        <v>6.687546604751968e-07</v>
      </c>
      <c r="AG24" t="n">
        <v>0.775</v>
      </c>
      <c r="AH24" t="n">
        <v>1243329.481097907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2.6916</v>
      </c>
      <c r="E25" t="n">
        <v>37.15</v>
      </c>
      <c r="F25" t="n">
        <v>34.67</v>
      </c>
      <c r="G25" t="n">
        <v>189.12</v>
      </c>
      <c r="H25" t="n">
        <v>2.58</v>
      </c>
      <c r="I25" t="n">
        <v>11</v>
      </c>
      <c r="J25" t="n">
        <v>165.1</v>
      </c>
      <c r="K25" t="n">
        <v>46.47</v>
      </c>
      <c r="L25" t="n">
        <v>24</v>
      </c>
      <c r="M25" t="n">
        <v>9</v>
      </c>
      <c r="N25" t="n">
        <v>29.64</v>
      </c>
      <c r="O25" t="n">
        <v>20596.86</v>
      </c>
      <c r="P25" t="n">
        <v>330.34</v>
      </c>
      <c r="Q25" t="n">
        <v>561.65</v>
      </c>
      <c r="R25" t="n">
        <v>55.63</v>
      </c>
      <c r="S25" t="n">
        <v>48.39</v>
      </c>
      <c r="T25" t="n">
        <v>3283.41</v>
      </c>
      <c r="U25" t="n">
        <v>0.87</v>
      </c>
      <c r="V25" t="n">
        <v>0.93</v>
      </c>
      <c r="W25" t="n">
        <v>9.199999999999999</v>
      </c>
      <c r="X25" t="n">
        <v>0.2</v>
      </c>
      <c r="Y25" t="n">
        <v>0.5</v>
      </c>
      <c r="Z25" t="n">
        <v>10</v>
      </c>
      <c r="AA25" t="n">
        <v>996.1341062542679</v>
      </c>
      <c r="AB25" t="n">
        <v>1362.954630512281</v>
      </c>
      <c r="AC25" t="n">
        <v>1232.876153495026</v>
      </c>
      <c r="AD25" t="n">
        <v>996134.1062542679</v>
      </c>
      <c r="AE25" t="n">
        <v>1362954.630512281</v>
      </c>
      <c r="AF25" t="n">
        <v>6.696254023790186e-07</v>
      </c>
      <c r="AG25" t="n">
        <v>0.7739583333333333</v>
      </c>
      <c r="AH25" t="n">
        <v>1232876.153495026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2.6915</v>
      </c>
      <c r="E26" t="n">
        <v>37.15</v>
      </c>
      <c r="F26" t="n">
        <v>34.67</v>
      </c>
      <c r="G26" t="n">
        <v>189.13</v>
      </c>
      <c r="H26" t="n">
        <v>2.66</v>
      </c>
      <c r="I26" t="n">
        <v>11</v>
      </c>
      <c r="J26" t="n">
        <v>166.54</v>
      </c>
      <c r="K26" t="n">
        <v>46.47</v>
      </c>
      <c r="L26" t="n">
        <v>25</v>
      </c>
      <c r="M26" t="n">
        <v>8</v>
      </c>
      <c r="N26" t="n">
        <v>30.08</v>
      </c>
      <c r="O26" t="n">
        <v>20774.56</v>
      </c>
      <c r="P26" t="n">
        <v>327.99</v>
      </c>
      <c r="Q26" t="n">
        <v>561.66</v>
      </c>
      <c r="R26" t="n">
        <v>55.51</v>
      </c>
      <c r="S26" t="n">
        <v>48.39</v>
      </c>
      <c r="T26" t="n">
        <v>3219.67</v>
      </c>
      <c r="U26" t="n">
        <v>0.87</v>
      </c>
      <c r="V26" t="n">
        <v>0.93</v>
      </c>
      <c r="W26" t="n">
        <v>9.199999999999999</v>
      </c>
      <c r="X26" t="n">
        <v>0.2</v>
      </c>
      <c r="Y26" t="n">
        <v>0.5</v>
      </c>
      <c r="Z26" t="n">
        <v>10</v>
      </c>
      <c r="AA26" t="n">
        <v>991.4194634144101</v>
      </c>
      <c r="AB26" t="n">
        <v>1356.503848183425</v>
      </c>
      <c r="AC26" t="n">
        <v>1227.041024777906</v>
      </c>
      <c r="AD26" t="n">
        <v>991419.4634144101</v>
      </c>
      <c r="AE26" t="n">
        <v>1356503.848183425</v>
      </c>
      <c r="AF26" t="n">
        <v>6.696005240389094e-07</v>
      </c>
      <c r="AG26" t="n">
        <v>0.7739583333333333</v>
      </c>
      <c r="AH26" t="n">
        <v>1227041.024777906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2.6949</v>
      </c>
      <c r="E27" t="n">
        <v>37.11</v>
      </c>
      <c r="F27" t="n">
        <v>34.65</v>
      </c>
      <c r="G27" t="n">
        <v>207.93</v>
      </c>
      <c r="H27" t="n">
        <v>2.74</v>
      </c>
      <c r="I27" t="n">
        <v>10</v>
      </c>
      <c r="J27" t="n">
        <v>167.99</v>
      </c>
      <c r="K27" t="n">
        <v>46.47</v>
      </c>
      <c r="L27" t="n">
        <v>26</v>
      </c>
      <c r="M27" t="n">
        <v>7</v>
      </c>
      <c r="N27" t="n">
        <v>30.52</v>
      </c>
      <c r="O27" t="n">
        <v>20952.87</v>
      </c>
      <c r="P27" t="n">
        <v>324.8</v>
      </c>
      <c r="Q27" t="n">
        <v>561.65</v>
      </c>
      <c r="R27" t="n">
        <v>54.94</v>
      </c>
      <c r="S27" t="n">
        <v>48.39</v>
      </c>
      <c r="T27" t="n">
        <v>2941.77</v>
      </c>
      <c r="U27" t="n">
        <v>0.88</v>
      </c>
      <c r="V27" t="n">
        <v>0.93</v>
      </c>
      <c r="W27" t="n">
        <v>9.199999999999999</v>
      </c>
      <c r="X27" t="n">
        <v>0.18</v>
      </c>
      <c r="Y27" t="n">
        <v>0.5</v>
      </c>
      <c r="Z27" t="n">
        <v>10</v>
      </c>
      <c r="AA27" t="n">
        <v>983.5431351920951</v>
      </c>
      <c r="AB27" t="n">
        <v>1345.727108430576</v>
      </c>
      <c r="AC27" t="n">
        <v>1217.29280194182</v>
      </c>
      <c r="AD27" t="n">
        <v>983543.1351920951</v>
      </c>
      <c r="AE27" t="n">
        <v>1345727.108430576</v>
      </c>
      <c r="AF27" t="n">
        <v>6.704463876026219e-07</v>
      </c>
      <c r="AG27" t="n">
        <v>0.773125</v>
      </c>
      <c r="AH27" t="n">
        <v>1217292.80194182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2.6952</v>
      </c>
      <c r="E28" t="n">
        <v>37.1</v>
      </c>
      <c r="F28" t="n">
        <v>34.65</v>
      </c>
      <c r="G28" t="n">
        <v>207.9</v>
      </c>
      <c r="H28" t="n">
        <v>2.82</v>
      </c>
      <c r="I28" t="n">
        <v>10</v>
      </c>
      <c r="J28" t="n">
        <v>169.44</v>
      </c>
      <c r="K28" t="n">
        <v>46.47</v>
      </c>
      <c r="L28" t="n">
        <v>27</v>
      </c>
      <c r="M28" t="n">
        <v>2</v>
      </c>
      <c r="N28" t="n">
        <v>30.97</v>
      </c>
      <c r="O28" t="n">
        <v>21131.78</v>
      </c>
      <c r="P28" t="n">
        <v>326.45</v>
      </c>
      <c r="Q28" t="n">
        <v>561.67</v>
      </c>
      <c r="R28" t="n">
        <v>54.75</v>
      </c>
      <c r="S28" t="n">
        <v>48.39</v>
      </c>
      <c r="T28" t="n">
        <v>2847.5</v>
      </c>
      <c r="U28" t="n">
        <v>0.88</v>
      </c>
      <c r="V28" t="n">
        <v>0.93</v>
      </c>
      <c r="W28" t="n">
        <v>9.199999999999999</v>
      </c>
      <c r="X28" t="n">
        <v>0.18</v>
      </c>
      <c r="Y28" t="n">
        <v>0.5</v>
      </c>
      <c r="Z28" t="n">
        <v>10</v>
      </c>
      <c r="AA28" t="n">
        <v>986.7649161533818</v>
      </c>
      <c r="AB28" t="n">
        <v>1350.135291276754</v>
      </c>
      <c r="AC28" t="n">
        <v>1221.280274004082</v>
      </c>
      <c r="AD28" t="n">
        <v>986764.9161533818</v>
      </c>
      <c r="AE28" t="n">
        <v>1350135.291276754</v>
      </c>
      <c r="AF28" t="n">
        <v>6.705210226229495e-07</v>
      </c>
      <c r="AG28" t="n">
        <v>0.7729166666666667</v>
      </c>
      <c r="AH28" t="n">
        <v>1221280.274004082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2.6944</v>
      </c>
      <c r="E29" t="n">
        <v>37.11</v>
      </c>
      <c r="F29" t="n">
        <v>34.66</v>
      </c>
      <c r="G29" t="n">
        <v>207.97</v>
      </c>
      <c r="H29" t="n">
        <v>2.9</v>
      </c>
      <c r="I29" t="n">
        <v>10</v>
      </c>
      <c r="J29" t="n">
        <v>170.9</v>
      </c>
      <c r="K29" t="n">
        <v>46.47</v>
      </c>
      <c r="L29" t="n">
        <v>28</v>
      </c>
      <c r="M29" t="n">
        <v>0</v>
      </c>
      <c r="N29" t="n">
        <v>31.43</v>
      </c>
      <c r="O29" t="n">
        <v>21311.32</v>
      </c>
      <c r="P29" t="n">
        <v>328.59</v>
      </c>
      <c r="Q29" t="n">
        <v>561.65</v>
      </c>
      <c r="R29" t="n">
        <v>54.86</v>
      </c>
      <c r="S29" t="n">
        <v>48.39</v>
      </c>
      <c r="T29" t="n">
        <v>2903.98</v>
      </c>
      <c r="U29" t="n">
        <v>0.88</v>
      </c>
      <c r="V29" t="n">
        <v>0.93</v>
      </c>
      <c r="W29" t="n">
        <v>9.210000000000001</v>
      </c>
      <c r="X29" t="n">
        <v>0.19</v>
      </c>
      <c r="Y29" t="n">
        <v>0.5</v>
      </c>
      <c r="Z29" t="n">
        <v>10</v>
      </c>
      <c r="AA29" t="n">
        <v>991.4727680404415</v>
      </c>
      <c r="AB29" t="n">
        <v>1356.576781924395</v>
      </c>
      <c r="AC29" t="n">
        <v>1227.106997825002</v>
      </c>
      <c r="AD29" t="n">
        <v>991472.7680404414</v>
      </c>
      <c r="AE29" t="n">
        <v>1356576.781924395</v>
      </c>
      <c r="AF29" t="n">
        <v>6.703219959020759e-07</v>
      </c>
      <c r="AG29" t="n">
        <v>0.773125</v>
      </c>
      <c r="AH29" t="n">
        <v>1227106.997825002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1.8165</v>
      </c>
      <c r="E2" t="n">
        <v>55.05</v>
      </c>
      <c r="F2" t="n">
        <v>41.8</v>
      </c>
      <c r="G2" t="n">
        <v>6.99</v>
      </c>
      <c r="H2" t="n">
        <v>0.12</v>
      </c>
      <c r="I2" t="n">
        <v>359</v>
      </c>
      <c r="J2" t="n">
        <v>150.44</v>
      </c>
      <c r="K2" t="n">
        <v>49.1</v>
      </c>
      <c r="L2" t="n">
        <v>1</v>
      </c>
      <c r="M2" t="n">
        <v>357</v>
      </c>
      <c r="N2" t="n">
        <v>25.34</v>
      </c>
      <c r="O2" t="n">
        <v>18787.76</v>
      </c>
      <c r="P2" t="n">
        <v>499.36</v>
      </c>
      <c r="Q2" t="n">
        <v>562.14</v>
      </c>
      <c r="R2" t="n">
        <v>276.8</v>
      </c>
      <c r="S2" t="n">
        <v>48.39</v>
      </c>
      <c r="T2" t="n">
        <v>112128.34</v>
      </c>
      <c r="U2" t="n">
        <v>0.17</v>
      </c>
      <c r="V2" t="n">
        <v>0.77</v>
      </c>
      <c r="W2" t="n">
        <v>9.779999999999999</v>
      </c>
      <c r="X2" t="n">
        <v>7.31</v>
      </c>
      <c r="Y2" t="n">
        <v>0.5</v>
      </c>
      <c r="Z2" t="n">
        <v>10</v>
      </c>
      <c r="AA2" t="n">
        <v>2114.766012571649</v>
      </c>
      <c r="AB2" t="n">
        <v>2893.51615529244</v>
      </c>
      <c r="AC2" t="n">
        <v>2617.363034506758</v>
      </c>
      <c r="AD2" t="n">
        <v>2114766.012571649</v>
      </c>
      <c r="AE2" t="n">
        <v>2893516.15529244</v>
      </c>
      <c r="AF2" t="n">
        <v>4.427867124135922e-07</v>
      </c>
      <c r="AG2" t="n">
        <v>1.146875</v>
      </c>
      <c r="AH2" t="n">
        <v>2617363.034506758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2.225</v>
      </c>
      <c r="E3" t="n">
        <v>44.94</v>
      </c>
      <c r="F3" t="n">
        <v>37.72</v>
      </c>
      <c r="G3" t="n">
        <v>13.97</v>
      </c>
      <c r="H3" t="n">
        <v>0.23</v>
      </c>
      <c r="I3" t="n">
        <v>162</v>
      </c>
      <c r="J3" t="n">
        <v>151.83</v>
      </c>
      <c r="K3" t="n">
        <v>49.1</v>
      </c>
      <c r="L3" t="n">
        <v>2</v>
      </c>
      <c r="M3" t="n">
        <v>160</v>
      </c>
      <c r="N3" t="n">
        <v>25.73</v>
      </c>
      <c r="O3" t="n">
        <v>18959.54</v>
      </c>
      <c r="P3" t="n">
        <v>448.92</v>
      </c>
      <c r="Q3" t="n">
        <v>561.96</v>
      </c>
      <c r="R3" t="n">
        <v>150.46</v>
      </c>
      <c r="S3" t="n">
        <v>48.39</v>
      </c>
      <c r="T3" t="n">
        <v>49944.09</v>
      </c>
      <c r="U3" t="n">
        <v>0.32</v>
      </c>
      <c r="V3" t="n">
        <v>0.85</v>
      </c>
      <c r="W3" t="n">
        <v>9.43</v>
      </c>
      <c r="X3" t="n">
        <v>3.24</v>
      </c>
      <c r="Y3" t="n">
        <v>0.5</v>
      </c>
      <c r="Z3" t="n">
        <v>10</v>
      </c>
      <c r="AA3" t="n">
        <v>1554.504048285281</v>
      </c>
      <c r="AB3" t="n">
        <v>2126.941018742407</v>
      </c>
      <c r="AC3" t="n">
        <v>1923.948753094099</v>
      </c>
      <c r="AD3" t="n">
        <v>1554504.048285281</v>
      </c>
      <c r="AE3" t="n">
        <v>2126941.018742407</v>
      </c>
      <c r="AF3" t="n">
        <v>5.423619240959223e-07</v>
      </c>
      <c r="AG3" t="n">
        <v>0.9362499999999999</v>
      </c>
      <c r="AH3" t="n">
        <v>1923948.753094099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2.3787</v>
      </c>
      <c r="E4" t="n">
        <v>42.04</v>
      </c>
      <c r="F4" t="n">
        <v>36.56</v>
      </c>
      <c r="G4" t="n">
        <v>20.89</v>
      </c>
      <c r="H4" t="n">
        <v>0.35</v>
      </c>
      <c r="I4" t="n">
        <v>105</v>
      </c>
      <c r="J4" t="n">
        <v>153.23</v>
      </c>
      <c r="K4" t="n">
        <v>49.1</v>
      </c>
      <c r="L4" t="n">
        <v>3</v>
      </c>
      <c r="M4" t="n">
        <v>103</v>
      </c>
      <c r="N4" t="n">
        <v>26.13</v>
      </c>
      <c r="O4" t="n">
        <v>19131.85</v>
      </c>
      <c r="P4" t="n">
        <v>433.33</v>
      </c>
      <c r="Q4" t="n">
        <v>561.75</v>
      </c>
      <c r="R4" t="n">
        <v>113.96</v>
      </c>
      <c r="S4" t="n">
        <v>48.39</v>
      </c>
      <c r="T4" t="n">
        <v>31975.33</v>
      </c>
      <c r="U4" t="n">
        <v>0.42</v>
      </c>
      <c r="V4" t="n">
        <v>0.88</v>
      </c>
      <c r="W4" t="n">
        <v>9.35</v>
      </c>
      <c r="X4" t="n">
        <v>2.08</v>
      </c>
      <c r="Y4" t="n">
        <v>0.5</v>
      </c>
      <c r="Z4" t="n">
        <v>10</v>
      </c>
      <c r="AA4" t="n">
        <v>1405.522574925595</v>
      </c>
      <c r="AB4" t="n">
        <v>1923.09799429295</v>
      </c>
      <c r="AC4" t="n">
        <v>1739.560220802617</v>
      </c>
      <c r="AD4" t="n">
        <v>1405522.574925595</v>
      </c>
      <c r="AE4" t="n">
        <v>1923097.99429295</v>
      </c>
      <c r="AF4" t="n">
        <v>5.798275545379641e-07</v>
      </c>
      <c r="AG4" t="n">
        <v>0.8758333333333334</v>
      </c>
      <c r="AH4" t="n">
        <v>1739560.220802617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2.4607</v>
      </c>
      <c r="E5" t="n">
        <v>40.64</v>
      </c>
      <c r="F5" t="n">
        <v>36.01</v>
      </c>
      <c r="G5" t="n">
        <v>28.06</v>
      </c>
      <c r="H5" t="n">
        <v>0.46</v>
      </c>
      <c r="I5" t="n">
        <v>77</v>
      </c>
      <c r="J5" t="n">
        <v>154.63</v>
      </c>
      <c r="K5" t="n">
        <v>49.1</v>
      </c>
      <c r="L5" t="n">
        <v>4</v>
      </c>
      <c r="M5" t="n">
        <v>75</v>
      </c>
      <c r="N5" t="n">
        <v>26.53</v>
      </c>
      <c r="O5" t="n">
        <v>19304.72</v>
      </c>
      <c r="P5" t="n">
        <v>425</v>
      </c>
      <c r="Q5" t="n">
        <v>561.76</v>
      </c>
      <c r="R5" t="n">
        <v>96.92</v>
      </c>
      <c r="S5" t="n">
        <v>48.39</v>
      </c>
      <c r="T5" t="n">
        <v>23599.17</v>
      </c>
      <c r="U5" t="n">
        <v>0.5</v>
      </c>
      <c r="V5" t="n">
        <v>0.89</v>
      </c>
      <c r="W5" t="n">
        <v>9.31</v>
      </c>
      <c r="X5" t="n">
        <v>1.53</v>
      </c>
      <c r="Y5" t="n">
        <v>0.5</v>
      </c>
      <c r="Z5" t="n">
        <v>10</v>
      </c>
      <c r="AA5" t="n">
        <v>1334.369941909129</v>
      </c>
      <c r="AB5" t="n">
        <v>1825.743822767196</v>
      </c>
      <c r="AC5" t="n">
        <v>1651.497394769843</v>
      </c>
      <c r="AD5" t="n">
        <v>1334369.941909129</v>
      </c>
      <c r="AE5" t="n">
        <v>1825743.822767196</v>
      </c>
      <c r="AF5" t="n">
        <v>5.9981572432487e-07</v>
      </c>
      <c r="AG5" t="n">
        <v>0.8466666666666667</v>
      </c>
      <c r="AH5" t="n">
        <v>1651497.394769843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2.5108</v>
      </c>
      <c r="E6" t="n">
        <v>39.83</v>
      </c>
      <c r="F6" t="n">
        <v>35.69</v>
      </c>
      <c r="G6" t="n">
        <v>35.1</v>
      </c>
      <c r="H6" t="n">
        <v>0.57</v>
      </c>
      <c r="I6" t="n">
        <v>61</v>
      </c>
      <c r="J6" t="n">
        <v>156.03</v>
      </c>
      <c r="K6" t="n">
        <v>49.1</v>
      </c>
      <c r="L6" t="n">
        <v>5</v>
      </c>
      <c r="M6" t="n">
        <v>59</v>
      </c>
      <c r="N6" t="n">
        <v>26.94</v>
      </c>
      <c r="O6" t="n">
        <v>19478.15</v>
      </c>
      <c r="P6" t="n">
        <v>419.47</v>
      </c>
      <c r="Q6" t="n">
        <v>561.7</v>
      </c>
      <c r="R6" t="n">
        <v>86.88</v>
      </c>
      <c r="S6" t="n">
        <v>48.39</v>
      </c>
      <c r="T6" t="n">
        <v>18655.4</v>
      </c>
      <c r="U6" t="n">
        <v>0.5600000000000001</v>
      </c>
      <c r="V6" t="n">
        <v>0.9</v>
      </c>
      <c r="W6" t="n">
        <v>9.289999999999999</v>
      </c>
      <c r="X6" t="n">
        <v>1.21</v>
      </c>
      <c r="Y6" t="n">
        <v>0.5</v>
      </c>
      <c r="Z6" t="n">
        <v>10</v>
      </c>
      <c r="AA6" t="n">
        <v>1292.399702817207</v>
      </c>
      <c r="AB6" t="n">
        <v>1768.318290045358</v>
      </c>
      <c r="AC6" t="n">
        <v>1599.552474293735</v>
      </c>
      <c r="AD6" t="n">
        <v>1292399.702817207</v>
      </c>
      <c r="AE6" t="n">
        <v>1768318.290045358</v>
      </c>
      <c r="AF6" t="n">
        <v>6.120280085483333e-07</v>
      </c>
      <c r="AG6" t="n">
        <v>0.8297916666666666</v>
      </c>
      <c r="AH6" t="n">
        <v>1599552.474293736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2.5442</v>
      </c>
      <c r="E7" t="n">
        <v>39.31</v>
      </c>
      <c r="F7" t="n">
        <v>35.47</v>
      </c>
      <c r="G7" t="n">
        <v>41.73</v>
      </c>
      <c r="H7" t="n">
        <v>0.67</v>
      </c>
      <c r="I7" t="n">
        <v>51</v>
      </c>
      <c r="J7" t="n">
        <v>157.44</v>
      </c>
      <c r="K7" t="n">
        <v>49.1</v>
      </c>
      <c r="L7" t="n">
        <v>6</v>
      </c>
      <c r="M7" t="n">
        <v>49</v>
      </c>
      <c r="N7" t="n">
        <v>27.35</v>
      </c>
      <c r="O7" t="n">
        <v>19652.13</v>
      </c>
      <c r="P7" t="n">
        <v>415.32</v>
      </c>
      <c r="Q7" t="n">
        <v>561.74</v>
      </c>
      <c r="R7" t="n">
        <v>80.25</v>
      </c>
      <c r="S7" t="n">
        <v>48.39</v>
      </c>
      <c r="T7" t="n">
        <v>15394</v>
      </c>
      <c r="U7" t="n">
        <v>0.6</v>
      </c>
      <c r="V7" t="n">
        <v>0.91</v>
      </c>
      <c r="W7" t="n">
        <v>9.26</v>
      </c>
      <c r="X7" t="n">
        <v>0.99</v>
      </c>
      <c r="Y7" t="n">
        <v>0.5</v>
      </c>
      <c r="Z7" t="n">
        <v>10</v>
      </c>
      <c r="AA7" t="n">
        <v>1264.27725804937</v>
      </c>
      <c r="AB7" t="n">
        <v>1729.839920439302</v>
      </c>
      <c r="AC7" t="n">
        <v>1564.746426278152</v>
      </c>
      <c r="AD7" t="n">
        <v>1264277.25804937</v>
      </c>
      <c r="AE7" t="n">
        <v>1729839.920439302</v>
      </c>
      <c r="AF7" t="n">
        <v>6.201695313639754e-07</v>
      </c>
      <c r="AG7" t="n">
        <v>0.8189583333333333</v>
      </c>
      <c r="AH7" t="n">
        <v>1564746.426278152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2.5666</v>
      </c>
      <c r="E8" t="n">
        <v>38.96</v>
      </c>
      <c r="F8" t="n">
        <v>35.34</v>
      </c>
      <c r="G8" t="n">
        <v>48.19</v>
      </c>
      <c r="H8" t="n">
        <v>0.78</v>
      </c>
      <c r="I8" t="n">
        <v>44</v>
      </c>
      <c r="J8" t="n">
        <v>158.86</v>
      </c>
      <c r="K8" t="n">
        <v>49.1</v>
      </c>
      <c r="L8" t="n">
        <v>7</v>
      </c>
      <c r="M8" t="n">
        <v>42</v>
      </c>
      <c r="N8" t="n">
        <v>27.77</v>
      </c>
      <c r="O8" t="n">
        <v>19826.68</v>
      </c>
      <c r="P8" t="n">
        <v>411.88</v>
      </c>
      <c r="Q8" t="n">
        <v>561.6900000000001</v>
      </c>
      <c r="R8" t="n">
        <v>76.23</v>
      </c>
      <c r="S8" t="n">
        <v>48.39</v>
      </c>
      <c r="T8" t="n">
        <v>13415.97</v>
      </c>
      <c r="U8" t="n">
        <v>0.63</v>
      </c>
      <c r="V8" t="n">
        <v>0.91</v>
      </c>
      <c r="W8" t="n">
        <v>9.25</v>
      </c>
      <c r="X8" t="n">
        <v>0.87</v>
      </c>
      <c r="Y8" t="n">
        <v>0.5</v>
      </c>
      <c r="Z8" t="n">
        <v>10</v>
      </c>
      <c r="AA8" t="n">
        <v>1244.6153492978</v>
      </c>
      <c r="AB8" t="n">
        <v>1702.93762946321</v>
      </c>
      <c r="AC8" t="n">
        <v>1540.411652195215</v>
      </c>
      <c r="AD8" t="n">
        <v>1244615.3492978</v>
      </c>
      <c r="AE8" t="n">
        <v>1702937.62946321</v>
      </c>
      <c r="AF8" t="n">
        <v>6.256297143301546e-07</v>
      </c>
      <c r="AG8" t="n">
        <v>0.8116666666666666</v>
      </c>
      <c r="AH8" t="n">
        <v>1540411.652195215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2.5874</v>
      </c>
      <c r="E9" t="n">
        <v>38.65</v>
      </c>
      <c r="F9" t="n">
        <v>35.21</v>
      </c>
      <c r="G9" t="n">
        <v>55.6</v>
      </c>
      <c r="H9" t="n">
        <v>0.88</v>
      </c>
      <c r="I9" t="n">
        <v>38</v>
      </c>
      <c r="J9" t="n">
        <v>160.28</v>
      </c>
      <c r="K9" t="n">
        <v>49.1</v>
      </c>
      <c r="L9" t="n">
        <v>8</v>
      </c>
      <c r="M9" t="n">
        <v>36</v>
      </c>
      <c r="N9" t="n">
        <v>28.19</v>
      </c>
      <c r="O9" t="n">
        <v>20001.93</v>
      </c>
      <c r="P9" t="n">
        <v>408.56</v>
      </c>
      <c r="Q9" t="n">
        <v>561.74</v>
      </c>
      <c r="R9" t="n">
        <v>72.18000000000001</v>
      </c>
      <c r="S9" t="n">
        <v>48.39</v>
      </c>
      <c r="T9" t="n">
        <v>11423.18</v>
      </c>
      <c r="U9" t="n">
        <v>0.67</v>
      </c>
      <c r="V9" t="n">
        <v>0.91</v>
      </c>
      <c r="W9" t="n">
        <v>9.24</v>
      </c>
      <c r="X9" t="n">
        <v>0.74</v>
      </c>
      <c r="Y9" t="n">
        <v>0.5</v>
      </c>
      <c r="Z9" t="n">
        <v>10</v>
      </c>
      <c r="AA9" t="n">
        <v>1226.303598753676</v>
      </c>
      <c r="AB9" t="n">
        <v>1677.882684511321</v>
      </c>
      <c r="AC9" t="n">
        <v>1517.747916024698</v>
      </c>
      <c r="AD9" t="n">
        <v>1226303.598753676</v>
      </c>
      <c r="AE9" t="n">
        <v>1677882.684511321</v>
      </c>
      <c r="AF9" t="n">
        <v>6.306998842273209e-07</v>
      </c>
      <c r="AG9" t="n">
        <v>0.8052083333333333</v>
      </c>
      <c r="AH9" t="n">
        <v>1517747.916024698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2.6002</v>
      </c>
      <c r="E10" t="n">
        <v>38.46</v>
      </c>
      <c r="F10" t="n">
        <v>35.14</v>
      </c>
      <c r="G10" t="n">
        <v>62.02</v>
      </c>
      <c r="H10" t="n">
        <v>0.99</v>
      </c>
      <c r="I10" t="n">
        <v>34</v>
      </c>
      <c r="J10" t="n">
        <v>161.71</v>
      </c>
      <c r="K10" t="n">
        <v>49.1</v>
      </c>
      <c r="L10" t="n">
        <v>9</v>
      </c>
      <c r="M10" t="n">
        <v>32</v>
      </c>
      <c r="N10" t="n">
        <v>28.61</v>
      </c>
      <c r="O10" t="n">
        <v>20177.64</v>
      </c>
      <c r="P10" t="n">
        <v>405.56</v>
      </c>
      <c r="Q10" t="n">
        <v>561.6799999999999</v>
      </c>
      <c r="R10" t="n">
        <v>70.39</v>
      </c>
      <c r="S10" t="n">
        <v>48.39</v>
      </c>
      <c r="T10" t="n">
        <v>10546.43</v>
      </c>
      <c r="U10" t="n">
        <v>0.6899999999999999</v>
      </c>
      <c r="V10" t="n">
        <v>0.92</v>
      </c>
      <c r="W10" t="n">
        <v>9.23</v>
      </c>
      <c r="X10" t="n">
        <v>0.67</v>
      </c>
      <c r="Y10" t="n">
        <v>0.5</v>
      </c>
      <c r="Z10" t="n">
        <v>10</v>
      </c>
      <c r="AA10" t="n">
        <v>1213.27989252822</v>
      </c>
      <c r="AB10" t="n">
        <v>1660.063075088285</v>
      </c>
      <c r="AC10" t="n">
        <v>1501.628985115017</v>
      </c>
      <c r="AD10" t="n">
        <v>1213279.89252822</v>
      </c>
      <c r="AE10" t="n">
        <v>1660063.075088285</v>
      </c>
      <c r="AF10" t="n">
        <v>6.338199887794234e-07</v>
      </c>
      <c r="AG10" t="n">
        <v>0.80125</v>
      </c>
      <c r="AH10" t="n">
        <v>1501628.985115017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2.6133</v>
      </c>
      <c r="E11" t="n">
        <v>38.27</v>
      </c>
      <c r="F11" t="n">
        <v>35.07</v>
      </c>
      <c r="G11" t="n">
        <v>70.15000000000001</v>
      </c>
      <c r="H11" t="n">
        <v>1.09</v>
      </c>
      <c r="I11" t="n">
        <v>30</v>
      </c>
      <c r="J11" t="n">
        <v>163.13</v>
      </c>
      <c r="K11" t="n">
        <v>49.1</v>
      </c>
      <c r="L11" t="n">
        <v>10</v>
      </c>
      <c r="M11" t="n">
        <v>28</v>
      </c>
      <c r="N11" t="n">
        <v>29.04</v>
      </c>
      <c r="O11" t="n">
        <v>20353.94</v>
      </c>
      <c r="P11" t="n">
        <v>403.27</v>
      </c>
      <c r="Q11" t="n">
        <v>561.66</v>
      </c>
      <c r="R11" t="n">
        <v>67.97</v>
      </c>
      <c r="S11" t="n">
        <v>48.39</v>
      </c>
      <c r="T11" t="n">
        <v>9357.16</v>
      </c>
      <c r="U11" t="n">
        <v>0.71</v>
      </c>
      <c r="V11" t="n">
        <v>0.92</v>
      </c>
      <c r="W11" t="n">
        <v>9.23</v>
      </c>
      <c r="X11" t="n">
        <v>0.6</v>
      </c>
      <c r="Y11" t="n">
        <v>0.5</v>
      </c>
      <c r="Z11" t="n">
        <v>10</v>
      </c>
      <c r="AA11" t="n">
        <v>1201.72489212678</v>
      </c>
      <c r="AB11" t="n">
        <v>1644.253013768394</v>
      </c>
      <c r="AC11" t="n">
        <v>1487.327813857937</v>
      </c>
      <c r="AD11" t="n">
        <v>1201724.89212678</v>
      </c>
      <c r="AE11" t="n">
        <v>1644253.013768394</v>
      </c>
      <c r="AF11" t="n">
        <v>6.370132207819657e-07</v>
      </c>
      <c r="AG11" t="n">
        <v>0.7972916666666667</v>
      </c>
      <c r="AH11" t="n">
        <v>1487327.813857937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2.6222</v>
      </c>
      <c r="E12" t="n">
        <v>38.14</v>
      </c>
      <c r="F12" t="n">
        <v>35</v>
      </c>
      <c r="G12" t="n">
        <v>75.01000000000001</v>
      </c>
      <c r="H12" t="n">
        <v>1.18</v>
      </c>
      <c r="I12" t="n">
        <v>28</v>
      </c>
      <c r="J12" t="n">
        <v>164.57</v>
      </c>
      <c r="K12" t="n">
        <v>49.1</v>
      </c>
      <c r="L12" t="n">
        <v>11</v>
      </c>
      <c r="M12" t="n">
        <v>26</v>
      </c>
      <c r="N12" t="n">
        <v>29.47</v>
      </c>
      <c r="O12" t="n">
        <v>20530.82</v>
      </c>
      <c r="P12" t="n">
        <v>400.4</v>
      </c>
      <c r="Q12" t="n">
        <v>561.67</v>
      </c>
      <c r="R12" t="n">
        <v>66.18000000000001</v>
      </c>
      <c r="S12" t="n">
        <v>48.39</v>
      </c>
      <c r="T12" t="n">
        <v>8471.49</v>
      </c>
      <c r="U12" t="n">
        <v>0.73</v>
      </c>
      <c r="V12" t="n">
        <v>0.92</v>
      </c>
      <c r="W12" t="n">
        <v>9.210000000000001</v>
      </c>
      <c r="X12" t="n">
        <v>0.53</v>
      </c>
      <c r="Y12" t="n">
        <v>0.5</v>
      </c>
      <c r="Z12" t="n">
        <v>10</v>
      </c>
      <c r="AA12" t="n">
        <v>1190.985093026944</v>
      </c>
      <c r="AB12" t="n">
        <v>1629.558346833502</v>
      </c>
      <c r="AC12" t="n">
        <v>1474.035585311216</v>
      </c>
      <c r="AD12" t="n">
        <v>1190985.093026944</v>
      </c>
      <c r="AE12" t="n">
        <v>1629558.346833502</v>
      </c>
      <c r="AF12" t="n">
        <v>6.391826684783492e-07</v>
      </c>
      <c r="AG12" t="n">
        <v>0.7945833333333333</v>
      </c>
      <c r="AH12" t="n">
        <v>1474035.585311216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2.6309</v>
      </c>
      <c r="E13" t="n">
        <v>38.01</v>
      </c>
      <c r="F13" t="n">
        <v>34.97</v>
      </c>
      <c r="G13" t="n">
        <v>83.93000000000001</v>
      </c>
      <c r="H13" t="n">
        <v>1.28</v>
      </c>
      <c r="I13" t="n">
        <v>25</v>
      </c>
      <c r="J13" t="n">
        <v>166.01</v>
      </c>
      <c r="K13" t="n">
        <v>49.1</v>
      </c>
      <c r="L13" t="n">
        <v>12</v>
      </c>
      <c r="M13" t="n">
        <v>23</v>
      </c>
      <c r="N13" t="n">
        <v>29.91</v>
      </c>
      <c r="O13" t="n">
        <v>20708.3</v>
      </c>
      <c r="P13" t="n">
        <v>399.01</v>
      </c>
      <c r="Q13" t="n">
        <v>561.66</v>
      </c>
      <c r="R13" t="n">
        <v>64.59999999999999</v>
      </c>
      <c r="S13" t="n">
        <v>48.39</v>
      </c>
      <c r="T13" t="n">
        <v>7696.33</v>
      </c>
      <c r="U13" t="n">
        <v>0.75</v>
      </c>
      <c r="V13" t="n">
        <v>0.92</v>
      </c>
      <c r="W13" t="n">
        <v>9.23</v>
      </c>
      <c r="X13" t="n">
        <v>0.5</v>
      </c>
      <c r="Y13" t="n">
        <v>0.5</v>
      </c>
      <c r="Z13" t="n">
        <v>10</v>
      </c>
      <c r="AA13" t="n">
        <v>1183.873146187678</v>
      </c>
      <c r="AB13" t="n">
        <v>1619.827467411068</v>
      </c>
      <c r="AC13" t="n">
        <v>1465.233407363484</v>
      </c>
      <c r="AD13" t="n">
        <v>1183873.146187678</v>
      </c>
      <c r="AE13" t="n">
        <v>1619827.467411068</v>
      </c>
      <c r="AF13" t="n">
        <v>6.413033645411064e-07</v>
      </c>
      <c r="AG13" t="n">
        <v>0.791875</v>
      </c>
      <c r="AH13" t="n">
        <v>1465233.407363484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2.6386</v>
      </c>
      <c r="E14" t="n">
        <v>37.9</v>
      </c>
      <c r="F14" t="n">
        <v>34.92</v>
      </c>
      <c r="G14" t="n">
        <v>91.09</v>
      </c>
      <c r="H14" t="n">
        <v>1.38</v>
      </c>
      <c r="I14" t="n">
        <v>23</v>
      </c>
      <c r="J14" t="n">
        <v>167.45</v>
      </c>
      <c r="K14" t="n">
        <v>49.1</v>
      </c>
      <c r="L14" t="n">
        <v>13</v>
      </c>
      <c r="M14" t="n">
        <v>21</v>
      </c>
      <c r="N14" t="n">
        <v>30.36</v>
      </c>
      <c r="O14" t="n">
        <v>20886.38</v>
      </c>
      <c r="P14" t="n">
        <v>396.13</v>
      </c>
      <c r="Q14" t="n">
        <v>561.6799999999999</v>
      </c>
      <c r="R14" t="n">
        <v>63.13</v>
      </c>
      <c r="S14" t="n">
        <v>48.39</v>
      </c>
      <c r="T14" t="n">
        <v>6971.56</v>
      </c>
      <c r="U14" t="n">
        <v>0.77</v>
      </c>
      <c r="V14" t="n">
        <v>0.92</v>
      </c>
      <c r="W14" t="n">
        <v>9.220000000000001</v>
      </c>
      <c r="X14" t="n">
        <v>0.45</v>
      </c>
      <c r="Y14" t="n">
        <v>0.5</v>
      </c>
      <c r="Z14" t="n">
        <v>10</v>
      </c>
      <c r="AA14" t="n">
        <v>1173.97913388402</v>
      </c>
      <c r="AB14" t="n">
        <v>1606.290043284186</v>
      </c>
      <c r="AC14" t="n">
        <v>1452.987975995377</v>
      </c>
      <c r="AD14" t="n">
        <v>1173979.13388402</v>
      </c>
      <c r="AE14" t="n">
        <v>1606290.043284186</v>
      </c>
      <c r="AF14" t="n">
        <v>6.431803024357304e-07</v>
      </c>
      <c r="AG14" t="n">
        <v>0.7895833333333333</v>
      </c>
      <c r="AH14" t="n">
        <v>1452987.975995377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2.6413</v>
      </c>
      <c r="E15" t="n">
        <v>37.86</v>
      </c>
      <c r="F15" t="n">
        <v>34.91</v>
      </c>
      <c r="G15" t="n">
        <v>95.20999999999999</v>
      </c>
      <c r="H15" t="n">
        <v>1.47</v>
      </c>
      <c r="I15" t="n">
        <v>22</v>
      </c>
      <c r="J15" t="n">
        <v>168.9</v>
      </c>
      <c r="K15" t="n">
        <v>49.1</v>
      </c>
      <c r="L15" t="n">
        <v>14</v>
      </c>
      <c r="M15" t="n">
        <v>20</v>
      </c>
      <c r="N15" t="n">
        <v>30.81</v>
      </c>
      <c r="O15" t="n">
        <v>21065.06</v>
      </c>
      <c r="P15" t="n">
        <v>394.25</v>
      </c>
      <c r="Q15" t="n">
        <v>561.6799999999999</v>
      </c>
      <c r="R15" t="n">
        <v>62.97</v>
      </c>
      <c r="S15" t="n">
        <v>48.39</v>
      </c>
      <c r="T15" t="n">
        <v>6898.11</v>
      </c>
      <c r="U15" t="n">
        <v>0.77</v>
      </c>
      <c r="V15" t="n">
        <v>0.92</v>
      </c>
      <c r="W15" t="n">
        <v>9.220000000000001</v>
      </c>
      <c r="X15" t="n">
        <v>0.44</v>
      </c>
      <c r="Y15" t="n">
        <v>0.5</v>
      </c>
      <c r="Z15" t="n">
        <v>10</v>
      </c>
      <c r="AA15" t="n">
        <v>1168.806458112574</v>
      </c>
      <c r="AB15" t="n">
        <v>1599.212560091344</v>
      </c>
      <c r="AC15" t="n">
        <v>1446.585957865151</v>
      </c>
      <c r="AD15" t="n">
        <v>1168806.458112574</v>
      </c>
      <c r="AE15" t="n">
        <v>1599212.560091344</v>
      </c>
      <c r="AF15" t="n">
        <v>6.438384494896897e-07</v>
      </c>
      <c r="AG15" t="n">
        <v>0.78875</v>
      </c>
      <c r="AH15" t="n">
        <v>1446585.957865151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2.6499</v>
      </c>
      <c r="E16" t="n">
        <v>37.74</v>
      </c>
      <c r="F16" t="n">
        <v>34.85</v>
      </c>
      <c r="G16" t="n">
        <v>104.55</v>
      </c>
      <c r="H16" t="n">
        <v>1.56</v>
      </c>
      <c r="I16" t="n">
        <v>20</v>
      </c>
      <c r="J16" t="n">
        <v>170.35</v>
      </c>
      <c r="K16" t="n">
        <v>49.1</v>
      </c>
      <c r="L16" t="n">
        <v>15</v>
      </c>
      <c r="M16" t="n">
        <v>18</v>
      </c>
      <c r="N16" t="n">
        <v>31.26</v>
      </c>
      <c r="O16" t="n">
        <v>21244.37</v>
      </c>
      <c r="P16" t="n">
        <v>391.94</v>
      </c>
      <c r="Q16" t="n">
        <v>561.67</v>
      </c>
      <c r="R16" t="n">
        <v>61.13</v>
      </c>
      <c r="S16" t="n">
        <v>48.39</v>
      </c>
      <c r="T16" t="n">
        <v>5987.17</v>
      </c>
      <c r="U16" t="n">
        <v>0.79</v>
      </c>
      <c r="V16" t="n">
        <v>0.92</v>
      </c>
      <c r="W16" t="n">
        <v>9.210000000000001</v>
      </c>
      <c r="X16" t="n">
        <v>0.38</v>
      </c>
      <c r="Y16" t="n">
        <v>0.5</v>
      </c>
      <c r="Z16" t="n">
        <v>10</v>
      </c>
      <c r="AA16" t="n">
        <v>1159.672331813447</v>
      </c>
      <c r="AB16" t="n">
        <v>1586.714845519667</v>
      </c>
      <c r="AC16" t="n">
        <v>1435.281007631542</v>
      </c>
      <c r="AD16" t="n">
        <v>1159672.331813447</v>
      </c>
      <c r="AE16" t="n">
        <v>1586714.845519667</v>
      </c>
      <c r="AF16" t="n">
        <v>6.459347697356335e-07</v>
      </c>
      <c r="AG16" t="n">
        <v>0.78625</v>
      </c>
      <c r="AH16" t="n">
        <v>1435281.007631542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2.6529</v>
      </c>
      <c r="E17" t="n">
        <v>37.69</v>
      </c>
      <c r="F17" t="n">
        <v>34.84</v>
      </c>
      <c r="G17" t="n">
        <v>110.01</v>
      </c>
      <c r="H17" t="n">
        <v>1.65</v>
      </c>
      <c r="I17" t="n">
        <v>19</v>
      </c>
      <c r="J17" t="n">
        <v>171.81</v>
      </c>
      <c r="K17" t="n">
        <v>49.1</v>
      </c>
      <c r="L17" t="n">
        <v>16</v>
      </c>
      <c r="M17" t="n">
        <v>17</v>
      </c>
      <c r="N17" t="n">
        <v>31.72</v>
      </c>
      <c r="O17" t="n">
        <v>21424.29</v>
      </c>
      <c r="P17" t="n">
        <v>390.78</v>
      </c>
      <c r="Q17" t="n">
        <v>561.65</v>
      </c>
      <c r="R17" t="n">
        <v>60.6</v>
      </c>
      <c r="S17" t="n">
        <v>48.39</v>
      </c>
      <c r="T17" t="n">
        <v>5724.73</v>
      </c>
      <c r="U17" t="n">
        <v>0.8</v>
      </c>
      <c r="V17" t="n">
        <v>0.92</v>
      </c>
      <c r="W17" t="n">
        <v>9.210000000000001</v>
      </c>
      <c r="X17" t="n">
        <v>0.36</v>
      </c>
      <c r="Y17" t="n">
        <v>0.5</v>
      </c>
      <c r="Z17" t="n">
        <v>10</v>
      </c>
      <c r="AA17" t="n">
        <v>1155.882320525891</v>
      </c>
      <c r="AB17" t="n">
        <v>1581.529184872535</v>
      </c>
      <c r="AC17" t="n">
        <v>1430.590259158451</v>
      </c>
      <c r="AD17" t="n">
        <v>1155882.320525891</v>
      </c>
      <c r="AE17" t="n">
        <v>1581529.184872535</v>
      </c>
      <c r="AF17" t="n">
        <v>6.466660442400323e-07</v>
      </c>
      <c r="AG17" t="n">
        <v>0.7852083333333333</v>
      </c>
      <c r="AH17" t="n">
        <v>1430590.259158451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2.6576</v>
      </c>
      <c r="E18" t="n">
        <v>37.63</v>
      </c>
      <c r="F18" t="n">
        <v>34.8</v>
      </c>
      <c r="G18" t="n">
        <v>116.01</v>
      </c>
      <c r="H18" t="n">
        <v>1.74</v>
      </c>
      <c r="I18" t="n">
        <v>18</v>
      </c>
      <c r="J18" t="n">
        <v>173.28</v>
      </c>
      <c r="K18" t="n">
        <v>49.1</v>
      </c>
      <c r="L18" t="n">
        <v>17</v>
      </c>
      <c r="M18" t="n">
        <v>16</v>
      </c>
      <c r="N18" t="n">
        <v>32.18</v>
      </c>
      <c r="O18" t="n">
        <v>21604.83</v>
      </c>
      <c r="P18" t="n">
        <v>388.06</v>
      </c>
      <c r="Q18" t="n">
        <v>561.6799999999999</v>
      </c>
      <c r="R18" t="n">
        <v>59.54</v>
      </c>
      <c r="S18" t="n">
        <v>48.39</v>
      </c>
      <c r="T18" t="n">
        <v>5201.33</v>
      </c>
      <c r="U18" t="n">
        <v>0.8100000000000001</v>
      </c>
      <c r="V18" t="n">
        <v>0.92</v>
      </c>
      <c r="W18" t="n">
        <v>9.210000000000001</v>
      </c>
      <c r="X18" t="n">
        <v>0.33</v>
      </c>
      <c r="Y18" t="n">
        <v>0.5</v>
      </c>
      <c r="Z18" t="n">
        <v>10</v>
      </c>
      <c r="AA18" t="n">
        <v>1147.871344069642</v>
      </c>
      <c r="AB18" t="n">
        <v>1570.568213465757</v>
      </c>
      <c r="AC18" t="n">
        <v>1420.675387478916</v>
      </c>
      <c r="AD18" t="n">
        <v>1147871.344069642</v>
      </c>
      <c r="AE18" t="n">
        <v>1570568.213465757</v>
      </c>
      <c r="AF18" t="n">
        <v>6.478117076302574e-07</v>
      </c>
      <c r="AG18" t="n">
        <v>0.7839583333333334</v>
      </c>
      <c r="AH18" t="n">
        <v>1420675.387478916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2.6599</v>
      </c>
      <c r="E19" t="n">
        <v>37.6</v>
      </c>
      <c r="F19" t="n">
        <v>34.8</v>
      </c>
      <c r="G19" t="n">
        <v>122.82</v>
      </c>
      <c r="H19" t="n">
        <v>1.83</v>
      </c>
      <c r="I19" t="n">
        <v>17</v>
      </c>
      <c r="J19" t="n">
        <v>174.75</v>
      </c>
      <c r="K19" t="n">
        <v>49.1</v>
      </c>
      <c r="L19" t="n">
        <v>18</v>
      </c>
      <c r="M19" t="n">
        <v>15</v>
      </c>
      <c r="N19" t="n">
        <v>32.65</v>
      </c>
      <c r="O19" t="n">
        <v>21786.02</v>
      </c>
      <c r="P19" t="n">
        <v>386.71</v>
      </c>
      <c r="Q19" t="n">
        <v>561.65</v>
      </c>
      <c r="R19" t="n">
        <v>59.62</v>
      </c>
      <c r="S19" t="n">
        <v>48.39</v>
      </c>
      <c r="T19" t="n">
        <v>5245.11</v>
      </c>
      <c r="U19" t="n">
        <v>0.8100000000000001</v>
      </c>
      <c r="V19" t="n">
        <v>0.92</v>
      </c>
      <c r="W19" t="n">
        <v>9.210000000000001</v>
      </c>
      <c r="X19" t="n">
        <v>0.33</v>
      </c>
      <c r="Y19" t="n">
        <v>0.5</v>
      </c>
      <c r="Z19" t="n">
        <v>10</v>
      </c>
      <c r="AA19" t="n">
        <v>1144.118412449418</v>
      </c>
      <c r="AB19" t="n">
        <v>1565.433286855309</v>
      </c>
      <c r="AC19" t="n">
        <v>1416.030531057254</v>
      </c>
      <c r="AD19" t="n">
        <v>1144118.412449418</v>
      </c>
      <c r="AE19" t="n">
        <v>1565433.286855309</v>
      </c>
      <c r="AF19" t="n">
        <v>6.483723514169634e-07</v>
      </c>
      <c r="AG19" t="n">
        <v>0.7833333333333333</v>
      </c>
      <c r="AH19" t="n">
        <v>1416030.531057254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2.6626</v>
      </c>
      <c r="E20" t="n">
        <v>37.56</v>
      </c>
      <c r="F20" t="n">
        <v>34.79</v>
      </c>
      <c r="G20" t="n">
        <v>130.47</v>
      </c>
      <c r="H20" t="n">
        <v>1.91</v>
      </c>
      <c r="I20" t="n">
        <v>16</v>
      </c>
      <c r="J20" t="n">
        <v>176.22</v>
      </c>
      <c r="K20" t="n">
        <v>49.1</v>
      </c>
      <c r="L20" t="n">
        <v>19</v>
      </c>
      <c r="M20" t="n">
        <v>14</v>
      </c>
      <c r="N20" t="n">
        <v>33.13</v>
      </c>
      <c r="O20" t="n">
        <v>21967.84</v>
      </c>
      <c r="P20" t="n">
        <v>384.46</v>
      </c>
      <c r="Q20" t="n">
        <v>561.66</v>
      </c>
      <c r="R20" t="n">
        <v>59.5</v>
      </c>
      <c r="S20" t="n">
        <v>48.39</v>
      </c>
      <c r="T20" t="n">
        <v>5192.28</v>
      </c>
      <c r="U20" t="n">
        <v>0.8100000000000001</v>
      </c>
      <c r="V20" t="n">
        <v>0.93</v>
      </c>
      <c r="W20" t="n">
        <v>9.199999999999999</v>
      </c>
      <c r="X20" t="n">
        <v>0.32</v>
      </c>
      <c r="Y20" t="n">
        <v>0.5</v>
      </c>
      <c r="Z20" t="n">
        <v>10</v>
      </c>
      <c r="AA20" t="n">
        <v>1138.261119010198</v>
      </c>
      <c r="AB20" t="n">
        <v>1557.419079566218</v>
      </c>
      <c r="AC20" t="n">
        <v>1408.781188463825</v>
      </c>
      <c r="AD20" t="n">
        <v>1138261.119010198</v>
      </c>
      <c r="AE20" t="n">
        <v>1557419.079566218</v>
      </c>
      <c r="AF20" t="n">
        <v>6.490304984709224e-07</v>
      </c>
      <c r="AG20" t="n">
        <v>0.7825000000000001</v>
      </c>
      <c r="AH20" t="n">
        <v>1408781.188463825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2.6683</v>
      </c>
      <c r="E21" t="n">
        <v>37.48</v>
      </c>
      <c r="F21" t="n">
        <v>34.74</v>
      </c>
      <c r="G21" t="n">
        <v>138.97</v>
      </c>
      <c r="H21" t="n">
        <v>2</v>
      </c>
      <c r="I21" t="n">
        <v>15</v>
      </c>
      <c r="J21" t="n">
        <v>177.7</v>
      </c>
      <c r="K21" t="n">
        <v>49.1</v>
      </c>
      <c r="L21" t="n">
        <v>20</v>
      </c>
      <c r="M21" t="n">
        <v>13</v>
      </c>
      <c r="N21" t="n">
        <v>33.61</v>
      </c>
      <c r="O21" t="n">
        <v>22150.3</v>
      </c>
      <c r="P21" t="n">
        <v>382.53</v>
      </c>
      <c r="Q21" t="n">
        <v>561.67</v>
      </c>
      <c r="R21" t="n">
        <v>57.71</v>
      </c>
      <c r="S21" t="n">
        <v>48.39</v>
      </c>
      <c r="T21" t="n">
        <v>4302.46</v>
      </c>
      <c r="U21" t="n">
        <v>0.84</v>
      </c>
      <c r="V21" t="n">
        <v>0.93</v>
      </c>
      <c r="W21" t="n">
        <v>9.199999999999999</v>
      </c>
      <c r="X21" t="n">
        <v>0.27</v>
      </c>
      <c r="Y21" t="n">
        <v>0.5</v>
      </c>
      <c r="Z21" t="n">
        <v>10</v>
      </c>
      <c r="AA21" t="n">
        <v>1131.398261319748</v>
      </c>
      <c r="AB21" t="n">
        <v>1548.029014906231</v>
      </c>
      <c r="AC21" t="n">
        <v>1400.287298395948</v>
      </c>
      <c r="AD21" t="n">
        <v>1131398.261319748</v>
      </c>
      <c r="AE21" t="n">
        <v>1548029.014906231</v>
      </c>
      <c r="AF21" t="n">
        <v>6.504199200292806e-07</v>
      </c>
      <c r="AG21" t="n">
        <v>0.7808333333333333</v>
      </c>
      <c r="AH21" t="n">
        <v>1400287.298395948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2.6718</v>
      </c>
      <c r="E22" t="n">
        <v>37.43</v>
      </c>
      <c r="F22" t="n">
        <v>34.72</v>
      </c>
      <c r="G22" t="n">
        <v>148.82</v>
      </c>
      <c r="H22" t="n">
        <v>2.08</v>
      </c>
      <c r="I22" t="n">
        <v>14</v>
      </c>
      <c r="J22" t="n">
        <v>179.18</v>
      </c>
      <c r="K22" t="n">
        <v>49.1</v>
      </c>
      <c r="L22" t="n">
        <v>21</v>
      </c>
      <c r="M22" t="n">
        <v>12</v>
      </c>
      <c r="N22" t="n">
        <v>34.09</v>
      </c>
      <c r="O22" t="n">
        <v>22333.43</v>
      </c>
      <c r="P22" t="n">
        <v>379.5</v>
      </c>
      <c r="Q22" t="n">
        <v>561.66</v>
      </c>
      <c r="R22" t="n">
        <v>57.26</v>
      </c>
      <c r="S22" t="n">
        <v>48.39</v>
      </c>
      <c r="T22" t="n">
        <v>4081.96</v>
      </c>
      <c r="U22" t="n">
        <v>0.85</v>
      </c>
      <c r="V22" t="n">
        <v>0.93</v>
      </c>
      <c r="W22" t="n">
        <v>9.199999999999999</v>
      </c>
      <c r="X22" t="n">
        <v>0.25</v>
      </c>
      <c r="Y22" t="n">
        <v>0.5</v>
      </c>
      <c r="Z22" t="n">
        <v>10</v>
      </c>
      <c r="AA22" t="n">
        <v>1123.547486989431</v>
      </c>
      <c r="AB22" t="n">
        <v>1537.287239115773</v>
      </c>
      <c r="AC22" t="n">
        <v>1390.570702610754</v>
      </c>
      <c r="AD22" t="n">
        <v>1123547.486989431</v>
      </c>
      <c r="AE22" t="n">
        <v>1537287.239115773</v>
      </c>
      <c r="AF22" t="n">
        <v>6.512730736177461e-07</v>
      </c>
      <c r="AG22" t="n">
        <v>0.7797916666666667</v>
      </c>
      <c r="AH22" t="n">
        <v>1390570.702610754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2.6718</v>
      </c>
      <c r="E23" t="n">
        <v>37.43</v>
      </c>
      <c r="F23" t="n">
        <v>34.72</v>
      </c>
      <c r="G23" t="n">
        <v>148.82</v>
      </c>
      <c r="H23" t="n">
        <v>2.16</v>
      </c>
      <c r="I23" t="n">
        <v>14</v>
      </c>
      <c r="J23" t="n">
        <v>180.67</v>
      </c>
      <c r="K23" t="n">
        <v>49.1</v>
      </c>
      <c r="L23" t="n">
        <v>22</v>
      </c>
      <c r="M23" t="n">
        <v>12</v>
      </c>
      <c r="N23" t="n">
        <v>34.58</v>
      </c>
      <c r="O23" t="n">
        <v>22517.21</v>
      </c>
      <c r="P23" t="n">
        <v>378.69</v>
      </c>
      <c r="Q23" t="n">
        <v>561.66</v>
      </c>
      <c r="R23" t="n">
        <v>57.3</v>
      </c>
      <c r="S23" t="n">
        <v>48.39</v>
      </c>
      <c r="T23" t="n">
        <v>4101.1</v>
      </c>
      <c r="U23" t="n">
        <v>0.84</v>
      </c>
      <c r="V23" t="n">
        <v>0.93</v>
      </c>
      <c r="W23" t="n">
        <v>9.199999999999999</v>
      </c>
      <c r="X23" t="n">
        <v>0.25</v>
      </c>
      <c r="Y23" t="n">
        <v>0.5</v>
      </c>
      <c r="Z23" t="n">
        <v>10</v>
      </c>
      <c r="AA23" t="n">
        <v>1121.897667976317</v>
      </c>
      <c r="AB23" t="n">
        <v>1535.029883957153</v>
      </c>
      <c r="AC23" t="n">
        <v>1388.528786260255</v>
      </c>
      <c r="AD23" t="n">
        <v>1121897.667976317</v>
      </c>
      <c r="AE23" t="n">
        <v>1535029.883957153</v>
      </c>
      <c r="AF23" t="n">
        <v>6.512730736177461e-07</v>
      </c>
      <c r="AG23" t="n">
        <v>0.7797916666666667</v>
      </c>
      <c r="AH23" t="n">
        <v>1388528.786260255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2.675</v>
      </c>
      <c r="E24" t="n">
        <v>37.38</v>
      </c>
      <c r="F24" t="n">
        <v>34.71</v>
      </c>
      <c r="G24" t="n">
        <v>160.2</v>
      </c>
      <c r="H24" t="n">
        <v>2.24</v>
      </c>
      <c r="I24" t="n">
        <v>13</v>
      </c>
      <c r="J24" t="n">
        <v>182.17</v>
      </c>
      <c r="K24" t="n">
        <v>49.1</v>
      </c>
      <c r="L24" t="n">
        <v>23</v>
      </c>
      <c r="M24" t="n">
        <v>11</v>
      </c>
      <c r="N24" t="n">
        <v>35.08</v>
      </c>
      <c r="O24" t="n">
        <v>22701.78</v>
      </c>
      <c r="P24" t="n">
        <v>376.72</v>
      </c>
      <c r="Q24" t="n">
        <v>561.65</v>
      </c>
      <c r="R24" t="n">
        <v>56.91</v>
      </c>
      <c r="S24" t="n">
        <v>48.39</v>
      </c>
      <c r="T24" t="n">
        <v>3910.45</v>
      </c>
      <c r="U24" t="n">
        <v>0.85</v>
      </c>
      <c r="V24" t="n">
        <v>0.93</v>
      </c>
      <c r="W24" t="n">
        <v>9.199999999999999</v>
      </c>
      <c r="X24" t="n">
        <v>0.24</v>
      </c>
      <c r="Y24" t="n">
        <v>0.5</v>
      </c>
      <c r="Z24" t="n">
        <v>10</v>
      </c>
      <c r="AA24" t="n">
        <v>1116.449901137169</v>
      </c>
      <c r="AB24" t="n">
        <v>1527.576009029319</v>
      </c>
      <c r="AC24" t="n">
        <v>1381.786298693954</v>
      </c>
      <c r="AD24" t="n">
        <v>1116449.901137169</v>
      </c>
      <c r="AE24" t="n">
        <v>1527576.009029319</v>
      </c>
      <c r="AF24" t="n">
        <v>6.520530997557716e-07</v>
      </c>
      <c r="AG24" t="n">
        <v>0.7787500000000001</v>
      </c>
      <c r="AH24" t="n">
        <v>1381786.298693954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2.6749</v>
      </c>
      <c r="E25" t="n">
        <v>37.38</v>
      </c>
      <c r="F25" t="n">
        <v>34.71</v>
      </c>
      <c r="G25" t="n">
        <v>160.2</v>
      </c>
      <c r="H25" t="n">
        <v>2.32</v>
      </c>
      <c r="I25" t="n">
        <v>13</v>
      </c>
      <c r="J25" t="n">
        <v>183.67</v>
      </c>
      <c r="K25" t="n">
        <v>49.1</v>
      </c>
      <c r="L25" t="n">
        <v>24</v>
      </c>
      <c r="M25" t="n">
        <v>11</v>
      </c>
      <c r="N25" t="n">
        <v>35.58</v>
      </c>
      <c r="O25" t="n">
        <v>22886.92</v>
      </c>
      <c r="P25" t="n">
        <v>373.64</v>
      </c>
      <c r="Q25" t="n">
        <v>561.7</v>
      </c>
      <c r="R25" t="n">
        <v>56.91</v>
      </c>
      <c r="S25" t="n">
        <v>48.39</v>
      </c>
      <c r="T25" t="n">
        <v>3911.75</v>
      </c>
      <c r="U25" t="n">
        <v>0.85</v>
      </c>
      <c r="V25" t="n">
        <v>0.93</v>
      </c>
      <c r="W25" t="n">
        <v>9.199999999999999</v>
      </c>
      <c r="X25" t="n">
        <v>0.24</v>
      </c>
      <c r="Y25" t="n">
        <v>0.5</v>
      </c>
      <c r="Z25" t="n">
        <v>10</v>
      </c>
      <c r="AA25" t="n">
        <v>1110.225344642466</v>
      </c>
      <c r="AB25" t="n">
        <v>1519.059296225215</v>
      </c>
      <c r="AC25" t="n">
        <v>1374.082409006593</v>
      </c>
      <c r="AD25" t="n">
        <v>1110225.344642466</v>
      </c>
      <c r="AE25" t="n">
        <v>1519059.296225215</v>
      </c>
      <c r="AF25" t="n">
        <v>6.520287239389583e-07</v>
      </c>
      <c r="AG25" t="n">
        <v>0.7787500000000001</v>
      </c>
      <c r="AH25" t="n">
        <v>1374082.409006593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2.678</v>
      </c>
      <c r="E26" t="n">
        <v>37.34</v>
      </c>
      <c r="F26" t="n">
        <v>34.7</v>
      </c>
      <c r="G26" t="n">
        <v>173.49</v>
      </c>
      <c r="H26" t="n">
        <v>2.4</v>
      </c>
      <c r="I26" t="n">
        <v>12</v>
      </c>
      <c r="J26" t="n">
        <v>185.18</v>
      </c>
      <c r="K26" t="n">
        <v>49.1</v>
      </c>
      <c r="L26" t="n">
        <v>25</v>
      </c>
      <c r="M26" t="n">
        <v>10</v>
      </c>
      <c r="N26" t="n">
        <v>36.08</v>
      </c>
      <c r="O26" t="n">
        <v>23072.73</v>
      </c>
      <c r="P26" t="n">
        <v>372.79</v>
      </c>
      <c r="Q26" t="n">
        <v>561.67</v>
      </c>
      <c r="R26" t="n">
        <v>56.29</v>
      </c>
      <c r="S26" t="n">
        <v>48.39</v>
      </c>
      <c r="T26" t="n">
        <v>3607.31</v>
      </c>
      <c r="U26" t="n">
        <v>0.86</v>
      </c>
      <c r="V26" t="n">
        <v>0.93</v>
      </c>
      <c r="W26" t="n">
        <v>9.199999999999999</v>
      </c>
      <c r="X26" t="n">
        <v>0.23</v>
      </c>
      <c r="Y26" t="n">
        <v>0.5</v>
      </c>
      <c r="Z26" t="n">
        <v>10</v>
      </c>
      <c r="AA26" t="n">
        <v>1107.115690642796</v>
      </c>
      <c r="AB26" t="n">
        <v>1514.804530434614</v>
      </c>
      <c r="AC26" t="n">
        <v>1370.233712091446</v>
      </c>
      <c r="AD26" t="n">
        <v>1107115.690642796</v>
      </c>
      <c r="AE26" t="n">
        <v>1514804.530434614</v>
      </c>
      <c r="AF26" t="n">
        <v>6.527843742601706e-07</v>
      </c>
      <c r="AG26" t="n">
        <v>0.7779166666666667</v>
      </c>
      <c r="AH26" t="n">
        <v>1370233.712091445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2.6778</v>
      </c>
      <c r="E27" t="n">
        <v>37.34</v>
      </c>
      <c r="F27" t="n">
        <v>34.7</v>
      </c>
      <c r="G27" t="n">
        <v>173.51</v>
      </c>
      <c r="H27" t="n">
        <v>2.47</v>
      </c>
      <c r="I27" t="n">
        <v>12</v>
      </c>
      <c r="J27" t="n">
        <v>186.69</v>
      </c>
      <c r="K27" t="n">
        <v>49.1</v>
      </c>
      <c r="L27" t="n">
        <v>26</v>
      </c>
      <c r="M27" t="n">
        <v>10</v>
      </c>
      <c r="N27" t="n">
        <v>36.6</v>
      </c>
      <c r="O27" t="n">
        <v>23259.24</v>
      </c>
      <c r="P27" t="n">
        <v>370.24</v>
      </c>
      <c r="Q27" t="n">
        <v>561.65</v>
      </c>
      <c r="R27" t="n">
        <v>56.65</v>
      </c>
      <c r="S27" t="n">
        <v>48.39</v>
      </c>
      <c r="T27" t="n">
        <v>3789.38</v>
      </c>
      <c r="U27" t="n">
        <v>0.85</v>
      </c>
      <c r="V27" t="n">
        <v>0.93</v>
      </c>
      <c r="W27" t="n">
        <v>9.199999999999999</v>
      </c>
      <c r="X27" t="n">
        <v>0.23</v>
      </c>
      <c r="Y27" t="n">
        <v>0.5</v>
      </c>
      <c r="Z27" t="n">
        <v>10</v>
      </c>
      <c r="AA27" t="n">
        <v>1102.015784721693</v>
      </c>
      <c r="AB27" t="n">
        <v>1507.826614161392</v>
      </c>
      <c r="AC27" t="n">
        <v>1363.921758353772</v>
      </c>
      <c r="AD27" t="n">
        <v>1102015.784721693</v>
      </c>
      <c r="AE27" t="n">
        <v>1507826.614161392</v>
      </c>
      <c r="AF27" t="n">
        <v>6.52735622626544e-07</v>
      </c>
      <c r="AG27" t="n">
        <v>0.7779166666666667</v>
      </c>
      <c r="AH27" t="n">
        <v>1363921.758353772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2.6821</v>
      </c>
      <c r="E28" t="n">
        <v>37.28</v>
      </c>
      <c r="F28" t="n">
        <v>34.67</v>
      </c>
      <c r="G28" t="n">
        <v>189.12</v>
      </c>
      <c r="H28" t="n">
        <v>2.55</v>
      </c>
      <c r="I28" t="n">
        <v>11</v>
      </c>
      <c r="J28" t="n">
        <v>188.21</v>
      </c>
      <c r="K28" t="n">
        <v>49.1</v>
      </c>
      <c r="L28" t="n">
        <v>27</v>
      </c>
      <c r="M28" t="n">
        <v>9</v>
      </c>
      <c r="N28" t="n">
        <v>37.11</v>
      </c>
      <c r="O28" t="n">
        <v>23446.45</v>
      </c>
      <c r="P28" t="n">
        <v>369.38</v>
      </c>
      <c r="Q28" t="n">
        <v>561.66</v>
      </c>
      <c r="R28" t="n">
        <v>55.68</v>
      </c>
      <c r="S28" t="n">
        <v>48.39</v>
      </c>
      <c r="T28" t="n">
        <v>3307.57</v>
      </c>
      <c r="U28" t="n">
        <v>0.87</v>
      </c>
      <c r="V28" t="n">
        <v>0.93</v>
      </c>
      <c r="W28" t="n">
        <v>9.199999999999999</v>
      </c>
      <c r="X28" t="n">
        <v>0.2</v>
      </c>
      <c r="Y28" t="n">
        <v>0.5</v>
      </c>
      <c r="Z28" t="n">
        <v>10</v>
      </c>
      <c r="AA28" t="n">
        <v>1098.209053149409</v>
      </c>
      <c r="AB28" t="n">
        <v>1502.618076083048</v>
      </c>
      <c r="AC28" t="n">
        <v>1359.210315839397</v>
      </c>
      <c r="AD28" t="n">
        <v>1098209.053149409</v>
      </c>
      <c r="AE28" t="n">
        <v>1502618.076083048</v>
      </c>
      <c r="AF28" t="n">
        <v>6.53783782749516e-07</v>
      </c>
      <c r="AG28" t="n">
        <v>0.7766666666666667</v>
      </c>
      <c r="AH28" t="n">
        <v>1359210.315839397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2.6821</v>
      </c>
      <c r="E29" t="n">
        <v>37.28</v>
      </c>
      <c r="F29" t="n">
        <v>34.67</v>
      </c>
      <c r="G29" t="n">
        <v>189.12</v>
      </c>
      <c r="H29" t="n">
        <v>2.62</v>
      </c>
      <c r="I29" t="n">
        <v>11</v>
      </c>
      <c r="J29" t="n">
        <v>189.73</v>
      </c>
      <c r="K29" t="n">
        <v>49.1</v>
      </c>
      <c r="L29" t="n">
        <v>28</v>
      </c>
      <c r="M29" t="n">
        <v>9</v>
      </c>
      <c r="N29" t="n">
        <v>37.64</v>
      </c>
      <c r="O29" t="n">
        <v>23634.36</v>
      </c>
      <c r="P29" t="n">
        <v>366.7</v>
      </c>
      <c r="Q29" t="n">
        <v>561.66</v>
      </c>
      <c r="R29" t="n">
        <v>55.55</v>
      </c>
      <c r="S29" t="n">
        <v>48.39</v>
      </c>
      <c r="T29" t="n">
        <v>3243.32</v>
      </c>
      <c r="U29" t="n">
        <v>0.87</v>
      </c>
      <c r="V29" t="n">
        <v>0.93</v>
      </c>
      <c r="W29" t="n">
        <v>9.199999999999999</v>
      </c>
      <c r="X29" t="n">
        <v>0.2</v>
      </c>
      <c r="Y29" t="n">
        <v>0.5</v>
      </c>
      <c r="Z29" t="n">
        <v>10</v>
      </c>
      <c r="AA29" t="n">
        <v>1092.771355464965</v>
      </c>
      <c r="AB29" t="n">
        <v>1495.177978216901</v>
      </c>
      <c r="AC29" t="n">
        <v>1352.480290471352</v>
      </c>
      <c r="AD29" t="n">
        <v>1092771.355464965</v>
      </c>
      <c r="AE29" t="n">
        <v>1495177.978216901</v>
      </c>
      <c r="AF29" t="n">
        <v>6.53783782749516e-07</v>
      </c>
      <c r="AG29" t="n">
        <v>0.7766666666666667</v>
      </c>
      <c r="AH29" t="n">
        <v>1352480.290471351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2.6858</v>
      </c>
      <c r="E30" t="n">
        <v>37.23</v>
      </c>
      <c r="F30" t="n">
        <v>34.65</v>
      </c>
      <c r="G30" t="n">
        <v>207.91</v>
      </c>
      <c r="H30" t="n">
        <v>2.69</v>
      </c>
      <c r="I30" t="n">
        <v>10</v>
      </c>
      <c r="J30" t="n">
        <v>191.26</v>
      </c>
      <c r="K30" t="n">
        <v>49.1</v>
      </c>
      <c r="L30" t="n">
        <v>29</v>
      </c>
      <c r="M30" t="n">
        <v>8</v>
      </c>
      <c r="N30" t="n">
        <v>38.17</v>
      </c>
      <c r="O30" t="n">
        <v>23822.99</v>
      </c>
      <c r="P30" t="n">
        <v>363.58</v>
      </c>
      <c r="Q30" t="n">
        <v>561.66</v>
      </c>
      <c r="R30" t="n">
        <v>54.99</v>
      </c>
      <c r="S30" t="n">
        <v>48.39</v>
      </c>
      <c r="T30" t="n">
        <v>2969.3</v>
      </c>
      <c r="U30" t="n">
        <v>0.88</v>
      </c>
      <c r="V30" t="n">
        <v>0.93</v>
      </c>
      <c r="W30" t="n">
        <v>9.19</v>
      </c>
      <c r="X30" t="n">
        <v>0.18</v>
      </c>
      <c r="Y30" t="n">
        <v>0.5</v>
      </c>
      <c r="Z30" t="n">
        <v>10</v>
      </c>
      <c r="AA30" t="n">
        <v>1084.748420945089</v>
      </c>
      <c r="AB30" t="n">
        <v>1484.200645259915</v>
      </c>
      <c r="AC30" t="n">
        <v>1342.550618764997</v>
      </c>
      <c r="AD30" t="n">
        <v>1084748.420945089</v>
      </c>
      <c r="AE30" t="n">
        <v>1484200.645259915</v>
      </c>
      <c r="AF30" t="n">
        <v>6.54685687971608e-07</v>
      </c>
      <c r="AG30" t="n">
        <v>0.7756249999999999</v>
      </c>
      <c r="AH30" t="n">
        <v>1342550.618764997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2.6858</v>
      </c>
      <c r="E31" t="n">
        <v>37.23</v>
      </c>
      <c r="F31" t="n">
        <v>34.65</v>
      </c>
      <c r="G31" t="n">
        <v>207.9</v>
      </c>
      <c r="H31" t="n">
        <v>2.76</v>
      </c>
      <c r="I31" t="n">
        <v>10</v>
      </c>
      <c r="J31" t="n">
        <v>192.8</v>
      </c>
      <c r="K31" t="n">
        <v>49.1</v>
      </c>
      <c r="L31" t="n">
        <v>30</v>
      </c>
      <c r="M31" t="n">
        <v>8</v>
      </c>
      <c r="N31" t="n">
        <v>38.7</v>
      </c>
      <c r="O31" t="n">
        <v>24012.34</v>
      </c>
      <c r="P31" t="n">
        <v>364.48</v>
      </c>
      <c r="Q31" t="n">
        <v>561.65</v>
      </c>
      <c r="R31" t="n">
        <v>54.95</v>
      </c>
      <c r="S31" t="n">
        <v>48.39</v>
      </c>
      <c r="T31" t="n">
        <v>2948.7</v>
      </c>
      <c r="U31" t="n">
        <v>0.88</v>
      </c>
      <c r="V31" t="n">
        <v>0.93</v>
      </c>
      <c r="W31" t="n">
        <v>9.19</v>
      </c>
      <c r="X31" t="n">
        <v>0.18</v>
      </c>
      <c r="Y31" t="n">
        <v>0.5</v>
      </c>
      <c r="Z31" t="n">
        <v>10</v>
      </c>
      <c r="AA31" t="n">
        <v>1086.571997797521</v>
      </c>
      <c r="AB31" t="n">
        <v>1486.695743559946</v>
      </c>
      <c r="AC31" t="n">
        <v>1344.807588385165</v>
      </c>
      <c r="AD31" t="n">
        <v>1086571.997797521</v>
      </c>
      <c r="AE31" t="n">
        <v>1486695.743559946</v>
      </c>
      <c r="AF31" t="n">
        <v>6.54685687971608e-07</v>
      </c>
      <c r="AG31" t="n">
        <v>0.7756249999999999</v>
      </c>
      <c r="AH31" t="n">
        <v>1344807.588385165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2.6866</v>
      </c>
      <c r="E32" t="n">
        <v>37.22</v>
      </c>
      <c r="F32" t="n">
        <v>34.64</v>
      </c>
      <c r="G32" t="n">
        <v>207.84</v>
      </c>
      <c r="H32" t="n">
        <v>2.83</v>
      </c>
      <c r="I32" t="n">
        <v>10</v>
      </c>
      <c r="J32" t="n">
        <v>194.34</v>
      </c>
      <c r="K32" t="n">
        <v>49.1</v>
      </c>
      <c r="L32" t="n">
        <v>31</v>
      </c>
      <c r="M32" t="n">
        <v>8</v>
      </c>
      <c r="N32" t="n">
        <v>39.24</v>
      </c>
      <c r="O32" t="n">
        <v>24202.42</v>
      </c>
      <c r="P32" t="n">
        <v>364.18</v>
      </c>
      <c r="Q32" t="n">
        <v>561.6799999999999</v>
      </c>
      <c r="R32" t="n">
        <v>54.64</v>
      </c>
      <c r="S32" t="n">
        <v>48.39</v>
      </c>
      <c r="T32" t="n">
        <v>2789.98</v>
      </c>
      <c r="U32" t="n">
        <v>0.89</v>
      </c>
      <c r="V32" t="n">
        <v>0.93</v>
      </c>
      <c r="W32" t="n">
        <v>9.19</v>
      </c>
      <c r="X32" t="n">
        <v>0.17</v>
      </c>
      <c r="Y32" t="n">
        <v>0.5</v>
      </c>
      <c r="Z32" t="n">
        <v>10</v>
      </c>
      <c r="AA32" t="n">
        <v>1085.542300933208</v>
      </c>
      <c r="AB32" t="n">
        <v>1485.286866883173</v>
      </c>
      <c r="AC32" t="n">
        <v>1343.533172921052</v>
      </c>
      <c r="AD32" t="n">
        <v>1085542.300933208</v>
      </c>
      <c r="AE32" t="n">
        <v>1485286.866883173</v>
      </c>
      <c r="AF32" t="n">
        <v>6.548806945061145e-07</v>
      </c>
      <c r="AG32" t="n">
        <v>0.7754166666666666</v>
      </c>
      <c r="AH32" t="n">
        <v>1343533.172921052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2.6889</v>
      </c>
      <c r="E33" t="n">
        <v>37.19</v>
      </c>
      <c r="F33" t="n">
        <v>34.64</v>
      </c>
      <c r="G33" t="n">
        <v>230.92</v>
      </c>
      <c r="H33" t="n">
        <v>2.9</v>
      </c>
      <c r="I33" t="n">
        <v>9</v>
      </c>
      <c r="J33" t="n">
        <v>195.89</v>
      </c>
      <c r="K33" t="n">
        <v>49.1</v>
      </c>
      <c r="L33" t="n">
        <v>32</v>
      </c>
      <c r="M33" t="n">
        <v>7</v>
      </c>
      <c r="N33" t="n">
        <v>39.79</v>
      </c>
      <c r="O33" t="n">
        <v>24393.24</v>
      </c>
      <c r="P33" t="n">
        <v>356.47</v>
      </c>
      <c r="Q33" t="n">
        <v>561.66</v>
      </c>
      <c r="R33" t="n">
        <v>54.49</v>
      </c>
      <c r="S33" t="n">
        <v>48.39</v>
      </c>
      <c r="T33" t="n">
        <v>2723.56</v>
      </c>
      <c r="U33" t="n">
        <v>0.89</v>
      </c>
      <c r="V33" t="n">
        <v>0.93</v>
      </c>
      <c r="W33" t="n">
        <v>9.199999999999999</v>
      </c>
      <c r="X33" t="n">
        <v>0.17</v>
      </c>
      <c r="Y33" t="n">
        <v>0.5</v>
      </c>
      <c r="Z33" t="n">
        <v>10</v>
      </c>
      <c r="AA33" t="n">
        <v>1069.011349420673</v>
      </c>
      <c r="AB33" t="n">
        <v>1462.668489729614</v>
      </c>
      <c r="AC33" t="n">
        <v>1323.073461937937</v>
      </c>
      <c r="AD33" t="n">
        <v>1069011.349420673</v>
      </c>
      <c r="AE33" t="n">
        <v>1462668.489729614</v>
      </c>
      <c r="AF33" t="n">
        <v>6.554413382928203e-07</v>
      </c>
      <c r="AG33" t="n">
        <v>0.7747916666666667</v>
      </c>
      <c r="AH33" t="n">
        <v>1323073.461937937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2.6888</v>
      </c>
      <c r="E34" t="n">
        <v>37.19</v>
      </c>
      <c r="F34" t="n">
        <v>34.64</v>
      </c>
      <c r="G34" t="n">
        <v>230.93</v>
      </c>
      <c r="H34" t="n">
        <v>2.97</v>
      </c>
      <c r="I34" t="n">
        <v>9</v>
      </c>
      <c r="J34" t="n">
        <v>197.44</v>
      </c>
      <c r="K34" t="n">
        <v>49.1</v>
      </c>
      <c r="L34" t="n">
        <v>33</v>
      </c>
      <c r="M34" t="n">
        <v>4</v>
      </c>
      <c r="N34" t="n">
        <v>40.34</v>
      </c>
      <c r="O34" t="n">
        <v>24584.81</v>
      </c>
      <c r="P34" t="n">
        <v>358.15</v>
      </c>
      <c r="Q34" t="n">
        <v>561.65</v>
      </c>
      <c r="R34" t="n">
        <v>54.6</v>
      </c>
      <c r="S34" t="n">
        <v>48.39</v>
      </c>
      <c r="T34" t="n">
        <v>2776.92</v>
      </c>
      <c r="U34" t="n">
        <v>0.89</v>
      </c>
      <c r="V34" t="n">
        <v>0.93</v>
      </c>
      <c r="W34" t="n">
        <v>9.19</v>
      </c>
      <c r="X34" t="n">
        <v>0.17</v>
      </c>
      <c r="Y34" t="n">
        <v>0.5</v>
      </c>
      <c r="Z34" t="n">
        <v>10</v>
      </c>
      <c r="AA34" t="n">
        <v>1072.45114202685</v>
      </c>
      <c r="AB34" t="n">
        <v>1467.374965726325</v>
      </c>
      <c r="AC34" t="n">
        <v>1327.330758471103</v>
      </c>
      <c r="AD34" t="n">
        <v>1072451.14202685</v>
      </c>
      <c r="AE34" t="n">
        <v>1467374.965726325</v>
      </c>
      <c r="AF34" t="n">
        <v>6.554169624760071e-07</v>
      </c>
      <c r="AG34" t="n">
        <v>0.7747916666666667</v>
      </c>
      <c r="AH34" t="n">
        <v>1327330.758471103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2.6888</v>
      </c>
      <c r="E35" t="n">
        <v>37.19</v>
      </c>
      <c r="F35" t="n">
        <v>34.64</v>
      </c>
      <c r="G35" t="n">
        <v>230.94</v>
      </c>
      <c r="H35" t="n">
        <v>3.03</v>
      </c>
      <c r="I35" t="n">
        <v>9</v>
      </c>
      <c r="J35" t="n">
        <v>199</v>
      </c>
      <c r="K35" t="n">
        <v>49.1</v>
      </c>
      <c r="L35" t="n">
        <v>34</v>
      </c>
      <c r="M35" t="n">
        <v>2</v>
      </c>
      <c r="N35" t="n">
        <v>40.9</v>
      </c>
      <c r="O35" t="n">
        <v>24777.13</v>
      </c>
      <c r="P35" t="n">
        <v>359.61</v>
      </c>
      <c r="Q35" t="n">
        <v>561.65</v>
      </c>
      <c r="R35" t="n">
        <v>54.41</v>
      </c>
      <c r="S35" t="n">
        <v>48.39</v>
      </c>
      <c r="T35" t="n">
        <v>2684.1</v>
      </c>
      <c r="U35" t="n">
        <v>0.89</v>
      </c>
      <c r="V35" t="n">
        <v>0.93</v>
      </c>
      <c r="W35" t="n">
        <v>9.199999999999999</v>
      </c>
      <c r="X35" t="n">
        <v>0.17</v>
      </c>
      <c r="Y35" t="n">
        <v>0.5</v>
      </c>
      <c r="Z35" t="n">
        <v>10</v>
      </c>
      <c r="AA35" t="n">
        <v>1075.40608828829</v>
      </c>
      <c r="AB35" t="n">
        <v>1471.418053564255</v>
      </c>
      <c r="AC35" t="n">
        <v>1330.98797968029</v>
      </c>
      <c r="AD35" t="n">
        <v>1075406.08828829</v>
      </c>
      <c r="AE35" t="n">
        <v>1471418.053564255</v>
      </c>
      <c r="AF35" t="n">
        <v>6.554169624760071e-07</v>
      </c>
      <c r="AG35" t="n">
        <v>0.7747916666666667</v>
      </c>
      <c r="AH35" t="n">
        <v>1330987.97968029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2.6887</v>
      </c>
      <c r="E36" t="n">
        <v>37.19</v>
      </c>
      <c r="F36" t="n">
        <v>34.64</v>
      </c>
      <c r="G36" t="n">
        <v>230.94</v>
      </c>
      <c r="H36" t="n">
        <v>3.1</v>
      </c>
      <c r="I36" t="n">
        <v>9</v>
      </c>
      <c r="J36" t="n">
        <v>200.56</v>
      </c>
      <c r="K36" t="n">
        <v>49.1</v>
      </c>
      <c r="L36" t="n">
        <v>35</v>
      </c>
      <c r="M36" t="n">
        <v>2</v>
      </c>
      <c r="N36" t="n">
        <v>41.47</v>
      </c>
      <c r="O36" t="n">
        <v>24970.22</v>
      </c>
      <c r="P36" t="n">
        <v>361.4</v>
      </c>
      <c r="Q36" t="n">
        <v>561.65</v>
      </c>
      <c r="R36" t="n">
        <v>54.44</v>
      </c>
      <c r="S36" t="n">
        <v>48.39</v>
      </c>
      <c r="T36" t="n">
        <v>2698.61</v>
      </c>
      <c r="U36" t="n">
        <v>0.89</v>
      </c>
      <c r="V36" t="n">
        <v>0.93</v>
      </c>
      <c r="W36" t="n">
        <v>9.199999999999999</v>
      </c>
      <c r="X36" t="n">
        <v>0.17</v>
      </c>
      <c r="Y36" t="n">
        <v>0.5</v>
      </c>
      <c r="Z36" t="n">
        <v>10</v>
      </c>
      <c r="AA36" t="n">
        <v>1079.068887885025</v>
      </c>
      <c r="AB36" t="n">
        <v>1476.429657563822</v>
      </c>
      <c r="AC36" t="n">
        <v>1335.521283227969</v>
      </c>
      <c r="AD36" t="n">
        <v>1079068.887885025</v>
      </c>
      <c r="AE36" t="n">
        <v>1476429.657563822</v>
      </c>
      <c r="AF36" t="n">
        <v>6.553925866591937e-07</v>
      </c>
      <c r="AG36" t="n">
        <v>0.7747916666666667</v>
      </c>
      <c r="AH36" t="n">
        <v>1335521.283227969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2.6881</v>
      </c>
      <c r="E37" t="n">
        <v>37.2</v>
      </c>
      <c r="F37" t="n">
        <v>34.65</v>
      </c>
      <c r="G37" t="n">
        <v>231</v>
      </c>
      <c r="H37" t="n">
        <v>3.16</v>
      </c>
      <c r="I37" t="n">
        <v>9</v>
      </c>
      <c r="J37" t="n">
        <v>202.14</v>
      </c>
      <c r="K37" t="n">
        <v>49.1</v>
      </c>
      <c r="L37" t="n">
        <v>36</v>
      </c>
      <c r="M37" t="n">
        <v>0</v>
      </c>
      <c r="N37" t="n">
        <v>42.04</v>
      </c>
      <c r="O37" t="n">
        <v>25164.09</v>
      </c>
      <c r="P37" t="n">
        <v>363.32</v>
      </c>
      <c r="Q37" t="n">
        <v>561.6799999999999</v>
      </c>
      <c r="R37" t="n">
        <v>54.43</v>
      </c>
      <c r="S37" t="n">
        <v>48.39</v>
      </c>
      <c r="T37" t="n">
        <v>2694.33</v>
      </c>
      <c r="U37" t="n">
        <v>0.89</v>
      </c>
      <c r="V37" t="n">
        <v>0.93</v>
      </c>
      <c r="W37" t="n">
        <v>9.210000000000001</v>
      </c>
      <c r="X37" t="n">
        <v>0.18</v>
      </c>
      <c r="Y37" t="n">
        <v>0.5</v>
      </c>
      <c r="Z37" t="n">
        <v>10</v>
      </c>
      <c r="AA37" t="n">
        <v>1083.295478603882</v>
      </c>
      <c r="AB37" t="n">
        <v>1482.212665449384</v>
      </c>
      <c r="AC37" t="n">
        <v>1340.752368957436</v>
      </c>
      <c r="AD37" t="n">
        <v>1083295.478603882</v>
      </c>
      <c r="AE37" t="n">
        <v>1482212.665449384</v>
      </c>
      <c r="AF37" t="n">
        <v>6.552463317583139e-07</v>
      </c>
      <c r="AG37" t="n">
        <v>0.775</v>
      </c>
      <c r="AH37" t="n">
        <v>1340752.368957436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1.6285</v>
      </c>
      <c r="E2" t="n">
        <v>61.4</v>
      </c>
      <c r="F2" t="n">
        <v>43.15</v>
      </c>
      <c r="G2" t="n">
        <v>6.11</v>
      </c>
      <c r="H2" t="n">
        <v>0.1</v>
      </c>
      <c r="I2" t="n">
        <v>424</v>
      </c>
      <c r="J2" t="n">
        <v>185.69</v>
      </c>
      <c r="K2" t="n">
        <v>53.44</v>
      </c>
      <c r="L2" t="n">
        <v>1</v>
      </c>
      <c r="M2" t="n">
        <v>422</v>
      </c>
      <c r="N2" t="n">
        <v>36.26</v>
      </c>
      <c r="O2" t="n">
        <v>23136.14</v>
      </c>
      <c r="P2" t="n">
        <v>589.97</v>
      </c>
      <c r="Q2" t="n">
        <v>562.16</v>
      </c>
      <c r="R2" t="n">
        <v>319.62</v>
      </c>
      <c r="S2" t="n">
        <v>48.39</v>
      </c>
      <c r="T2" t="n">
        <v>133212.8</v>
      </c>
      <c r="U2" t="n">
        <v>0.15</v>
      </c>
      <c r="V2" t="n">
        <v>0.75</v>
      </c>
      <c r="W2" t="n">
        <v>9.869999999999999</v>
      </c>
      <c r="X2" t="n">
        <v>8.66</v>
      </c>
      <c r="Y2" t="n">
        <v>0.5</v>
      </c>
      <c r="Z2" t="n">
        <v>10</v>
      </c>
      <c r="AA2" t="n">
        <v>2754.224308641745</v>
      </c>
      <c r="AB2" t="n">
        <v>3768.451206884758</v>
      </c>
      <c r="AC2" t="n">
        <v>3408.795512754022</v>
      </c>
      <c r="AD2" t="n">
        <v>2754224.308641745</v>
      </c>
      <c r="AE2" t="n">
        <v>3768451.206884759</v>
      </c>
      <c r="AF2" t="n">
        <v>3.831551289588149e-07</v>
      </c>
      <c r="AG2" t="n">
        <v>1.279166666666667</v>
      </c>
      <c r="AH2" t="n">
        <v>3408795.512754022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2.095</v>
      </c>
      <c r="E3" t="n">
        <v>47.73</v>
      </c>
      <c r="F3" t="n">
        <v>38.27</v>
      </c>
      <c r="G3" t="n">
        <v>12.21</v>
      </c>
      <c r="H3" t="n">
        <v>0.19</v>
      </c>
      <c r="I3" t="n">
        <v>188</v>
      </c>
      <c r="J3" t="n">
        <v>187.21</v>
      </c>
      <c r="K3" t="n">
        <v>53.44</v>
      </c>
      <c r="L3" t="n">
        <v>2</v>
      </c>
      <c r="M3" t="n">
        <v>186</v>
      </c>
      <c r="N3" t="n">
        <v>36.77</v>
      </c>
      <c r="O3" t="n">
        <v>23322.88</v>
      </c>
      <c r="P3" t="n">
        <v>522.24</v>
      </c>
      <c r="Q3" t="n">
        <v>561.85</v>
      </c>
      <c r="R3" t="n">
        <v>167.1</v>
      </c>
      <c r="S3" t="n">
        <v>48.39</v>
      </c>
      <c r="T3" t="n">
        <v>58129.81</v>
      </c>
      <c r="U3" t="n">
        <v>0.29</v>
      </c>
      <c r="V3" t="n">
        <v>0.84</v>
      </c>
      <c r="W3" t="n">
        <v>9.49</v>
      </c>
      <c r="X3" t="n">
        <v>3.78</v>
      </c>
      <c r="Y3" t="n">
        <v>0.5</v>
      </c>
      <c r="Z3" t="n">
        <v>10</v>
      </c>
      <c r="AA3" t="n">
        <v>1897.045901159601</v>
      </c>
      <c r="AB3" t="n">
        <v>2595.621893725056</v>
      </c>
      <c r="AC3" t="n">
        <v>2347.899383166144</v>
      </c>
      <c r="AD3" t="n">
        <v>1897045.901159601</v>
      </c>
      <c r="AE3" t="n">
        <v>2595621.893725057</v>
      </c>
      <c r="AF3" t="n">
        <v>4.929137213194458e-07</v>
      </c>
      <c r="AG3" t="n">
        <v>0.9943749999999999</v>
      </c>
      <c r="AH3" t="n">
        <v>2347899.383166144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2.2803</v>
      </c>
      <c r="E4" t="n">
        <v>43.85</v>
      </c>
      <c r="F4" t="n">
        <v>36.88</v>
      </c>
      <c r="G4" t="n">
        <v>18.29</v>
      </c>
      <c r="H4" t="n">
        <v>0.28</v>
      </c>
      <c r="I4" t="n">
        <v>121</v>
      </c>
      <c r="J4" t="n">
        <v>188.73</v>
      </c>
      <c r="K4" t="n">
        <v>53.44</v>
      </c>
      <c r="L4" t="n">
        <v>3</v>
      </c>
      <c r="M4" t="n">
        <v>119</v>
      </c>
      <c r="N4" t="n">
        <v>37.29</v>
      </c>
      <c r="O4" t="n">
        <v>23510.33</v>
      </c>
      <c r="P4" t="n">
        <v>502.24</v>
      </c>
      <c r="Q4" t="n">
        <v>561.76</v>
      </c>
      <c r="R4" t="n">
        <v>124.02</v>
      </c>
      <c r="S4" t="n">
        <v>48.39</v>
      </c>
      <c r="T4" t="n">
        <v>36927.83</v>
      </c>
      <c r="U4" t="n">
        <v>0.39</v>
      </c>
      <c r="V4" t="n">
        <v>0.87</v>
      </c>
      <c r="W4" t="n">
        <v>9.380000000000001</v>
      </c>
      <c r="X4" t="n">
        <v>2.4</v>
      </c>
      <c r="Y4" t="n">
        <v>0.5</v>
      </c>
      <c r="Z4" t="n">
        <v>10</v>
      </c>
      <c r="AA4" t="n">
        <v>1677.449142127062</v>
      </c>
      <c r="AB4" t="n">
        <v>2295.159920091469</v>
      </c>
      <c r="AC4" t="n">
        <v>2076.113078595118</v>
      </c>
      <c r="AD4" t="n">
        <v>1677449.142127062</v>
      </c>
      <c r="AE4" t="n">
        <v>2295159.920091469</v>
      </c>
      <c r="AF4" t="n">
        <v>5.365112929473661e-07</v>
      </c>
      <c r="AG4" t="n">
        <v>0.9135416666666667</v>
      </c>
      <c r="AH4" t="n">
        <v>2076113.078595118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2.3747</v>
      </c>
      <c r="E5" t="n">
        <v>42.11</v>
      </c>
      <c r="F5" t="n">
        <v>36.29</v>
      </c>
      <c r="G5" t="n">
        <v>24.2</v>
      </c>
      <c r="H5" t="n">
        <v>0.37</v>
      </c>
      <c r="I5" t="n">
        <v>90</v>
      </c>
      <c r="J5" t="n">
        <v>190.25</v>
      </c>
      <c r="K5" t="n">
        <v>53.44</v>
      </c>
      <c r="L5" t="n">
        <v>4</v>
      </c>
      <c r="M5" t="n">
        <v>88</v>
      </c>
      <c r="N5" t="n">
        <v>37.82</v>
      </c>
      <c r="O5" t="n">
        <v>23698.48</v>
      </c>
      <c r="P5" t="n">
        <v>492.97</v>
      </c>
      <c r="Q5" t="n">
        <v>561.75</v>
      </c>
      <c r="R5" t="n">
        <v>105.52</v>
      </c>
      <c r="S5" t="n">
        <v>48.39</v>
      </c>
      <c r="T5" t="n">
        <v>27830.32</v>
      </c>
      <c r="U5" t="n">
        <v>0.46</v>
      </c>
      <c r="V5" t="n">
        <v>0.89</v>
      </c>
      <c r="W5" t="n">
        <v>9.34</v>
      </c>
      <c r="X5" t="n">
        <v>1.82</v>
      </c>
      <c r="Y5" t="n">
        <v>0.5</v>
      </c>
      <c r="Z5" t="n">
        <v>10</v>
      </c>
      <c r="AA5" t="n">
        <v>1582.315697857176</v>
      </c>
      <c r="AB5" t="n">
        <v>2164.994144650057</v>
      </c>
      <c r="AC5" t="n">
        <v>1958.370142073021</v>
      </c>
      <c r="AD5" t="n">
        <v>1582315.697857175</v>
      </c>
      <c r="AE5" t="n">
        <v>2164994.144650057</v>
      </c>
      <c r="AF5" t="n">
        <v>5.587218205333114e-07</v>
      </c>
      <c r="AG5" t="n">
        <v>0.8772916666666667</v>
      </c>
      <c r="AH5" t="n">
        <v>1958370.142073022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2.4397</v>
      </c>
      <c r="E6" t="n">
        <v>40.99</v>
      </c>
      <c r="F6" t="n">
        <v>35.88</v>
      </c>
      <c r="G6" t="n">
        <v>30.32</v>
      </c>
      <c r="H6" t="n">
        <v>0.46</v>
      </c>
      <c r="I6" t="n">
        <v>71</v>
      </c>
      <c r="J6" t="n">
        <v>191.78</v>
      </c>
      <c r="K6" t="n">
        <v>53.44</v>
      </c>
      <c r="L6" t="n">
        <v>5</v>
      </c>
      <c r="M6" t="n">
        <v>69</v>
      </c>
      <c r="N6" t="n">
        <v>38.35</v>
      </c>
      <c r="O6" t="n">
        <v>23887.36</v>
      </c>
      <c r="P6" t="n">
        <v>486.31</v>
      </c>
      <c r="Q6" t="n">
        <v>561.72</v>
      </c>
      <c r="R6" t="n">
        <v>92.84999999999999</v>
      </c>
      <c r="S6" t="n">
        <v>48.39</v>
      </c>
      <c r="T6" t="n">
        <v>21589.98</v>
      </c>
      <c r="U6" t="n">
        <v>0.52</v>
      </c>
      <c r="V6" t="n">
        <v>0.9</v>
      </c>
      <c r="W6" t="n">
        <v>9.300000000000001</v>
      </c>
      <c r="X6" t="n">
        <v>1.4</v>
      </c>
      <c r="Y6" t="n">
        <v>0.5</v>
      </c>
      <c r="Z6" t="n">
        <v>10</v>
      </c>
      <c r="AA6" t="n">
        <v>1520.427504462986</v>
      </c>
      <c r="AB6" t="n">
        <v>2080.31598813373</v>
      </c>
      <c r="AC6" t="n">
        <v>1881.773549968074</v>
      </c>
      <c r="AD6" t="n">
        <v>1520427.504462986</v>
      </c>
      <c r="AE6" t="n">
        <v>2080315.98813373</v>
      </c>
      <c r="AF6" t="n">
        <v>5.740150863499053e-07</v>
      </c>
      <c r="AG6" t="n">
        <v>0.8539583333333334</v>
      </c>
      <c r="AH6" t="n">
        <v>1881773.549968074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2.4824</v>
      </c>
      <c r="E7" t="n">
        <v>40.28</v>
      </c>
      <c r="F7" t="n">
        <v>35.62</v>
      </c>
      <c r="G7" t="n">
        <v>36.22</v>
      </c>
      <c r="H7" t="n">
        <v>0.55</v>
      </c>
      <c r="I7" t="n">
        <v>59</v>
      </c>
      <c r="J7" t="n">
        <v>193.32</v>
      </c>
      <c r="K7" t="n">
        <v>53.44</v>
      </c>
      <c r="L7" t="n">
        <v>6</v>
      </c>
      <c r="M7" t="n">
        <v>57</v>
      </c>
      <c r="N7" t="n">
        <v>38.89</v>
      </c>
      <c r="O7" t="n">
        <v>24076.95</v>
      </c>
      <c r="P7" t="n">
        <v>481.74</v>
      </c>
      <c r="Q7" t="n">
        <v>561.7</v>
      </c>
      <c r="R7" t="n">
        <v>84.81</v>
      </c>
      <c r="S7" t="n">
        <v>48.39</v>
      </c>
      <c r="T7" t="n">
        <v>17631.51</v>
      </c>
      <c r="U7" t="n">
        <v>0.57</v>
      </c>
      <c r="V7" t="n">
        <v>0.9</v>
      </c>
      <c r="W7" t="n">
        <v>9.279999999999999</v>
      </c>
      <c r="X7" t="n">
        <v>1.14</v>
      </c>
      <c r="Y7" t="n">
        <v>0.5</v>
      </c>
      <c r="Z7" t="n">
        <v>10</v>
      </c>
      <c r="AA7" t="n">
        <v>1481.217924217789</v>
      </c>
      <c r="AB7" t="n">
        <v>2026.667710637656</v>
      </c>
      <c r="AC7" t="n">
        <v>1833.245388780394</v>
      </c>
      <c r="AD7" t="n">
        <v>1481217.924217789</v>
      </c>
      <c r="AE7" t="n">
        <v>2026667.710637656</v>
      </c>
      <c r="AF7" t="n">
        <v>5.840615855863446e-07</v>
      </c>
      <c r="AG7" t="n">
        <v>0.8391666666666667</v>
      </c>
      <c r="AH7" t="n">
        <v>1833245.388780394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2.5136</v>
      </c>
      <c r="E8" t="n">
        <v>39.78</v>
      </c>
      <c r="F8" t="n">
        <v>35.45</v>
      </c>
      <c r="G8" t="n">
        <v>42.55</v>
      </c>
      <c r="H8" t="n">
        <v>0.64</v>
      </c>
      <c r="I8" t="n">
        <v>50</v>
      </c>
      <c r="J8" t="n">
        <v>194.86</v>
      </c>
      <c r="K8" t="n">
        <v>53.44</v>
      </c>
      <c r="L8" t="n">
        <v>7</v>
      </c>
      <c r="M8" t="n">
        <v>48</v>
      </c>
      <c r="N8" t="n">
        <v>39.43</v>
      </c>
      <c r="O8" t="n">
        <v>24267.28</v>
      </c>
      <c r="P8" t="n">
        <v>478.21</v>
      </c>
      <c r="Q8" t="n">
        <v>561.73</v>
      </c>
      <c r="R8" t="n">
        <v>79.84999999999999</v>
      </c>
      <c r="S8" t="n">
        <v>48.39</v>
      </c>
      <c r="T8" t="n">
        <v>15196.79</v>
      </c>
      <c r="U8" t="n">
        <v>0.61</v>
      </c>
      <c r="V8" t="n">
        <v>0.91</v>
      </c>
      <c r="W8" t="n">
        <v>9.26</v>
      </c>
      <c r="X8" t="n">
        <v>0.98</v>
      </c>
      <c r="Y8" t="n">
        <v>0.5</v>
      </c>
      <c r="Z8" t="n">
        <v>10</v>
      </c>
      <c r="AA8" t="n">
        <v>1453.230463127464</v>
      </c>
      <c r="AB8" t="n">
        <v>1988.374031654231</v>
      </c>
      <c r="AC8" t="n">
        <v>1798.606404773631</v>
      </c>
      <c r="AD8" t="n">
        <v>1453230.463127464</v>
      </c>
      <c r="AE8" t="n">
        <v>1988374.031654231</v>
      </c>
      <c r="AF8" t="n">
        <v>5.914023531783096e-07</v>
      </c>
      <c r="AG8" t="n">
        <v>0.82875</v>
      </c>
      <c r="AH8" t="n">
        <v>1798606.404773631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2.5353</v>
      </c>
      <c r="E9" t="n">
        <v>39.44</v>
      </c>
      <c r="F9" t="n">
        <v>35.34</v>
      </c>
      <c r="G9" t="n">
        <v>48.19</v>
      </c>
      <c r="H9" t="n">
        <v>0.72</v>
      </c>
      <c r="I9" t="n">
        <v>44</v>
      </c>
      <c r="J9" t="n">
        <v>196.41</v>
      </c>
      <c r="K9" t="n">
        <v>53.44</v>
      </c>
      <c r="L9" t="n">
        <v>8</v>
      </c>
      <c r="M9" t="n">
        <v>42</v>
      </c>
      <c r="N9" t="n">
        <v>39.98</v>
      </c>
      <c r="O9" t="n">
        <v>24458.36</v>
      </c>
      <c r="P9" t="n">
        <v>475.75</v>
      </c>
      <c r="Q9" t="n">
        <v>561.73</v>
      </c>
      <c r="R9" t="n">
        <v>75.95</v>
      </c>
      <c r="S9" t="n">
        <v>48.39</v>
      </c>
      <c r="T9" t="n">
        <v>13279.16</v>
      </c>
      <c r="U9" t="n">
        <v>0.64</v>
      </c>
      <c r="V9" t="n">
        <v>0.91</v>
      </c>
      <c r="W9" t="n">
        <v>9.26</v>
      </c>
      <c r="X9" t="n">
        <v>0.86</v>
      </c>
      <c r="Y9" t="n">
        <v>0.5</v>
      </c>
      <c r="Z9" t="n">
        <v>10</v>
      </c>
      <c r="AA9" t="n">
        <v>1434.255740155164</v>
      </c>
      <c r="AB9" t="n">
        <v>1962.411978577832</v>
      </c>
      <c r="AC9" t="n">
        <v>1775.122133604874</v>
      </c>
      <c r="AD9" t="n">
        <v>1434255.740155164</v>
      </c>
      <c r="AE9" t="n">
        <v>1962411.978577832</v>
      </c>
      <c r="AF9" t="n">
        <v>5.965079511509263e-07</v>
      </c>
      <c r="AG9" t="n">
        <v>0.8216666666666667</v>
      </c>
      <c r="AH9" t="n">
        <v>1775122.133604874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2.5534</v>
      </c>
      <c r="E10" t="n">
        <v>39.16</v>
      </c>
      <c r="F10" t="n">
        <v>35.24</v>
      </c>
      <c r="G10" t="n">
        <v>54.22</v>
      </c>
      <c r="H10" t="n">
        <v>0.8100000000000001</v>
      </c>
      <c r="I10" t="n">
        <v>39</v>
      </c>
      <c r="J10" t="n">
        <v>197.97</v>
      </c>
      <c r="K10" t="n">
        <v>53.44</v>
      </c>
      <c r="L10" t="n">
        <v>9</v>
      </c>
      <c r="M10" t="n">
        <v>37</v>
      </c>
      <c r="N10" t="n">
        <v>40.53</v>
      </c>
      <c r="O10" t="n">
        <v>24650.18</v>
      </c>
      <c r="P10" t="n">
        <v>473.26</v>
      </c>
      <c r="Q10" t="n">
        <v>561.67</v>
      </c>
      <c r="R10" t="n">
        <v>73.26000000000001</v>
      </c>
      <c r="S10" t="n">
        <v>48.39</v>
      </c>
      <c r="T10" t="n">
        <v>11956.74</v>
      </c>
      <c r="U10" t="n">
        <v>0.66</v>
      </c>
      <c r="V10" t="n">
        <v>0.91</v>
      </c>
      <c r="W10" t="n">
        <v>9.24</v>
      </c>
      <c r="X10" t="n">
        <v>0.77</v>
      </c>
      <c r="Y10" t="n">
        <v>0.5</v>
      </c>
      <c r="Z10" t="n">
        <v>10</v>
      </c>
      <c r="AA10" t="n">
        <v>1417.647230640734</v>
      </c>
      <c r="AB10" t="n">
        <v>1939.687483144463</v>
      </c>
      <c r="AC10" t="n">
        <v>1754.566432121636</v>
      </c>
      <c r="AD10" t="n">
        <v>1417647.230640734</v>
      </c>
      <c r="AE10" t="n">
        <v>1939687.483144463</v>
      </c>
      <c r="AF10" t="n">
        <v>6.007665374783162e-07</v>
      </c>
      <c r="AG10" t="n">
        <v>0.8158333333333333</v>
      </c>
      <c r="AH10" t="n">
        <v>1754566.432121636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2.568</v>
      </c>
      <c r="E11" t="n">
        <v>38.94</v>
      </c>
      <c r="F11" t="n">
        <v>35.17</v>
      </c>
      <c r="G11" t="n">
        <v>60.29</v>
      </c>
      <c r="H11" t="n">
        <v>0.89</v>
      </c>
      <c r="I11" t="n">
        <v>35</v>
      </c>
      <c r="J11" t="n">
        <v>199.53</v>
      </c>
      <c r="K11" t="n">
        <v>53.44</v>
      </c>
      <c r="L11" t="n">
        <v>10</v>
      </c>
      <c r="M11" t="n">
        <v>33</v>
      </c>
      <c r="N11" t="n">
        <v>41.1</v>
      </c>
      <c r="O11" t="n">
        <v>24842.77</v>
      </c>
      <c r="P11" t="n">
        <v>471.41</v>
      </c>
      <c r="Q11" t="n">
        <v>561.6900000000001</v>
      </c>
      <c r="R11" t="n">
        <v>70.88</v>
      </c>
      <c r="S11" t="n">
        <v>48.39</v>
      </c>
      <c r="T11" t="n">
        <v>10784.72</v>
      </c>
      <c r="U11" t="n">
        <v>0.68</v>
      </c>
      <c r="V11" t="n">
        <v>0.92</v>
      </c>
      <c r="W11" t="n">
        <v>9.24</v>
      </c>
      <c r="X11" t="n">
        <v>0.7</v>
      </c>
      <c r="Y11" t="n">
        <v>0.5</v>
      </c>
      <c r="Z11" t="n">
        <v>10</v>
      </c>
      <c r="AA11" t="n">
        <v>1404.878604632486</v>
      </c>
      <c r="AB11" t="n">
        <v>1922.216885727954</v>
      </c>
      <c r="AC11" t="n">
        <v>1738.763204002421</v>
      </c>
      <c r="AD11" t="n">
        <v>1404878.604632486</v>
      </c>
      <c r="AE11" t="n">
        <v>1922216.885727954</v>
      </c>
      <c r="AF11" t="n">
        <v>6.042016402617358e-07</v>
      </c>
      <c r="AG11" t="n">
        <v>0.8112499999999999</v>
      </c>
      <c r="AH11" t="n">
        <v>1738763.204002421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2.5802</v>
      </c>
      <c r="E12" t="n">
        <v>38.76</v>
      </c>
      <c r="F12" t="n">
        <v>35.1</v>
      </c>
      <c r="G12" t="n">
        <v>65.81</v>
      </c>
      <c r="H12" t="n">
        <v>0.97</v>
      </c>
      <c r="I12" t="n">
        <v>32</v>
      </c>
      <c r="J12" t="n">
        <v>201.1</v>
      </c>
      <c r="K12" t="n">
        <v>53.44</v>
      </c>
      <c r="L12" t="n">
        <v>11</v>
      </c>
      <c r="M12" t="n">
        <v>30</v>
      </c>
      <c r="N12" t="n">
        <v>41.66</v>
      </c>
      <c r="O12" t="n">
        <v>25036.12</v>
      </c>
      <c r="P12" t="n">
        <v>469.17</v>
      </c>
      <c r="Q12" t="n">
        <v>561.6799999999999</v>
      </c>
      <c r="R12" t="n">
        <v>68.94</v>
      </c>
      <c r="S12" t="n">
        <v>48.39</v>
      </c>
      <c r="T12" t="n">
        <v>9831.809999999999</v>
      </c>
      <c r="U12" t="n">
        <v>0.7</v>
      </c>
      <c r="V12" t="n">
        <v>0.92</v>
      </c>
      <c r="W12" t="n">
        <v>9.23</v>
      </c>
      <c r="X12" t="n">
        <v>0.62</v>
      </c>
      <c r="Y12" t="n">
        <v>0.5</v>
      </c>
      <c r="Z12" t="n">
        <v>10</v>
      </c>
      <c r="AA12" t="n">
        <v>1392.725419158708</v>
      </c>
      <c r="AB12" t="n">
        <v>1905.588361202028</v>
      </c>
      <c r="AC12" t="n">
        <v>1723.721682518969</v>
      </c>
      <c r="AD12" t="n">
        <v>1392725.419158708</v>
      </c>
      <c r="AE12" t="n">
        <v>1905588.361202028</v>
      </c>
      <c r="AF12" t="n">
        <v>6.070720686150041e-07</v>
      </c>
      <c r="AG12" t="n">
        <v>0.8075</v>
      </c>
      <c r="AH12" t="n">
        <v>1723721.682518969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2.5921</v>
      </c>
      <c r="E13" t="n">
        <v>38.58</v>
      </c>
      <c r="F13" t="n">
        <v>35.03</v>
      </c>
      <c r="G13" t="n">
        <v>72.48</v>
      </c>
      <c r="H13" t="n">
        <v>1.05</v>
      </c>
      <c r="I13" t="n">
        <v>29</v>
      </c>
      <c r="J13" t="n">
        <v>202.67</v>
      </c>
      <c r="K13" t="n">
        <v>53.44</v>
      </c>
      <c r="L13" t="n">
        <v>12</v>
      </c>
      <c r="M13" t="n">
        <v>27</v>
      </c>
      <c r="N13" t="n">
        <v>42.24</v>
      </c>
      <c r="O13" t="n">
        <v>25230.25</v>
      </c>
      <c r="P13" t="n">
        <v>467.44</v>
      </c>
      <c r="Q13" t="n">
        <v>561.6900000000001</v>
      </c>
      <c r="R13" t="n">
        <v>66.75</v>
      </c>
      <c r="S13" t="n">
        <v>48.39</v>
      </c>
      <c r="T13" t="n">
        <v>8751.49</v>
      </c>
      <c r="U13" t="n">
        <v>0.72</v>
      </c>
      <c r="V13" t="n">
        <v>0.92</v>
      </c>
      <c r="W13" t="n">
        <v>9.220000000000001</v>
      </c>
      <c r="X13" t="n">
        <v>0.5600000000000001</v>
      </c>
      <c r="Y13" t="n">
        <v>0.5</v>
      </c>
      <c r="Z13" t="n">
        <v>10</v>
      </c>
      <c r="AA13" t="n">
        <v>1381.916407794019</v>
      </c>
      <c r="AB13" t="n">
        <v>1890.798994992935</v>
      </c>
      <c r="AC13" t="n">
        <v>1710.343792663866</v>
      </c>
      <c r="AD13" t="n">
        <v>1381916.407794019</v>
      </c>
      <c r="AE13" t="n">
        <v>1890798.994992935</v>
      </c>
      <c r="AF13" t="n">
        <v>6.098719126645035e-07</v>
      </c>
      <c r="AG13" t="n">
        <v>0.80375</v>
      </c>
      <c r="AH13" t="n">
        <v>1710343.792663865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2.6006</v>
      </c>
      <c r="E14" t="n">
        <v>38.45</v>
      </c>
      <c r="F14" t="n">
        <v>34.98</v>
      </c>
      <c r="G14" t="n">
        <v>77.73</v>
      </c>
      <c r="H14" t="n">
        <v>1.13</v>
      </c>
      <c r="I14" t="n">
        <v>27</v>
      </c>
      <c r="J14" t="n">
        <v>204.25</v>
      </c>
      <c r="K14" t="n">
        <v>53.44</v>
      </c>
      <c r="L14" t="n">
        <v>13</v>
      </c>
      <c r="M14" t="n">
        <v>25</v>
      </c>
      <c r="N14" t="n">
        <v>42.82</v>
      </c>
      <c r="O14" t="n">
        <v>25425.3</v>
      </c>
      <c r="P14" t="n">
        <v>465.74</v>
      </c>
      <c r="Q14" t="n">
        <v>561.6799999999999</v>
      </c>
      <c r="R14" t="n">
        <v>65.11</v>
      </c>
      <c r="S14" t="n">
        <v>48.39</v>
      </c>
      <c r="T14" t="n">
        <v>7944.13</v>
      </c>
      <c r="U14" t="n">
        <v>0.74</v>
      </c>
      <c r="V14" t="n">
        <v>0.92</v>
      </c>
      <c r="W14" t="n">
        <v>9.220000000000001</v>
      </c>
      <c r="X14" t="n">
        <v>0.51</v>
      </c>
      <c r="Y14" t="n">
        <v>0.5</v>
      </c>
      <c r="Z14" t="n">
        <v>10</v>
      </c>
      <c r="AA14" t="n">
        <v>1373.284483909859</v>
      </c>
      <c r="AB14" t="n">
        <v>1878.988415921021</v>
      </c>
      <c r="AC14" t="n">
        <v>1699.660398682323</v>
      </c>
      <c r="AD14" t="n">
        <v>1373284.483909859</v>
      </c>
      <c r="AE14" t="n">
        <v>1878988.415921021</v>
      </c>
      <c r="AF14" t="n">
        <v>6.11871801271289e-07</v>
      </c>
      <c r="AG14" t="n">
        <v>0.8010416666666668</v>
      </c>
      <c r="AH14" t="n">
        <v>1699660.398682323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2.607</v>
      </c>
      <c r="E15" t="n">
        <v>38.36</v>
      </c>
      <c r="F15" t="n">
        <v>34.96</v>
      </c>
      <c r="G15" t="n">
        <v>83.90000000000001</v>
      </c>
      <c r="H15" t="n">
        <v>1.21</v>
      </c>
      <c r="I15" t="n">
        <v>25</v>
      </c>
      <c r="J15" t="n">
        <v>205.84</v>
      </c>
      <c r="K15" t="n">
        <v>53.44</v>
      </c>
      <c r="L15" t="n">
        <v>14</v>
      </c>
      <c r="M15" t="n">
        <v>23</v>
      </c>
      <c r="N15" t="n">
        <v>43.4</v>
      </c>
      <c r="O15" t="n">
        <v>25621.03</v>
      </c>
      <c r="P15" t="n">
        <v>464.48</v>
      </c>
      <c r="Q15" t="n">
        <v>561.6900000000001</v>
      </c>
      <c r="R15" t="n">
        <v>64.48</v>
      </c>
      <c r="S15" t="n">
        <v>48.39</v>
      </c>
      <c r="T15" t="n">
        <v>7635.19</v>
      </c>
      <c r="U15" t="n">
        <v>0.75</v>
      </c>
      <c r="V15" t="n">
        <v>0.92</v>
      </c>
      <c r="W15" t="n">
        <v>9.220000000000001</v>
      </c>
      <c r="X15" t="n">
        <v>0.49</v>
      </c>
      <c r="Y15" t="n">
        <v>0.5</v>
      </c>
      <c r="Z15" t="n">
        <v>10</v>
      </c>
      <c r="AA15" t="n">
        <v>1367.062823053757</v>
      </c>
      <c r="AB15" t="n">
        <v>1870.475665057398</v>
      </c>
      <c r="AC15" t="n">
        <v>1691.960092813404</v>
      </c>
      <c r="AD15" t="n">
        <v>1367062.823053757</v>
      </c>
      <c r="AE15" t="n">
        <v>1870475.665057398</v>
      </c>
      <c r="AF15" t="n">
        <v>6.133775997516921e-07</v>
      </c>
      <c r="AG15" t="n">
        <v>0.7991666666666667</v>
      </c>
      <c r="AH15" t="n">
        <v>1691960.092813404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2.6108</v>
      </c>
      <c r="E16" t="n">
        <v>38.3</v>
      </c>
      <c r="F16" t="n">
        <v>34.94</v>
      </c>
      <c r="G16" t="n">
        <v>87.34999999999999</v>
      </c>
      <c r="H16" t="n">
        <v>1.28</v>
      </c>
      <c r="I16" t="n">
        <v>24</v>
      </c>
      <c r="J16" t="n">
        <v>207.43</v>
      </c>
      <c r="K16" t="n">
        <v>53.44</v>
      </c>
      <c r="L16" t="n">
        <v>15</v>
      </c>
      <c r="M16" t="n">
        <v>22</v>
      </c>
      <c r="N16" t="n">
        <v>44</v>
      </c>
      <c r="O16" t="n">
        <v>25817.56</v>
      </c>
      <c r="P16" t="n">
        <v>462.82</v>
      </c>
      <c r="Q16" t="n">
        <v>561.7</v>
      </c>
      <c r="R16" t="n">
        <v>63.82</v>
      </c>
      <c r="S16" t="n">
        <v>48.39</v>
      </c>
      <c r="T16" t="n">
        <v>7309.78</v>
      </c>
      <c r="U16" t="n">
        <v>0.76</v>
      </c>
      <c r="V16" t="n">
        <v>0.92</v>
      </c>
      <c r="W16" t="n">
        <v>9.220000000000001</v>
      </c>
      <c r="X16" t="n">
        <v>0.47</v>
      </c>
      <c r="Y16" t="n">
        <v>0.5</v>
      </c>
      <c r="Z16" t="n">
        <v>10</v>
      </c>
      <c r="AA16" t="n">
        <v>1361.390748105881</v>
      </c>
      <c r="AB16" t="n">
        <v>1862.714881879428</v>
      </c>
      <c r="AC16" t="n">
        <v>1684.939987889611</v>
      </c>
      <c r="AD16" t="n">
        <v>1361390.748105881</v>
      </c>
      <c r="AE16" t="n">
        <v>1862714.881879428</v>
      </c>
      <c r="AF16" t="n">
        <v>6.142716675994314e-07</v>
      </c>
      <c r="AG16" t="n">
        <v>0.7979166666666666</v>
      </c>
      <c r="AH16" t="n">
        <v>1684939.987889611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2.6196</v>
      </c>
      <c r="E17" t="n">
        <v>38.17</v>
      </c>
      <c r="F17" t="n">
        <v>34.89</v>
      </c>
      <c r="G17" t="n">
        <v>95.15000000000001</v>
      </c>
      <c r="H17" t="n">
        <v>1.36</v>
      </c>
      <c r="I17" t="n">
        <v>22</v>
      </c>
      <c r="J17" t="n">
        <v>209.03</v>
      </c>
      <c r="K17" t="n">
        <v>53.44</v>
      </c>
      <c r="L17" t="n">
        <v>16</v>
      </c>
      <c r="M17" t="n">
        <v>20</v>
      </c>
      <c r="N17" t="n">
        <v>44.6</v>
      </c>
      <c r="O17" t="n">
        <v>26014.91</v>
      </c>
      <c r="P17" t="n">
        <v>461.38</v>
      </c>
      <c r="Q17" t="n">
        <v>561.6799999999999</v>
      </c>
      <c r="R17" t="n">
        <v>62.45</v>
      </c>
      <c r="S17" t="n">
        <v>48.39</v>
      </c>
      <c r="T17" t="n">
        <v>6638.63</v>
      </c>
      <c r="U17" t="n">
        <v>0.77</v>
      </c>
      <c r="V17" t="n">
        <v>0.92</v>
      </c>
      <c r="W17" t="n">
        <v>9.210000000000001</v>
      </c>
      <c r="X17" t="n">
        <v>0.41</v>
      </c>
      <c r="Y17" t="n">
        <v>0.5</v>
      </c>
      <c r="Z17" t="n">
        <v>10</v>
      </c>
      <c r="AA17" t="n">
        <v>1353.272655488792</v>
      </c>
      <c r="AB17" t="n">
        <v>1851.607349415757</v>
      </c>
      <c r="AC17" t="n">
        <v>1674.892542734753</v>
      </c>
      <c r="AD17" t="n">
        <v>1353272.655488792</v>
      </c>
      <c r="AE17" t="n">
        <v>1851607.349415757</v>
      </c>
      <c r="AF17" t="n">
        <v>6.163421405099856e-07</v>
      </c>
      <c r="AG17" t="n">
        <v>0.7952083333333334</v>
      </c>
      <c r="AH17" t="n">
        <v>1674892.542734753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2.6234</v>
      </c>
      <c r="E18" t="n">
        <v>38.12</v>
      </c>
      <c r="F18" t="n">
        <v>34.87</v>
      </c>
      <c r="G18" t="n">
        <v>99.63</v>
      </c>
      <c r="H18" t="n">
        <v>1.43</v>
      </c>
      <c r="I18" t="n">
        <v>21</v>
      </c>
      <c r="J18" t="n">
        <v>210.64</v>
      </c>
      <c r="K18" t="n">
        <v>53.44</v>
      </c>
      <c r="L18" t="n">
        <v>17</v>
      </c>
      <c r="M18" t="n">
        <v>19</v>
      </c>
      <c r="N18" t="n">
        <v>45.21</v>
      </c>
      <c r="O18" t="n">
        <v>26213.09</v>
      </c>
      <c r="P18" t="n">
        <v>460.29</v>
      </c>
      <c r="Q18" t="n">
        <v>561.6799999999999</v>
      </c>
      <c r="R18" t="n">
        <v>61.72</v>
      </c>
      <c r="S18" t="n">
        <v>48.39</v>
      </c>
      <c r="T18" t="n">
        <v>6277.82</v>
      </c>
      <c r="U18" t="n">
        <v>0.78</v>
      </c>
      <c r="V18" t="n">
        <v>0.92</v>
      </c>
      <c r="W18" t="n">
        <v>9.210000000000001</v>
      </c>
      <c r="X18" t="n">
        <v>0.4</v>
      </c>
      <c r="Y18" t="n">
        <v>0.5</v>
      </c>
      <c r="Z18" t="n">
        <v>10</v>
      </c>
      <c r="AA18" t="n">
        <v>1348.831019751274</v>
      </c>
      <c r="AB18" t="n">
        <v>1845.530107448546</v>
      </c>
      <c r="AC18" t="n">
        <v>1669.39530421143</v>
      </c>
      <c r="AD18" t="n">
        <v>1348831.019751274</v>
      </c>
      <c r="AE18" t="n">
        <v>1845530.107448546</v>
      </c>
      <c r="AF18" t="n">
        <v>6.17236208357725e-07</v>
      </c>
      <c r="AG18" t="n">
        <v>0.7941666666666666</v>
      </c>
      <c r="AH18" t="n">
        <v>1669395.30421143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2.6274</v>
      </c>
      <c r="E19" t="n">
        <v>38.06</v>
      </c>
      <c r="F19" t="n">
        <v>34.85</v>
      </c>
      <c r="G19" t="n">
        <v>104.54</v>
      </c>
      <c r="H19" t="n">
        <v>1.51</v>
      </c>
      <c r="I19" t="n">
        <v>20</v>
      </c>
      <c r="J19" t="n">
        <v>212.25</v>
      </c>
      <c r="K19" t="n">
        <v>53.44</v>
      </c>
      <c r="L19" t="n">
        <v>18</v>
      </c>
      <c r="M19" t="n">
        <v>18</v>
      </c>
      <c r="N19" t="n">
        <v>45.82</v>
      </c>
      <c r="O19" t="n">
        <v>26412.11</v>
      </c>
      <c r="P19" t="n">
        <v>458.72</v>
      </c>
      <c r="Q19" t="n">
        <v>561.65</v>
      </c>
      <c r="R19" t="n">
        <v>60.99</v>
      </c>
      <c r="S19" t="n">
        <v>48.39</v>
      </c>
      <c r="T19" t="n">
        <v>5914.83</v>
      </c>
      <c r="U19" t="n">
        <v>0.79</v>
      </c>
      <c r="V19" t="n">
        <v>0.92</v>
      </c>
      <c r="W19" t="n">
        <v>9.210000000000001</v>
      </c>
      <c r="X19" t="n">
        <v>0.38</v>
      </c>
      <c r="Y19" t="n">
        <v>0.5</v>
      </c>
      <c r="Z19" t="n">
        <v>10</v>
      </c>
      <c r="AA19" t="n">
        <v>1343.305199529843</v>
      </c>
      <c r="AB19" t="n">
        <v>1837.969436439601</v>
      </c>
      <c r="AC19" t="n">
        <v>1662.556213032111</v>
      </c>
      <c r="AD19" t="n">
        <v>1343305.199529843</v>
      </c>
      <c r="AE19" t="n">
        <v>1837969.436439601</v>
      </c>
      <c r="AF19" t="n">
        <v>6.181773324079769e-07</v>
      </c>
      <c r="AG19" t="n">
        <v>0.7929166666666667</v>
      </c>
      <c r="AH19" t="n">
        <v>1662556.213032111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2.631</v>
      </c>
      <c r="E20" t="n">
        <v>38.01</v>
      </c>
      <c r="F20" t="n">
        <v>34.83</v>
      </c>
      <c r="G20" t="n">
        <v>110</v>
      </c>
      <c r="H20" t="n">
        <v>1.58</v>
      </c>
      <c r="I20" t="n">
        <v>19</v>
      </c>
      <c r="J20" t="n">
        <v>213.87</v>
      </c>
      <c r="K20" t="n">
        <v>53.44</v>
      </c>
      <c r="L20" t="n">
        <v>19</v>
      </c>
      <c r="M20" t="n">
        <v>17</v>
      </c>
      <c r="N20" t="n">
        <v>46.44</v>
      </c>
      <c r="O20" t="n">
        <v>26611.98</v>
      </c>
      <c r="P20" t="n">
        <v>457.58</v>
      </c>
      <c r="Q20" t="n">
        <v>561.71</v>
      </c>
      <c r="R20" t="n">
        <v>60.44</v>
      </c>
      <c r="S20" t="n">
        <v>48.39</v>
      </c>
      <c r="T20" t="n">
        <v>5649.42</v>
      </c>
      <c r="U20" t="n">
        <v>0.8</v>
      </c>
      <c r="V20" t="n">
        <v>0.92</v>
      </c>
      <c r="W20" t="n">
        <v>9.210000000000001</v>
      </c>
      <c r="X20" t="n">
        <v>0.36</v>
      </c>
      <c r="Y20" t="n">
        <v>0.5</v>
      </c>
      <c r="Z20" t="n">
        <v>10</v>
      </c>
      <c r="AA20" t="n">
        <v>1338.889082577463</v>
      </c>
      <c r="AB20" t="n">
        <v>1831.927110400025</v>
      </c>
      <c r="AC20" t="n">
        <v>1657.090558109293</v>
      </c>
      <c r="AD20" t="n">
        <v>1338889.082577463</v>
      </c>
      <c r="AE20" t="n">
        <v>1831927.110400025</v>
      </c>
      <c r="AF20" t="n">
        <v>6.190243440532035e-07</v>
      </c>
      <c r="AG20" t="n">
        <v>0.791875</v>
      </c>
      <c r="AH20" t="n">
        <v>1657090.558109293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2.636</v>
      </c>
      <c r="E21" t="n">
        <v>37.94</v>
      </c>
      <c r="F21" t="n">
        <v>34.8</v>
      </c>
      <c r="G21" t="n">
        <v>115.99</v>
      </c>
      <c r="H21" t="n">
        <v>1.65</v>
      </c>
      <c r="I21" t="n">
        <v>18</v>
      </c>
      <c r="J21" t="n">
        <v>215.5</v>
      </c>
      <c r="K21" t="n">
        <v>53.44</v>
      </c>
      <c r="L21" t="n">
        <v>20</v>
      </c>
      <c r="M21" t="n">
        <v>16</v>
      </c>
      <c r="N21" t="n">
        <v>47.07</v>
      </c>
      <c r="O21" t="n">
        <v>26812.71</v>
      </c>
      <c r="P21" t="n">
        <v>456.27</v>
      </c>
      <c r="Q21" t="n">
        <v>561.65</v>
      </c>
      <c r="R21" t="n">
        <v>59.44</v>
      </c>
      <c r="S21" t="n">
        <v>48.39</v>
      </c>
      <c r="T21" t="n">
        <v>5154.26</v>
      </c>
      <c r="U21" t="n">
        <v>0.8100000000000001</v>
      </c>
      <c r="V21" t="n">
        <v>0.92</v>
      </c>
      <c r="W21" t="n">
        <v>9.210000000000001</v>
      </c>
      <c r="X21" t="n">
        <v>0.33</v>
      </c>
      <c r="Y21" t="n">
        <v>0.5</v>
      </c>
      <c r="Z21" t="n">
        <v>10</v>
      </c>
      <c r="AA21" t="n">
        <v>1333.315143250824</v>
      </c>
      <c r="AB21" t="n">
        <v>1824.30060070847</v>
      </c>
      <c r="AC21" t="n">
        <v>1650.191911798827</v>
      </c>
      <c r="AD21" t="n">
        <v>1333315.143250824</v>
      </c>
      <c r="AE21" t="n">
        <v>1824300.60070847</v>
      </c>
      <c r="AF21" t="n">
        <v>6.202007491160185e-07</v>
      </c>
      <c r="AG21" t="n">
        <v>0.7904166666666667</v>
      </c>
      <c r="AH21" t="n">
        <v>1650191.911798827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2.639</v>
      </c>
      <c r="E22" t="n">
        <v>37.89</v>
      </c>
      <c r="F22" t="n">
        <v>34.79</v>
      </c>
      <c r="G22" t="n">
        <v>122.8</v>
      </c>
      <c r="H22" t="n">
        <v>1.72</v>
      </c>
      <c r="I22" t="n">
        <v>17</v>
      </c>
      <c r="J22" t="n">
        <v>217.14</v>
      </c>
      <c r="K22" t="n">
        <v>53.44</v>
      </c>
      <c r="L22" t="n">
        <v>21</v>
      </c>
      <c r="M22" t="n">
        <v>15</v>
      </c>
      <c r="N22" t="n">
        <v>47.7</v>
      </c>
      <c r="O22" t="n">
        <v>27014.3</v>
      </c>
      <c r="P22" t="n">
        <v>455.71</v>
      </c>
      <c r="Q22" t="n">
        <v>561.6900000000001</v>
      </c>
      <c r="R22" t="n">
        <v>59.38</v>
      </c>
      <c r="S22" t="n">
        <v>48.39</v>
      </c>
      <c r="T22" t="n">
        <v>5128.39</v>
      </c>
      <c r="U22" t="n">
        <v>0.8100000000000001</v>
      </c>
      <c r="V22" t="n">
        <v>0.93</v>
      </c>
      <c r="W22" t="n">
        <v>9.210000000000001</v>
      </c>
      <c r="X22" t="n">
        <v>0.32</v>
      </c>
      <c r="Y22" t="n">
        <v>0.5</v>
      </c>
      <c r="Z22" t="n">
        <v>10</v>
      </c>
      <c r="AA22" t="n">
        <v>1330.534988500098</v>
      </c>
      <c r="AB22" t="n">
        <v>1820.496670326755</v>
      </c>
      <c r="AC22" t="n">
        <v>1646.751023193893</v>
      </c>
      <c r="AD22" t="n">
        <v>1330534.988500098</v>
      </c>
      <c r="AE22" t="n">
        <v>1820496.670326755</v>
      </c>
      <c r="AF22" t="n">
        <v>6.209065921537073e-07</v>
      </c>
      <c r="AG22" t="n">
        <v>0.789375</v>
      </c>
      <c r="AH22" t="n">
        <v>1646751.023193893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2.643</v>
      </c>
      <c r="E23" t="n">
        <v>37.84</v>
      </c>
      <c r="F23" t="n">
        <v>34.77</v>
      </c>
      <c r="G23" t="n">
        <v>130.39</v>
      </c>
      <c r="H23" t="n">
        <v>1.79</v>
      </c>
      <c r="I23" t="n">
        <v>16</v>
      </c>
      <c r="J23" t="n">
        <v>218.78</v>
      </c>
      <c r="K23" t="n">
        <v>53.44</v>
      </c>
      <c r="L23" t="n">
        <v>22</v>
      </c>
      <c r="M23" t="n">
        <v>14</v>
      </c>
      <c r="N23" t="n">
        <v>48.34</v>
      </c>
      <c r="O23" t="n">
        <v>27216.79</v>
      </c>
      <c r="P23" t="n">
        <v>454.27</v>
      </c>
      <c r="Q23" t="n">
        <v>561.67</v>
      </c>
      <c r="R23" t="n">
        <v>58.71</v>
      </c>
      <c r="S23" t="n">
        <v>48.39</v>
      </c>
      <c r="T23" t="n">
        <v>4797.35</v>
      </c>
      <c r="U23" t="n">
        <v>0.82</v>
      </c>
      <c r="V23" t="n">
        <v>0.93</v>
      </c>
      <c r="W23" t="n">
        <v>9.199999999999999</v>
      </c>
      <c r="X23" t="n">
        <v>0.3</v>
      </c>
      <c r="Y23" t="n">
        <v>0.5</v>
      </c>
      <c r="Z23" t="n">
        <v>10</v>
      </c>
      <c r="AA23" t="n">
        <v>1325.337951029216</v>
      </c>
      <c r="AB23" t="n">
        <v>1813.385854381983</v>
      </c>
      <c r="AC23" t="n">
        <v>1640.318853542797</v>
      </c>
      <c r="AD23" t="n">
        <v>1325337.951029216</v>
      </c>
      <c r="AE23" t="n">
        <v>1813385.854381983</v>
      </c>
      <c r="AF23" t="n">
        <v>6.218477162039593e-07</v>
      </c>
      <c r="AG23" t="n">
        <v>0.7883333333333334</v>
      </c>
      <c r="AH23" t="n">
        <v>1640318.853542797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2.6413</v>
      </c>
      <c r="E24" t="n">
        <v>37.86</v>
      </c>
      <c r="F24" t="n">
        <v>34.8</v>
      </c>
      <c r="G24" t="n">
        <v>130.49</v>
      </c>
      <c r="H24" t="n">
        <v>1.85</v>
      </c>
      <c r="I24" t="n">
        <v>16</v>
      </c>
      <c r="J24" t="n">
        <v>220.43</v>
      </c>
      <c r="K24" t="n">
        <v>53.44</v>
      </c>
      <c r="L24" t="n">
        <v>23</v>
      </c>
      <c r="M24" t="n">
        <v>14</v>
      </c>
      <c r="N24" t="n">
        <v>48.99</v>
      </c>
      <c r="O24" t="n">
        <v>27420.16</v>
      </c>
      <c r="P24" t="n">
        <v>452.82</v>
      </c>
      <c r="Q24" t="n">
        <v>561.66</v>
      </c>
      <c r="R24" t="n">
        <v>59.61</v>
      </c>
      <c r="S24" t="n">
        <v>48.39</v>
      </c>
      <c r="T24" t="n">
        <v>5244.67</v>
      </c>
      <c r="U24" t="n">
        <v>0.8100000000000001</v>
      </c>
      <c r="V24" t="n">
        <v>0.93</v>
      </c>
      <c r="W24" t="n">
        <v>9.199999999999999</v>
      </c>
      <c r="X24" t="n">
        <v>0.32</v>
      </c>
      <c r="Y24" t="n">
        <v>0.5</v>
      </c>
      <c r="Z24" t="n">
        <v>10</v>
      </c>
      <c r="AA24" t="n">
        <v>1323.534520088278</v>
      </c>
      <c r="AB24" t="n">
        <v>1810.918320606834</v>
      </c>
      <c r="AC24" t="n">
        <v>1638.086817727943</v>
      </c>
      <c r="AD24" t="n">
        <v>1323534.520088278</v>
      </c>
      <c r="AE24" t="n">
        <v>1810918.320606834</v>
      </c>
      <c r="AF24" t="n">
        <v>6.214477384826024e-07</v>
      </c>
      <c r="AG24" t="n">
        <v>0.78875</v>
      </c>
      <c r="AH24" t="n">
        <v>1638086.817727943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2.6467</v>
      </c>
      <c r="E25" t="n">
        <v>37.78</v>
      </c>
      <c r="F25" t="n">
        <v>34.76</v>
      </c>
      <c r="G25" t="n">
        <v>139.03</v>
      </c>
      <c r="H25" t="n">
        <v>1.92</v>
      </c>
      <c r="I25" t="n">
        <v>15</v>
      </c>
      <c r="J25" t="n">
        <v>222.08</v>
      </c>
      <c r="K25" t="n">
        <v>53.44</v>
      </c>
      <c r="L25" t="n">
        <v>24</v>
      </c>
      <c r="M25" t="n">
        <v>13</v>
      </c>
      <c r="N25" t="n">
        <v>49.65</v>
      </c>
      <c r="O25" t="n">
        <v>27624.44</v>
      </c>
      <c r="P25" t="n">
        <v>452.91</v>
      </c>
      <c r="Q25" t="n">
        <v>561.7</v>
      </c>
      <c r="R25" t="n">
        <v>58.27</v>
      </c>
      <c r="S25" t="n">
        <v>48.39</v>
      </c>
      <c r="T25" t="n">
        <v>4581.38</v>
      </c>
      <c r="U25" t="n">
        <v>0.83</v>
      </c>
      <c r="V25" t="n">
        <v>0.93</v>
      </c>
      <c r="W25" t="n">
        <v>9.199999999999999</v>
      </c>
      <c r="X25" t="n">
        <v>0.28</v>
      </c>
      <c r="Y25" t="n">
        <v>0.5</v>
      </c>
      <c r="Z25" t="n">
        <v>10</v>
      </c>
      <c r="AA25" t="n">
        <v>1320.579907106586</v>
      </c>
      <c r="AB25" t="n">
        <v>1806.875688776957</v>
      </c>
      <c r="AC25" t="n">
        <v>1634.430009006041</v>
      </c>
      <c r="AD25" t="n">
        <v>1320579.907106586</v>
      </c>
      <c r="AE25" t="n">
        <v>1806875.688776957</v>
      </c>
      <c r="AF25" t="n">
        <v>6.227182559504424e-07</v>
      </c>
      <c r="AG25" t="n">
        <v>0.7870833333333334</v>
      </c>
      <c r="AH25" t="n">
        <v>1634430.009006041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2.6514</v>
      </c>
      <c r="E26" t="n">
        <v>37.72</v>
      </c>
      <c r="F26" t="n">
        <v>34.73</v>
      </c>
      <c r="G26" t="n">
        <v>148.82</v>
      </c>
      <c r="H26" t="n">
        <v>1.99</v>
      </c>
      <c r="I26" t="n">
        <v>14</v>
      </c>
      <c r="J26" t="n">
        <v>223.75</v>
      </c>
      <c r="K26" t="n">
        <v>53.44</v>
      </c>
      <c r="L26" t="n">
        <v>25</v>
      </c>
      <c r="M26" t="n">
        <v>12</v>
      </c>
      <c r="N26" t="n">
        <v>50.31</v>
      </c>
      <c r="O26" t="n">
        <v>27829.77</v>
      </c>
      <c r="P26" t="n">
        <v>450.39</v>
      </c>
      <c r="Q26" t="n">
        <v>561.66</v>
      </c>
      <c r="R26" t="n">
        <v>57.23</v>
      </c>
      <c r="S26" t="n">
        <v>48.39</v>
      </c>
      <c r="T26" t="n">
        <v>4066.78</v>
      </c>
      <c r="U26" t="n">
        <v>0.85</v>
      </c>
      <c r="V26" t="n">
        <v>0.93</v>
      </c>
      <c r="W26" t="n">
        <v>9.199999999999999</v>
      </c>
      <c r="X26" t="n">
        <v>0.25</v>
      </c>
      <c r="Y26" t="n">
        <v>0.5</v>
      </c>
      <c r="Z26" t="n">
        <v>10</v>
      </c>
      <c r="AA26" t="n">
        <v>1312.739022814365</v>
      </c>
      <c r="AB26" t="n">
        <v>1796.147444972939</v>
      </c>
      <c r="AC26" t="n">
        <v>1624.725653733493</v>
      </c>
      <c r="AD26" t="n">
        <v>1312739.022814365</v>
      </c>
      <c r="AE26" t="n">
        <v>1796147.444972939</v>
      </c>
      <c r="AF26" t="n">
        <v>6.238240767094884e-07</v>
      </c>
      <c r="AG26" t="n">
        <v>0.7858333333333333</v>
      </c>
      <c r="AH26" t="n">
        <v>1624725.653733493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2.6518</v>
      </c>
      <c r="E27" t="n">
        <v>37.71</v>
      </c>
      <c r="F27" t="n">
        <v>34.72</v>
      </c>
      <c r="G27" t="n">
        <v>148.8</v>
      </c>
      <c r="H27" t="n">
        <v>2.05</v>
      </c>
      <c r="I27" t="n">
        <v>14</v>
      </c>
      <c r="J27" t="n">
        <v>225.42</v>
      </c>
      <c r="K27" t="n">
        <v>53.44</v>
      </c>
      <c r="L27" t="n">
        <v>26</v>
      </c>
      <c r="M27" t="n">
        <v>12</v>
      </c>
      <c r="N27" t="n">
        <v>50.98</v>
      </c>
      <c r="O27" t="n">
        <v>28035.92</v>
      </c>
      <c r="P27" t="n">
        <v>450.23</v>
      </c>
      <c r="Q27" t="n">
        <v>561.66</v>
      </c>
      <c r="R27" t="n">
        <v>57.14</v>
      </c>
      <c r="S27" t="n">
        <v>48.39</v>
      </c>
      <c r="T27" t="n">
        <v>4021.68</v>
      </c>
      <c r="U27" t="n">
        <v>0.85</v>
      </c>
      <c r="V27" t="n">
        <v>0.93</v>
      </c>
      <c r="W27" t="n">
        <v>9.199999999999999</v>
      </c>
      <c r="X27" t="n">
        <v>0.25</v>
      </c>
      <c r="Y27" t="n">
        <v>0.5</v>
      </c>
      <c r="Z27" t="n">
        <v>10</v>
      </c>
      <c r="AA27" t="n">
        <v>1312.102149986468</v>
      </c>
      <c r="AB27" t="n">
        <v>1795.276047472965</v>
      </c>
      <c r="AC27" t="n">
        <v>1623.937421187902</v>
      </c>
      <c r="AD27" t="n">
        <v>1312102.149986468</v>
      </c>
      <c r="AE27" t="n">
        <v>1795276.047472965</v>
      </c>
      <c r="AF27" t="n">
        <v>6.239181891145137e-07</v>
      </c>
      <c r="AG27" t="n">
        <v>0.785625</v>
      </c>
      <c r="AH27" t="n">
        <v>1623937.421187902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2.6547</v>
      </c>
      <c r="E28" t="n">
        <v>37.67</v>
      </c>
      <c r="F28" t="n">
        <v>34.72</v>
      </c>
      <c r="G28" t="n">
        <v>160.23</v>
      </c>
      <c r="H28" t="n">
        <v>2.11</v>
      </c>
      <c r="I28" t="n">
        <v>13</v>
      </c>
      <c r="J28" t="n">
        <v>227.1</v>
      </c>
      <c r="K28" t="n">
        <v>53.44</v>
      </c>
      <c r="L28" t="n">
        <v>27</v>
      </c>
      <c r="M28" t="n">
        <v>11</v>
      </c>
      <c r="N28" t="n">
        <v>51.66</v>
      </c>
      <c r="O28" t="n">
        <v>28243</v>
      </c>
      <c r="P28" t="n">
        <v>448.88</v>
      </c>
      <c r="Q28" t="n">
        <v>561.67</v>
      </c>
      <c r="R28" t="n">
        <v>57.04</v>
      </c>
      <c r="S28" t="n">
        <v>48.39</v>
      </c>
      <c r="T28" t="n">
        <v>3977.38</v>
      </c>
      <c r="U28" t="n">
        <v>0.85</v>
      </c>
      <c r="V28" t="n">
        <v>0.93</v>
      </c>
      <c r="W28" t="n">
        <v>9.199999999999999</v>
      </c>
      <c r="X28" t="n">
        <v>0.24</v>
      </c>
      <c r="Y28" t="n">
        <v>0.5</v>
      </c>
      <c r="Z28" t="n">
        <v>10</v>
      </c>
      <c r="AA28" t="n">
        <v>1307.903283775225</v>
      </c>
      <c r="AB28" t="n">
        <v>1789.530973481838</v>
      </c>
      <c r="AC28" t="n">
        <v>1618.740648995226</v>
      </c>
      <c r="AD28" t="n">
        <v>1307903.283775225</v>
      </c>
      <c r="AE28" t="n">
        <v>1789530.973481838</v>
      </c>
      <c r="AF28" t="n">
        <v>6.246005040509462e-07</v>
      </c>
      <c r="AG28" t="n">
        <v>0.7847916666666667</v>
      </c>
      <c r="AH28" t="n">
        <v>1618740.648995226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2.6556</v>
      </c>
      <c r="E29" t="n">
        <v>37.66</v>
      </c>
      <c r="F29" t="n">
        <v>34.7</v>
      </c>
      <c r="G29" t="n">
        <v>160.17</v>
      </c>
      <c r="H29" t="n">
        <v>2.18</v>
      </c>
      <c r="I29" t="n">
        <v>13</v>
      </c>
      <c r="J29" t="n">
        <v>228.79</v>
      </c>
      <c r="K29" t="n">
        <v>53.44</v>
      </c>
      <c r="L29" t="n">
        <v>28</v>
      </c>
      <c r="M29" t="n">
        <v>11</v>
      </c>
      <c r="N29" t="n">
        <v>52.35</v>
      </c>
      <c r="O29" t="n">
        <v>28451.04</v>
      </c>
      <c r="P29" t="n">
        <v>448.33</v>
      </c>
      <c r="Q29" t="n">
        <v>561.67</v>
      </c>
      <c r="R29" t="n">
        <v>56.69</v>
      </c>
      <c r="S29" t="n">
        <v>48.39</v>
      </c>
      <c r="T29" t="n">
        <v>3802.38</v>
      </c>
      <c r="U29" t="n">
        <v>0.85</v>
      </c>
      <c r="V29" t="n">
        <v>0.93</v>
      </c>
      <c r="W29" t="n">
        <v>9.199999999999999</v>
      </c>
      <c r="X29" t="n">
        <v>0.23</v>
      </c>
      <c r="Y29" t="n">
        <v>0.5</v>
      </c>
      <c r="Z29" t="n">
        <v>10</v>
      </c>
      <c r="AA29" t="n">
        <v>1306.113289861556</v>
      </c>
      <c r="AB29" t="n">
        <v>1787.081824840198</v>
      </c>
      <c r="AC29" t="n">
        <v>1616.525243662543</v>
      </c>
      <c r="AD29" t="n">
        <v>1306113.289861556</v>
      </c>
      <c r="AE29" t="n">
        <v>1787081.824840198</v>
      </c>
      <c r="AF29" t="n">
        <v>6.24812256962253e-07</v>
      </c>
      <c r="AG29" t="n">
        <v>0.7845833333333333</v>
      </c>
      <c r="AH29" t="n">
        <v>1616525.243662543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2.6595</v>
      </c>
      <c r="E30" t="n">
        <v>37.6</v>
      </c>
      <c r="F30" t="n">
        <v>34.69</v>
      </c>
      <c r="G30" t="n">
        <v>173.43</v>
      </c>
      <c r="H30" t="n">
        <v>2.24</v>
      </c>
      <c r="I30" t="n">
        <v>12</v>
      </c>
      <c r="J30" t="n">
        <v>230.48</v>
      </c>
      <c r="K30" t="n">
        <v>53.44</v>
      </c>
      <c r="L30" t="n">
        <v>29</v>
      </c>
      <c r="M30" t="n">
        <v>10</v>
      </c>
      <c r="N30" t="n">
        <v>53.05</v>
      </c>
      <c r="O30" t="n">
        <v>28660.06</v>
      </c>
      <c r="P30" t="n">
        <v>445.42</v>
      </c>
      <c r="Q30" t="n">
        <v>561.7</v>
      </c>
      <c r="R30" t="n">
        <v>55.95</v>
      </c>
      <c r="S30" t="n">
        <v>48.39</v>
      </c>
      <c r="T30" t="n">
        <v>3437.82</v>
      </c>
      <c r="U30" t="n">
        <v>0.86</v>
      </c>
      <c r="V30" t="n">
        <v>0.93</v>
      </c>
      <c r="W30" t="n">
        <v>9.199999999999999</v>
      </c>
      <c r="X30" t="n">
        <v>0.21</v>
      </c>
      <c r="Y30" t="n">
        <v>0.5</v>
      </c>
      <c r="Z30" t="n">
        <v>10</v>
      </c>
      <c r="AA30" t="n">
        <v>1298.135329114977</v>
      </c>
      <c r="AB30" t="n">
        <v>1776.166026983941</v>
      </c>
      <c r="AC30" t="n">
        <v>1606.651234233268</v>
      </c>
      <c r="AD30" t="n">
        <v>1298135.329114977</v>
      </c>
      <c r="AE30" t="n">
        <v>1776166.026983941</v>
      </c>
      <c r="AF30" t="n">
        <v>6.257298529112485e-07</v>
      </c>
      <c r="AG30" t="n">
        <v>0.7833333333333333</v>
      </c>
      <c r="AH30" t="n">
        <v>1606651.234233268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2.6589</v>
      </c>
      <c r="E31" t="n">
        <v>37.61</v>
      </c>
      <c r="F31" t="n">
        <v>34.69</v>
      </c>
      <c r="G31" t="n">
        <v>173.47</v>
      </c>
      <c r="H31" t="n">
        <v>2.3</v>
      </c>
      <c r="I31" t="n">
        <v>12</v>
      </c>
      <c r="J31" t="n">
        <v>232.18</v>
      </c>
      <c r="K31" t="n">
        <v>53.44</v>
      </c>
      <c r="L31" t="n">
        <v>30</v>
      </c>
      <c r="M31" t="n">
        <v>10</v>
      </c>
      <c r="N31" t="n">
        <v>53.75</v>
      </c>
      <c r="O31" t="n">
        <v>28870.05</v>
      </c>
      <c r="P31" t="n">
        <v>446.42</v>
      </c>
      <c r="Q31" t="n">
        <v>561.67</v>
      </c>
      <c r="R31" t="n">
        <v>56.28</v>
      </c>
      <c r="S31" t="n">
        <v>48.39</v>
      </c>
      <c r="T31" t="n">
        <v>3601.85</v>
      </c>
      <c r="U31" t="n">
        <v>0.86</v>
      </c>
      <c r="V31" t="n">
        <v>0.93</v>
      </c>
      <c r="W31" t="n">
        <v>9.199999999999999</v>
      </c>
      <c r="X31" t="n">
        <v>0.22</v>
      </c>
      <c r="Y31" t="n">
        <v>0.5</v>
      </c>
      <c r="Z31" t="n">
        <v>10</v>
      </c>
      <c r="AA31" t="n">
        <v>1300.474721159978</v>
      </c>
      <c r="AB31" t="n">
        <v>1779.366886386604</v>
      </c>
      <c r="AC31" t="n">
        <v>1609.546608106976</v>
      </c>
      <c r="AD31" t="n">
        <v>1300474.721159978</v>
      </c>
      <c r="AE31" t="n">
        <v>1779366.886386604</v>
      </c>
      <c r="AF31" t="n">
        <v>6.255886843037108e-07</v>
      </c>
      <c r="AG31" t="n">
        <v>0.7835416666666667</v>
      </c>
      <c r="AH31" t="n">
        <v>1609546.608106976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2.6587</v>
      </c>
      <c r="E32" t="n">
        <v>37.61</v>
      </c>
      <c r="F32" t="n">
        <v>34.7</v>
      </c>
      <c r="G32" t="n">
        <v>173.48</v>
      </c>
      <c r="H32" t="n">
        <v>2.36</v>
      </c>
      <c r="I32" t="n">
        <v>12</v>
      </c>
      <c r="J32" t="n">
        <v>233.89</v>
      </c>
      <c r="K32" t="n">
        <v>53.44</v>
      </c>
      <c r="L32" t="n">
        <v>31</v>
      </c>
      <c r="M32" t="n">
        <v>10</v>
      </c>
      <c r="N32" t="n">
        <v>54.46</v>
      </c>
      <c r="O32" t="n">
        <v>29081.05</v>
      </c>
      <c r="P32" t="n">
        <v>445.7</v>
      </c>
      <c r="Q32" t="n">
        <v>561.6900000000001</v>
      </c>
      <c r="R32" t="n">
        <v>56.39</v>
      </c>
      <c r="S32" t="n">
        <v>48.39</v>
      </c>
      <c r="T32" t="n">
        <v>3657.83</v>
      </c>
      <c r="U32" t="n">
        <v>0.86</v>
      </c>
      <c r="V32" t="n">
        <v>0.93</v>
      </c>
      <c r="W32" t="n">
        <v>9.199999999999999</v>
      </c>
      <c r="X32" t="n">
        <v>0.22</v>
      </c>
      <c r="Y32" t="n">
        <v>0.5</v>
      </c>
      <c r="Z32" t="n">
        <v>10</v>
      </c>
      <c r="AA32" t="n">
        <v>1299.208545223484</v>
      </c>
      <c r="AB32" t="n">
        <v>1777.634448610553</v>
      </c>
      <c r="AC32" t="n">
        <v>1607.979511760779</v>
      </c>
      <c r="AD32" t="n">
        <v>1299208.545223484</v>
      </c>
      <c r="AE32" t="n">
        <v>1777634.448610553</v>
      </c>
      <c r="AF32" t="n">
        <v>6.255416281011981e-07</v>
      </c>
      <c r="AG32" t="n">
        <v>0.7835416666666667</v>
      </c>
      <c r="AH32" t="n">
        <v>1607979.511760779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2.6632</v>
      </c>
      <c r="E33" t="n">
        <v>37.55</v>
      </c>
      <c r="F33" t="n">
        <v>34.67</v>
      </c>
      <c r="G33" t="n">
        <v>189.11</v>
      </c>
      <c r="H33" t="n">
        <v>2.41</v>
      </c>
      <c r="I33" t="n">
        <v>11</v>
      </c>
      <c r="J33" t="n">
        <v>235.61</v>
      </c>
      <c r="K33" t="n">
        <v>53.44</v>
      </c>
      <c r="L33" t="n">
        <v>32</v>
      </c>
      <c r="M33" t="n">
        <v>9</v>
      </c>
      <c r="N33" t="n">
        <v>55.18</v>
      </c>
      <c r="O33" t="n">
        <v>29293.06</v>
      </c>
      <c r="P33" t="n">
        <v>443.49</v>
      </c>
      <c r="Q33" t="n">
        <v>561.67</v>
      </c>
      <c r="R33" t="n">
        <v>55.52</v>
      </c>
      <c r="S33" t="n">
        <v>48.39</v>
      </c>
      <c r="T33" t="n">
        <v>3227.06</v>
      </c>
      <c r="U33" t="n">
        <v>0.87</v>
      </c>
      <c r="V33" t="n">
        <v>0.93</v>
      </c>
      <c r="W33" t="n">
        <v>9.199999999999999</v>
      </c>
      <c r="X33" t="n">
        <v>0.2</v>
      </c>
      <c r="Y33" t="n">
        <v>0.5</v>
      </c>
      <c r="Z33" t="n">
        <v>10</v>
      </c>
      <c r="AA33" t="n">
        <v>1292.170720056757</v>
      </c>
      <c r="AB33" t="n">
        <v>1768.004985730503</v>
      </c>
      <c r="AC33" t="n">
        <v>1599.269071302966</v>
      </c>
      <c r="AD33" t="n">
        <v>1292170.720056757</v>
      </c>
      <c r="AE33" t="n">
        <v>1768004.985730503</v>
      </c>
      <c r="AF33" t="n">
        <v>6.266003926577316e-07</v>
      </c>
      <c r="AG33" t="n">
        <v>0.7822916666666666</v>
      </c>
      <c r="AH33" t="n">
        <v>1599269.071302966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2.6633</v>
      </c>
      <c r="E34" t="n">
        <v>37.55</v>
      </c>
      <c r="F34" t="n">
        <v>34.67</v>
      </c>
      <c r="G34" t="n">
        <v>189.1</v>
      </c>
      <c r="H34" t="n">
        <v>2.47</v>
      </c>
      <c r="I34" t="n">
        <v>11</v>
      </c>
      <c r="J34" t="n">
        <v>237.34</v>
      </c>
      <c r="K34" t="n">
        <v>53.44</v>
      </c>
      <c r="L34" t="n">
        <v>33</v>
      </c>
      <c r="M34" t="n">
        <v>9</v>
      </c>
      <c r="N34" t="n">
        <v>55.91</v>
      </c>
      <c r="O34" t="n">
        <v>29506.09</v>
      </c>
      <c r="P34" t="n">
        <v>444.53</v>
      </c>
      <c r="Q34" t="n">
        <v>561.67</v>
      </c>
      <c r="R34" t="n">
        <v>55.45</v>
      </c>
      <c r="S34" t="n">
        <v>48.39</v>
      </c>
      <c r="T34" t="n">
        <v>3191.16</v>
      </c>
      <c r="U34" t="n">
        <v>0.87</v>
      </c>
      <c r="V34" t="n">
        <v>0.93</v>
      </c>
      <c r="W34" t="n">
        <v>9.199999999999999</v>
      </c>
      <c r="X34" t="n">
        <v>0.2</v>
      </c>
      <c r="Y34" t="n">
        <v>0.5</v>
      </c>
      <c r="Z34" t="n">
        <v>10</v>
      </c>
      <c r="AA34" t="n">
        <v>1294.247432701103</v>
      </c>
      <c r="AB34" t="n">
        <v>1770.846435588594</v>
      </c>
      <c r="AC34" t="n">
        <v>1601.8393371746</v>
      </c>
      <c r="AD34" t="n">
        <v>1294247.432701103</v>
      </c>
      <c r="AE34" t="n">
        <v>1770846.435588594</v>
      </c>
      <c r="AF34" t="n">
        <v>6.266239207589879e-07</v>
      </c>
      <c r="AG34" t="n">
        <v>0.7822916666666666</v>
      </c>
      <c r="AH34" t="n">
        <v>1601839.3371746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2.663</v>
      </c>
      <c r="E35" t="n">
        <v>37.55</v>
      </c>
      <c r="F35" t="n">
        <v>34.67</v>
      </c>
      <c r="G35" t="n">
        <v>189.13</v>
      </c>
      <c r="H35" t="n">
        <v>2.53</v>
      </c>
      <c r="I35" t="n">
        <v>11</v>
      </c>
      <c r="J35" t="n">
        <v>239.08</v>
      </c>
      <c r="K35" t="n">
        <v>53.44</v>
      </c>
      <c r="L35" t="n">
        <v>34</v>
      </c>
      <c r="M35" t="n">
        <v>9</v>
      </c>
      <c r="N35" t="n">
        <v>56.64</v>
      </c>
      <c r="O35" t="n">
        <v>29720.17</v>
      </c>
      <c r="P35" t="n">
        <v>442.69</v>
      </c>
      <c r="Q35" t="n">
        <v>561.65</v>
      </c>
      <c r="R35" t="n">
        <v>55.62</v>
      </c>
      <c r="S35" t="n">
        <v>48.39</v>
      </c>
      <c r="T35" t="n">
        <v>3277.08</v>
      </c>
      <c r="U35" t="n">
        <v>0.87</v>
      </c>
      <c r="V35" t="n">
        <v>0.93</v>
      </c>
      <c r="W35" t="n">
        <v>9.199999999999999</v>
      </c>
      <c r="X35" t="n">
        <v>0.2</v>
      </c>
      <c r="Y35" t="n">
        <v>0.5</v>
      </c>
      <c r="Z35" t="n">
        <v>10</v>
      </c>
      <c r="AA35" t="n">
        <v>1290.632563614522</v>
      </c>
      <c r="AB35" t="n">
        <v>1765.900412227565</v>
      </c>
      <c r="AC35" t="n">
        <v>1597.365355341361</v>
      </c>
      <c r="AD35" t="n">
        <v>1290632.563614523</v>
      </c>
      <c r="AE35" t="n">
        <v>1765900.412227565</v>
      </c>
      <c r="AF35" t="n">
        <v>6.265533364552189e-07</v>
      </c>
      <c r="AG35" t="n">
        <v>0.7822916666666666</v>
      </c>
      <c r="AH35" t="n">
        <v>1597365.355341361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2.6675</v>
      </c>
      <c r="E36" t="n">
        <v>37.49</v>
      </c>
      <c r="F36" t="n">
        <v>34.65</v>
      </c>
      <c r="G36" t="n">
        <v>207.89</v>
      </c>
      <c r="H36" t="n">
        <v>2.58</v>
      </c>
      <c r="I36" t="n">
        <v>10</v>
      </c>
      <c r="J36" t="n">
        <v>240.82</v>
      </c>
      <c r="K36" t="n">
        <v>53.44</v>
      </c>
      <c r="L36" t="n">
        <v>35</v>
      </c>
      <c r="M36" t="n">
        <v>8</v>
      </c>
      <c r="N36" t="n">
        <v>57.39</v>
      </c>
      <c r="O36" t="n">
        <v>29935.43</v>
      </c>
      <c r="P36" t="n">
        <v>439.96</v>
      </c>
      <c r="Q36" t="n">
        <v>561.66</v>
      </c>
      <c r="R36" t="n">
        <v>54.94</v>
      </c>
      <c r="S36" t="n">
        <v>48.39</v>
      </c>
      <c r="T36" t="n">
        <v>2939.89</v>
      </c>
      <c r="U36" t="n">
        <v>0.88</v>
      </c>
      <c r="V36" t="n">
        <v>0.93</v>
      </c>
      <c r="W36" t="n">
        <v>9.19</v>
      </c>
      <c r="X36" t="n">
        <v>0.17</v>
      </c>
      <c r="Y36" t="n">
        <v>0.5</v>
      </c>
      <c r="Z36" t="n">
        <v>10</v>
      </c>
      <c r="AA36" t="n">
        <v>1282.669416054644</v>
      </c>
      <c r="AB36" t="n">
        <v>1755.004882426864</v>
      </c>
      <c r="AC36" t="n">
        <v>1587.509679612866</v>
      </c>
      <c r="AD36" t="n">
        <v>1282669.416054644</v>
      </c>
      <c r="AE36" t="n">
        <v>1755004.882426864</v>
      </c>
      <c r="AF36" t="n">
        <v>6.276121010117524e-07</v>
      </c>
      <c r="AG36" t="n">
        <v>0.7810416666666667</v>
      </c>
      <c r="AH36" t="n">
        <v>1587509.679612866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2.6675</v>
      </c>
      <c r="E37" t="n">
        <v>37.49</v>
      </c>
      <c r="F37" t="n">
        <v>34.65</v>
      </c>
      <c r="G37" t="n">
        <v>207.89</v>
      </c>
      <c r="H37" t="n">
        <v>2.64</v>
      </c>
      <c r="I37" t="n">
        <v>10</v>
      </c>
      <c r="J37" t="n">
        <v>242.57</v>
      </c>
      <c r="K37" t="n">
        <v>53.44</v>
      </c>
      <c r="L37" t="n">
        <v>36</v>
      </c>
      <c r="M37" t="n">
        <v>8</v>
      </c>
      <c r="N37" t="n">
        <v>58.14</v>
      </c>
      <c r="O37" t="n">
        <v>30151.65</v>
      </c>
      <c r="P37" t="n">
        <v>441.57</v>
      </c>
      <c r="Q37" t="n">
        <v>561.65</v>
      </c>
      <c r="R37" t="n">
        <v>54.92</v>
      </c>
      <c r="S37" t="n">
        <v>48.39</v>
      </c>
      <c r="T37" t="n">
        <v>2933.5</v>
      </c>
      <c r="U37" t="n">
        <v>0.88</v>
      </c>
      <c r="V37" t="n">
        <v>0.93</v>
      </c>
      <c r="W37" t="n">
        <v>9.19</v>
      </c>
      <c r="X37" t="n">
        <v>0.18</v>
      </c>
      <c r="Y37" t="n">
        <v>0.5</v>
      </c>
      <c r="Z37" t="n">
        <v>10</v>
      </c>
      <c r="AA37" t="n">
        <v>1285.953972115676</v>
      </c>
      <c r="AB37" t="n">
        <v>1759.498956933955</v>
      </c>
      <c r="AC37" t="n">
        <v>1591.574845956473</v>
      </c>
      <c r="AD37" t="n">
        <v>1285953.972115676</v>
      </c>
      <c r="AE37" t="n">
        <v>1759498.956933954</v>
      </c>
      <c r="AF37" t="n">
        <v>6.276121010117524e-07</v>
      </c>
      <c r="AG37" t="n">
        <v>0.7810416666666667</v>
      </c>
      <c r="AH37" t="n">
        <v>1591574.845956473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2.6676</v>
      </c>
      <c r="E38" t="n">
        <v>37.49</v>
      </c>
      <c r="F38" t="n">
        <v>34.65</v>
      </c>
      <c r="G38" t="n">
        <v>207.88</v>
      </c>
      <c r="H38" t="n">
        <v>2.69</v>
      </c>
      <c r="I38" t="n">
        <v>10</v>
      </c>
      <c r="J38" t="n">
        <v>244.34</v>
      </c>
      <c r="K38" t="n">
        <v>53.44</v>
      </c>
      <c r="L38" t="n">
        <v>37</v>
      </c>
      <c r="M38" t="n">
        <v>8</v>
      </c>
      <c r="N38" t="n">
        <v>58.9</v>
      </c>
      <c r="O38" t="n">
        <v>30368.96</v>
      </c>
      <c r="P38" t="n">
        <v>442.85</v>
      </c>
      <c r="Q38" t="n">
        <v>561.65</v>
      </c>
      <c r="R38" t="n">
        <v>54.79</v>
      </c>
      <c r="S38" t="n">
        <v>48.39</v>
      </c>
      <c r="T38" t="n">
        <v>2868.03</v>
      </c>
      <c r="U38" t="n">
        <v>0.88</v>
      </c>
      <c r="V38" t="n">
        <v>0.93</v>
      </c>
      <c r="W38" t="n">
        <v>9.19</v>
      </c>
      <c r="X38" t="n">
        <v>0.17</v>
      </c>
      <c r="Y38" t="n">
        <v>0.5</v>
      </c>
      <c r="Z38" t="n">
        <v>10</v>
      </c>
      <c r="AA38" t="n">
        <v>1288.517174993236</v>
      </c>
      <c r="AB38" t="n">
        <v>1763.006044191562</v>
      </c>
      <c r="AC38" t="n">
        <v>1594.747221728443</v>
      </c>
      <c r="AD38" t="n">
        <v>1288517.174993236</v>
      </c>
      <c r="AE38" t="n">
        <v>1763006.044191562</v>
      </c>
      <c r="AF38" t="n">
        <v>6.276356291130087e-07</v>
      </c>
      <c r="AG38" t="n">
        <v>0.7810416666666667</v>
      </c>
      <c r="AH38" t="n">
        <v>1594747.221728443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2.6678</v>
      </c>
      <c r="E39" t="n">
        <v>37.48</v>
      </c>
      <c r="F39" t="n">
        <v>34.64</v>
      </c>
      <c r="G39" t="n">
        <v>207.86</v>
      </c>
      <c r="H39" t="n">
        <v>2.75</v>
      </c>
      <c r="I39" t="n">
        <v>10</v>
      </c>
      <c r="J39" t="n">
        <v>246.11</v>
      </c>
      <c r="K39" t="n">
        <v>53.44</v>
      </c>
      <c r="L39" t="n">
        <v>38</v>
      </c>
      <c r="M39" t="n">
        <v>8</v>
      </c>
      <c r="N39" t="n">
        <v>59.67</v>
      </c>
      <c r="O39" t="n">
        <v>30587.38</v>
      </c>
      <c r="P39" t="n">
        <v>441.93</v>
      </c>
      <c r="Q39" t="n">
        <v>561.65</v>
      </c>
      <c r="R39" t="n">
        <v>54.72</v>
      </c>
      <c r="S39" t="n">
        <v>48.39</v>
      </c>
      <c r="T39" t="n">
        <v>2830.83</v>
      </c>
      <c r="U39" t="n">
        <v>0.88</v>
      </c>
      <c r="V39" t="n">
        <v>0.93</v>
      </c>
      <c r="W39" t="n">
        <v>9.19</v>
      </c>
      <c r="X39" t="n">
        <v>0.17</v>
      </c>
      <c r="Y39" t="n">
        <v>0.5</v>
      </c>
      <c r="Z39" t="n">
        <v>10</v>
      </c>
      <c r="AA39" t="n">
        <v>1286.433677574831</v>
      </c>
      <c r="AB39" t="n">
        <v>1760.155311106281</v>
      </c>
      <c r="AC39" t="n">
        <v>1592.168558607792</v>
      </c>
      <c r="AD39" t="n">
        <v>1286433.677574831</v>
      </c>
      <c r="AE39" t="n">
        <v>1760155.311106281</v>
      </c>
      <c r="AF39" t="n">
        <v>6.276826853155214e-07</v>
      </c>
      <c r="AG39" t="n">
        <v>0.7808333333333333</v>
      </c>
      <c r="AH39" t="n">
        <v>1592168.558607792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2.6712</v>
      </c>
      <c r="E40" t="n">
        <v>37.44</v>
      </c>
      <c r="F40" t="n">
        <v>34.63</v>
      </c>
      <c r="G40" t="n">
        <v>230.88</v>
      </c>
      <c r="H40" t="n">
        <v>2.8</v>
      </c>
      <c r="I40" t="n">
        <v>9</v>
      </c>
      <c r="J40" t="n">
        <v>247.89</v>
      </c>
      <c r="K40" t="n">
        <v>53.44</v>
      </c>
      <c r="L40" t="n">
        <v>39</v>
      </c>
      <c r="M40" t="n">
        <v>7</v>
      </c>
      <c r="N40" t="n">
        <v>60.45</v>
      </c>
      <c r="O40" t="n">
        <v>30806.92</v>
      </c>
      <c r="P40" t="n">
        <v>435.55</v>
      </c>
      <c r="Q40" t="n">
        <v>561.65</v>
      </c>
      <c r="R40" t="n">
        <v>54.47</v>
      </c>
      <c r="S40" t="n">
        <v>48.39</v>
      </c>
      <c r="T40" t="n">
        <v>2713.99</v>
      </c>
      <c r="U40" t="n">
        <v>0.89</v>
      </c>
      <c r="V40" t="n">
        <v>0.93</v>
      </c>
      <c r="W40" t="n">
        <v>9.19</v>
      </c>
      <c r="X40" t="n">
        <v>0.16</v>
      </c>
      <c r="Y40" t="n">
        <v>0.5</v>
      </c>
      <c r="Z40" t="n">
        <v>10</v>
      </c>
      <c r="AA40" t="n">
        <v>1271.691634457687</v>
      </c>
      <c r="AB40" t="n">
        <v>1739.984597340363</v>
      </c>
      <c r="AC40" t="n">
        <v>1573.922909453918</v>
      </c>
      <c r="AD40" t="n">
        <v>1271691.634457687</v>
      </c>
      <c r="AE40" t="n">
        <v>1739984.597340363</v>
      </c>
      <c r="AF40" t="n">
        <v>6.284826407582354e-07</v>
      </c>
      <c r="AG40" t="n">
        <v>0.7799999999999999</v>
      </c>
      <c r="AH40" t="n">
        <v>1573922.909453918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2.6711</v>
      </c>
      <c r="E41" t="n">
        <v>37.44</v>
      </c>
      <c r="F41" t="n">
        <v>34.63</v>
      </c>
      <c r="G41" t="n">
        <v>230.9</v>
      </c>
      <c r="H41" t="n">
        <v>2.85</v>
      </c>
      <c r="I41" t="n">
        <v>9</v>
      </c>
      <c r="J41" t="n">
        <v>249.68</v>
      </c>
      <c r="K41" t="n">
        <v>53.44</v>
      </c>
      <c r="L41" t="n">
        <v>40</v>
      </c>
      <c r="M41" t="n">
        <v>7</v>
      </c>
      <c r="N41" t="n">
        <v>61.24</v>
      </c>
      <c r="O41" t="n">
        <v>31027.6</v>
      </c>
      <c r="P41" t="n">
        <v>437.81</v>
      </c>
      <c r="Q41" t="n">
        <v>561.65</v>
      </c>
      <c r="R41" t="n">
        <v>54.49</v>
      </c>
      <c r="S41" t="n">
        <v>48.39</v>
      </c>
      <c r="T41" t="n">
        <v>2720.14</v>
      </c>
      <c r="U41" t="n">
        <v>0.89</v>
      </c>
      <c r="V41" t="n">
        <v>0.93</v>
      </c>
      <c r="W41" t="n">
        <v>9.19</v>
      </c>
      <c r="X41" t="n">
        <v>0.16</v>
      </c>
      <c r="Y41" t="n">
        <v>0.5</v>
      </c>
      <c r="Z41" t="n">
        <v>10</v>
      </c>
      <c r="AA41" t="n">
        <v>1276.343466111586</v>
      </c>
      <c r="AB41" t="n">
        <v>1746.349438633557</v>
      </c>
      <c r="AC41" t="n">
        <v>1579.680299227201</v>
      </c>
      <c r="AD41" t="n">
        <v>1276343.466111586</v>
      </c>
      <c r="AE41" t="n">
        <v>1746349.438633557</v>
      </c>
      <c r="AF41" t="n">
        <v>6.284591126569792e-07</v>
      </c>
      <c r="AG41" t="n">
        <v>0.7799999999999999</v>
      </c>
      <c r="AH41" t="n">
        <v>1579680.299227201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2.019</v>
      </c>
      <c r="E2" t="n">
        <v>49.53</v>
      </c>
      <c r="F2" t="n">
        <v>40.45</v>
      </c>
      <c r="G2" t="n">
        <v>8.279999999999999</v>
      </c>
      <c r="H2" t="n">
        <v>0.15</v>
      </c>
      <c r="I2" t="n">
        <v>293</v>
      </c>
      <c r="J2" t="n">
        <v>116.05</v>
      </c>
      <c r="K2" t="n">
        <v>43.4</v>
      </c>
      <c r="L2" t="n">
        <v>1</v>
      </c>
      <c r="M2" t="n">
        <v>291</v>
      </c>
      <c r="N2" t="n">
        <v>16.65</v>
      </c>
      <c r="O2" t="n">
        <v>14546.17</v>
      </c>
      <c r="P2" t="n">
        <v>407.42</v>
      </c>
      <c r="Q2" t="n">
        <v>562</v>
      </c>
      <c r="R2" t="n">
        <v>234.58</v>
      </c>
      <c r="S2" t="n">
        <v>48.39</v>
      </c>
      <c r="T2" t="n">
        <v>91348.17999999999</v>
      </c>
      <c r="U2" t="n">
        <v>0.21</v>
      </c>
      <c r="V2" t="n">
        <v>0.8</v>
      </c>
      <c r="W2" t="n">
        <v>9.67</v>
      </c>
      <c r="X2" t="n">
        <v>5.96</v>
      </c>
      <c r="Y2" t="n">
        <v>0.5</v>
      </c>
      <c r="Z2" t="n">
        <v>10</v>
      </c>
      <c r="AA2" t="n">
        <v>1574.410113618154</v>
      </c>
      <c r="AB2" t="n">
        <v>2154.177375524467</v>
      </c>
      <c r="AC2" t="n">
        <v>1948.585710211347</v>
      </c>
      <c r="AD2" t="n">
        <v>1574410.113618154</v>
      </c>
      <c r="AE2" t="n">
        <v>2154177.375524467</v>
      </c>
      <c r="AF2" t="n">
        <v>5.139123539217424e-07</v>
      </c>
      <c r="AG2" t="n">
        <v>1.031875</v>
      </c>
      <c r="AH2" t="n">
        <v>1948585.710211347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2.3561</v>
      </c>
      <c r="E3" t="n">
        <v>42.44</v>
      </c>
      <c r="F3" t="n">
        <v>37.16</v>
      </c>
      <c r="G3" t="n">
        <v>16.64</v>
      </c>
      <c r="H3" t="n">
        <v>0.3</v>
      </c>
      <c r="I3" t="n">
        <v>134</v>
      </c>
      <c r="J3" t="n">
        <v>117.34</v>
      </c>
      <c r="K3" t="n">
        <v>43.4</v>
      </c>
      <c r="L3" t="n">
        <v>2</v>
      </c>
      <c r="M3" t="n">
        <v>132</v>
      </c>
      <c r="N3" t="n">
        <v>16.94</v>
      </c>
      <c r="O3" t="n">
        <v>14705.49</v>
      </c>
      <c r="P3" t="n">
        <v>371.79</v>
      </c>
      <c r="Q3" t="n">
        <v>561.85</v>
      </c>
      <c r="R3" t="n">
        <v>132.46</v>
      </c>
      <c r="S3" t="n">
        <v>48.39</v>
      </c>
      <c r="T3" t="n">
        <v>41083.91</v>
      </c>
      <c r="U3" t="n">
        <v>0.37</v>
      </c>
      <c r="V3" t="n">
        <v>0.87</v>
      </c>
      <c r="W3" t="n">
        <v>9.41</v>
      </c>
      <c r="X3" t="n">
        <v>2.68</v>
      </c>
      <c r="Y3" t="n">
        <v>0.5</v>
      </c>
      <c r="Z3" t="n">
        <v>10</v>
      </c>
      <c r="AA3" t="n">
        <v>1234.15532136627</v>
      </c>
      <c r="AB3" t="n">
        <v>1688.625757783427</v>
      </c>
      <c r="AC3" t="n">
        <v>1527.465685461712</v>
      </c>
      <c r="AD3" t="n">
        <v>1234155.32136627</v>
      </c>
      <c r="AE3" t="n">
        <v>1688625.757783427</v>
      </c>
      <c r="AF3" t="n">
        <v>5.997171357479036e-07</v>
      </c>
      <c r="AG3" t="n">
        <v>0.8841666666666667</v>
      </c>
      <c r="AH3" t="n">
        <v>1527465.685461712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2.4774</v>
      </c>
      <c r="E4" t="n">
        <v>40.36</v>
      </c>
      <c r="F4" t="n">
        <v>36.2</v>
      </c>
      <c r="G4" t="n">
        <v>24.97</v>
      </c>
      <c r="H4" t="n">
        <v>0.45</v>
      </c>
      <c r="I4" t="n">
        <v>87</v>
      </c>
      <c r="J4" t="n">
        <v>118.63</v>
      </c>
      <c r="K4" t="n">
        <v>43.4</v>
      </c>
      <c r="L4" t="n">
        <v>3</v>
      </c>
      <c r="M4" t="n">
        <v>85</v>
      </c>
      <c r="N4" t="n">
        <v>17.23</v>
      </c>
      <c r="O4" t="n">
        <v>14865.24</v>
      </c>
      <c r="P4" t="n">
        <v>359.54</v>
      </c>
      <c r="Q4" t="n">
        <v>561.77</v>
      </c>
      <c r="R4" t="n">
        <v>103.22</v>
      </c>
      <c r="S4" t="n">
        <v>48.39</v>
      </c>
      <c r="T4" t="n">
        <v>26698.61</v>
      </c>
      <c r="U4" t="n">
        <v>0.47</v>
      </c>
      <c r="V4" t="n">
        <v>0.89</v>
      </c>
      <c r="W4" t="n">
        <v>9.32</v>
      </c>
      <c r="X4" t="n">
        <v>1.73</v>
      </c>
      <c r="Y4" t="n">
        <v>0.5</v>
      </c>
      <c r="Z4" t="n">
        <v>10</v>
      </c>
      <c r="AA4" t="n">
        <v>1137.800220335031</v>
      </c>
      <c r="AB4" t="n">
        <v>1556.788457665441</v>
      </c>
      <c r="AC4" t="n">
        <v>1408.210752232174</v>
      </c>
      <c r="AD4" t="n">
        <v>1137800.220335031</v>
      </c>
      <c r="AE4" t="n">
        <v>1556788.457665441</v>
      </c>
      <c r="AF4" t="n">
        <v>6.305926030736624e-07</v>
      </c>
      <c r="AG4" t="n">
        <v>0.8408333333333333</v>
      </c>
      <c r="AH4" t="n">
        <v>1408210.752232174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2.5419</v>
      </c>
      <c r="E5" t="n">
        <v>39.34</v>
      </c>
      <c r="F5" t="n">
        <v>35.73</v>
      </c>
      <c r="G5" t="n">
        <v>33.49</v>
      </c>
      <c r="H5" t="n">
        <v>0.59</v>
      </c>
      <c r="I5" t="n">
        <v>64</v>
      </c>
      <c r="J5" t="n">
        <v>119.93</v>
      </c>
      <c r="K5" t="n">
        <v>43.4</v>
      </c>
      <c r="L5" t="n">
        <v>4</v>
      </c>
      <c r="M5" t="n">
        <v>62</v>
      </c>
      <c r="N5" t="n">
        <v>17.53</v>
      </c>
      <c r="O5" t="n">
        <v>15025.44</v>
      </c>
      <c r="P5" t="n">
        <v>351.89</v>
      </c>
      <c r="Q5" t="n">
        <v>561.77</v>
      </c>
      <c r="R5" t="n">
        <v>88.22</v>
      </c>
      <c r="S5" t="n">
        <v>48.39</v>
      </c>
      <c r="T5" t="n">
        <v>19313.17</v>
      </c>
      <c r="U5" t="n">
        <v>0.55</v>
      </c>
      <c r="V5" t="n">
        <v>0.9</v>
      </c>
      <c r="W5" t="n">
        <v>9.279999999999999</v>
      </c>
      <c r="X5" t="n">
        <v>1.25</v>
      </c>
      <c r="Y5" t="n">
        <v>0.5</v>
      </c>
      <c r="Z5" t="n">
        <v>10</v>
      </c>
      <c r="AA5" t="n">
        <v>1088.251261798139</v>
      </c>
      <c r="AB5" t="n">
        <v>1488.993386649491</v>
      </c>
      <c r="AC5" t="n">
        <v>1346.885947643006</v>
      </c>
      <c r="AD5" t="n">
        <v>1088251.261798139</v>
      </c>
      <c r="AE5" t="n">
        <v>1488993.386649491</v>
      </c>
      <c r="AF5" t="n">
        <v>6.470103082881016e-07</v>
      </c>
      <c r="AG5" t="n">
        <v>0.8195833333333334</v>
      </c>
      <c r="AH5" t="n">
        <v>1346885.947643006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2.5796</v>
      </c>
      <c r="E6" t="n">
        <v>38.77</v>
      </c>
      <c r="F6" t="n">
        <v>35.46</v>
      </c>
      <c r="G6" t="n">
        <v>41.72</v>
      </c>
      <c r="H6" t="n">
        <v>0.73</v>
      </c>
      <c r="I6" t="n">
        <v>51</v>
      </c>
      <c r="J6" t="n">
        <v>121.23</v>
      </c>
      <c r="K6" t="n">
        <v>43.4</v>
      </c>
      <c r="L6" t="n">
        <v>5</v>
      </c>
      <c r="M6" t="n">
        <v>49</v>
      </c>
      <c r="N6" t="n">
        <v>17.83</v>
      </c>
      <c r="O6" t="n">
        <v>15186.08</v>
      </c>
      <c r="P6" t="n">
        <v>347.02</v>
      </c>
      <c r="Q6" t="n">
        <v>561.6799999999999</v>
      </c>
      <c r="R6" t="n">
        <v>80.17</v>
      </c>
      <c r="S6" t="n">
        <v>48.39</v>
      </c>
      <c r="T6" t="n">
        <v>15354.34</v>
      </c>
      <c r="U6" t="n">
        <v>0.6</v>
      </c>
      <c r="V6" t="n">
        <v>0.91</v>
      </c>
      <c r="W6" t="n">
        <v>9.26</v>
      </c>
      <c r="X6" t="n">
        <v>0.99</v>
      </c>
      <c r="Y6" t="n">
        <v>0.5</v>
      </c>
      <c r="Z6" t="n">
        <v>10</v>
      </c>
      <c r="AA6" t="n">
        <v>1059.639695167778</v>
      </c>
      <c r="AB6" t="n">
        <v>1449.845778932597</v>
      </c>
      <c r="AC6" t="n">
        <v>1311.4745326626</v>
      </c>
      <c r="AD6" t="n">
        <v>1059639.695167778</v>
      </c>
      <c r="AE6" t="n">
        <v>1449845.778932597</v>
      </c>
      <c r="AF6" t="n">
        <v>6.566063933514249e-07</v>
      </c>
      <c r="AG6" t="n">
        <v>0.8077083333333334</v>
      </c>
      <c r="AH6" t="n">
        <v>1311474.5326626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2.6059</v>
      </c>
      <c r="E7" t="n">
        <v>38.37</v>
      </c>
      <c r="F7" t="n">
        <v>35.29</v>
      </c>
      <c r="G7" t="n">
        <v>50.41</v>
      </c>
      <c r="H7" t="n">
        <v>0.86</v>
      </c>
      <c r="I7" t="n">
        <v>42</v>
      </c>
      <c r="J7" t="n">
        <v>122.54</v>
      </c>
      <c r="K7" t="n">
        <v>43.4</v>
      </c>
      <c r="L7" t="n">
        <v>6</v>
      </c>
      <c r="M7" t="n">
        <v>40</v>
      </c>
      <c r="N7" t="n">
        <v>18.14</v>
      </c>
      <c r="O7" t="n">
        <v>15347.16</v>
      </c>
      <c r="P7" t="n">
        <v>342.24</v>
      </c>
      <c r="Q7" t="n">
        <v>561.6799999999999</v>
      </c>
      <c r="R7" t="n">
        <v>74.73999999999999</v>
      </c>
      <c r="S7" t="n">
        <v>48.39</v>
      </c>
      <c r="T7" t="n">
        <v>12680.36</v>
      </c>
      <c r="U7" t="n">
        <v>0.65</v>
      </c>
      <c r="V7" t="n">
        <v>0.91</v>
      </c>
      <c r="W7" t="n">
        <v>9.24</v>
      </c>
      <c r="X7" t="n">
        <v>0.8100000000000001</v>
      </c>
      <c r="Y7" t="n">
        <v>0.5</v>
      </c>
      <c r="Z7" t="n">
        <v>10</v>
      </c>
      <c r="AA7" t="n">
        <v>1037.447136868137</v>
      </c>
      <c r="AB7" t="n">
        <v>1419.480941600454</v>
      </c>
      <c r="AC7" t="n">
        <v>1284.007672788121</v>
      </c>
      <c r="AD7" t="n">
        <v>1037447.136868137</v>
      </c>
      <c r="AE7" t="n">
        <v>1419480.941600454</v>
      </c>
      <c r="AF7" t="n">
        <v>6.633007444698705e-07</v>
      </c>
      <c r="AG7" t="n">
        <v>0.7993749999999999</v>
      </c>
      <c r="AH7" t="n">
        <v>1284007.672788121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2.6232</v>
      </c>
      <c r="E8" t="n">
        <v>38.12</v>
      </c>
      <c r="F8" t="n">
        <v>35.18</v>
      </c>
      <c r="G8" t="n">
        <v>58.63</v>
      </c>
      <c r="H8" t="n">
        <v>1</v>
      </c>
      <c r="I8" t="n">
        <v>36</v>
      </c>
      <c r="J8" t="n">
        <v>123.85</v>
      </c>
      <c r="K8" t="n">
        <v>43.4</v>
      </c>
      <c r="L8" t="n">
        <v>7</v>
      </c>
      <c r="M8" t="n">
        <v>34</v>
      </c>
      <c r="N8" t="n">
        <v>18.45</v>
      </c>
      <c r="O8" t="n">
        <v>15508.69</v>
      </c>
      <c r="P8" t="n">
        <v>338.33</v>
      </c>
      <c r="Q8" t="n">
        <v>561.6900000000001</v>
      </c>
      <c r="R8" t="n">
        <v>71.40000000000001</v>
      </c>
      <c r="S8" t="n">
        <v>48.39</v>
      </c>
      <c r="T8" t="n">
        <v>11043.29</v>
      </c>
      <c r="U8" t="n">
        <v>0.68</v>
      </c>
      <c r="V8" t="n">
        <v>0.92</v>
      </c>
      <c r="W8" t="n">
        <v>9.23</v>
      </c>
      <c r="X8" t="n">
        <v>0.7</v>
      </c>
      <c r="Y8" t="n">
        <v>0.5</v>
      </c>
      <c r="Z8" t="n">
        <v>10</v>
      </c>
      <c r="AA8" t="n">
        <v>1021.520106498922</v>
      </c>
      <c r="AB8" t="n">
        <v>1397.688875998305</v>
      </c>
      <c r="AC8" t="n">
        <v>1264.295411341684</v>
      </c>
      <c r="AD8" t="n">
        <v>1021520.106498922</v>
      </c>
      <c r="AE8" t="n">
        <v>1397688.875998305</v>
      </c>
      <c r="AF8" t="n">
        <v>6.677042530002549e-07</v>
      </c>
      <c r="AG8" t="n">
        <v>0.7941666666666666</v>
      </c>
      <c r="AH8" t="n">
        <v>1264295.411341684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2.6385</v>
      </c>
      <c r="E9" t="n">
        <v>37.9</v>
      </c>
      <c r="F9" t="n">
        <v>35.08</v>
      </c>
      <c r="G9" t="n">
        <v>67.89</v>
      </c>
      <c r="H9" t="n">
        <v>1.13</v>
      </c>
      <c r="I9" t="n">
        <v>31</v>
      </c>
      <c r="J9" t="n">
        <v>125.16</v>
      </c>
      <c r="K9" t="n">
        <v>43.4</v>
      </c>
      <c r="L9" t="n">
        <v>8</v>
      </c>
      <c r="M9" t="n">
        <v>29</v>
      </c>
      <c r="N9" t="n">
        <v>18.76</v>
      </c>
      <c r="O9" t="n">
        <v>15670.68</v>
      </c>
      <c r="P9" t="n">
        <v>334.43</v>
      </c>
      <c r="Q9" t="n">
        <v>561.6799999999999</v>
      </c>
      <c r="R9" t="n">
        <v>67.86</v>
      </c>
      <c r="S9" t="n">
        <v>48.39</v>
      </c>
      <c r="T9" t="n">
        <v>9295.879999999999</v>
      </c>
      <c r="U9" t="n">
        <v>0.71</v>
      </c>
      <c r="V9" t="n">
        <v>0.92</v>
      </c>
      <c r="W9" t="n">
        <v>9.24</v>
      </c>
      <c r="X9" t="n">
        <v>0.6</v>
      </c>
      <c r="Y9" t="n">
        <v>0.5</v>
      </c>
      <c r="Z9" t="n">
        <v>10</v>
      </c>
      <c r="AA9" t="n">
        <v>1006.672396680771</v>
      </c>
      <c r="AB9" t="n">
        <v>1377.373584390385</v>
      </c>
      <c r="AC9" t="n">
        <v>1245.918982652133</v>
      </c>
      <c r="AD9" t="n">
        <v>1006672.396680771</v>
      </c>
      <c r="AE9" t="n">
        <v>1377373.584390385</v>
      </c>
      <c r="AF9" t="n">
        <v>6.715986853999591e-07</v>
      </c>
      <c r="AG9" t="n">
        <v>0.7895833333333333</v>
      </c>
      <c r="AH9" t="n">
        <v>1245918.982652133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2.6471</v>
      </c>
      <c r="E10" t="n">
        <v>37.78</v>
      </c>
      <c r="F10" t="n">
        <v>35.02</v>
      </c>
      <c r="G10" t="n">
        <v>75.05</v>
      </c>
      <c r="H10" t="n">
        <v>1.26</v>
      </c>
      <c r="I10" t="n">
        <v>28</v>
      </c>
      <c r="J10" t="n">
        <v>126.48</v>
      </c>
      <c r="K10" t="n">
        <v>43.4</v>
      </c>
      <c r="L10" t="n">
        <v>9</v>
      </c>
      <c r="M10" t="n">
        <v>26</v>
      </c>
      <c r="N10" t="n">
        <v>19.08</v>
      </c>
      <c r="O10" t="n">
        <v>15833.12</v>
      </c>
      <c r="P10" t="n">
        <v>331.11</v>
      </c>
      <c r="Q10" t="n">
        <v>561.71</v>
      </c>
      <c r="R10" t="n">
        <v>66.12</v>
      </c>
      <c r="S10" t="n">
        <v>48.39</v>
      </c>
      <c r="T10" t="n">
        <v>8442.6</v>
      </c>
      <c r="U10" t="n">
        <v>0.73</v>
      </c>
      <c r="V10" t="n">
        <v>0.92</v>
      </c>
      <c r="W10" t="n">
        <v>9.24</v>
      </c>
      <c r="X10" t="n">
        <v>0.55</v>
      </c>
      <c r="Y10" t="n">
        <v>0.5</v>
      </c>
      <c r="Z10" t="n">
        <v>10</v>
      </c>
      <c r="AA10" t="n">
        <v>996.0499182823955</v>
      </c>
      <c r="AB10" t="n">
        <v>1362.839440815054</v>
      </c>
      <c r="AC10" t="n">
        <v>1232.771957340833</v>
      </c>
      <c r="AD10" t="n">
        <v>996049.9182823956</v>
      </c>
      <c r="AE10" t="n">
        <v>1362839.440815054</v>
      </c>
      <c r="AF10" t="n">
        <v>6.737877127618842e-07</v>
      </c>
      <c r="AG10" t="n">
        <v>0.7870833333333334</v>
      </c>
      <c r="AH10" t="n">
        <v>1232771.957340833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2.6572</v>
      </c>
      <c r="E11" t="n">
        <v>37.63</v>
      </c>
      <c r="F11" t="n">
        <v>34.95</v>
      </c>
      <c r="G11" t="n">
        <v>83.88</v>
      </c>
      <c r="H11" t="n">
        <v>1.38</v>
      </c>
      <c r="I11" t="n">
        <v>25</v>
      </c>
      <c r="J11" t="n">
        <v>127.8</v>
      </c>
      <c r="K11" t="n">
        <v>43.4</v>
      </c>
      <c r="L11" t="n">
        <v>10</v>
      </c>
      <c r="M11" t="n">
        <v>23</v>
      </c>
      <c r="N11" t="n">
        <v>19.4</v>
      </c>
      <c r="O11" t="n">
        <v>15996.02</v>
      </c>
      <c r="P11" t="n">
        <v>328.24</v>
      </c>
      <c r="Q11" t="n">
        <v>561.66</v>
      </c>
      <c r="R11" t="n">
        <v>64.2</v>
      </c>
      <c r="S11" t="n">
        <v>48.39</v>
      </c>
      <c r="T11" t="n">
        <v>7495.19</v>
      </c>
      <c r="U11" t="n">
        <v>0.75</v>
      </c>
      <c r="V11" t="n">
        <v>0.92</v>
      </c>
      <c r="W11" t="n">
        <v>9.220000000000001</v>
      </c>
      <c r="X11" t="n">
        <v>0.48</v>
      </c>
      <c r="Y11" t="n">
        <v>0.5</v>
      </c>
      <c r="Z11" t="n">
        <v>10</v>
      </c>
      <c r="AA11" t="n">
        <v>985.7733044503971</v>
      </c>
      <c r="AB11" t="n">
        <v>1348.778524397909</v>
      </c>
      <c r="AC11" t="n">
        <v>1220.05299505192</v>
      </c>
      <c r="AD11" t="n">
        <v>985773.304450397</v>
      </c>
      <c r="AE11" t="n">
        <v>1348778.524397909</v>
      </c>
      <c r="AF11" t="n">
        <v>6.763585472218197e-07</v>
      </c>
      <c r="AG11" t="n">
        <v>0.7839583333333334</v>
      </c>
      <c r="AH11" t="n">
        <v>1220052.99505192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2.6628</v>
      </c>
      <c r="E12" t="n">
        <v>37.55</v>
      </c>
      <c r="F12" t="n">
        <v>34.92</v>
      </c>
      <c r="G12" t="n">
        <v>91.09999999999999</v>
      </c>
      <c r="H12" t="n">
        <v>1.5</v>
      </c>
      <c r="I12" t="n">
        <v>23</v>
      </c>
      <c r="J12" t="n">
        <v>129.13</v>
      </c>
      <c r="K12" t="n">
        <v>43.4</v>
      </c>
      <c r="L12" t="n">
        <v>11</v>
      </c>
      <c r="M12" t="n">
        <v>21</v>
      </c>
      <c r="N12" t="n">
        <v>19.73</v>
      </c>
      <c r="O12" t="n">
        <v>16159.39</v>
      </c>
      <c r="P12" t="n">
        <v>324.25</v>
      </c>
      <c r="Q12" t="n">
        <v>561.6900000000001</v>
      </c>
      <c r="R12" t="n">
        <v>63.3</v>
      </c>
      <c r="S12" t="n">
        <v>48.39</v>
      </c>
      <c r="T12" t="n">
        <v>7058.5</v>
      </c>
      <c r="U12" t="n">
        <v>0.76</v>
      </c>
      <c r="V12" t="n">
        <v>0.92</v>
      </c>
      <c r="W12" t="n">
        <v>9.220000000000001</v>
      </c>
      <c r="X12" t="n">
        <v>0.45</v>
      </c>
      <c r="Y12" t="n">
        <v>0.5</v>
      </c>
      <c r="Z12" t="n">
        <v>10</v>
      </c>
      <c r="AA12" t="n">
        <v>975.2846506990755</v>
      </c>
      <c r="AB12" t="n">
        <v>1334.427485608605</v>
      </c>
      <c r="AC12" t="n">
        <v>1207.071599262858</v>
      </c>
      <c r="AD12" t="n">
        <v>975284.6506990755</v>
      </c>
      <c r="AE12" t="n">
        <v>1334427.485608605</v>
      </c>
      <c r="AF12" t="n">
        <v>6.777839603877244e-07</v>
      </c>
      <c r="AG12" t="n">
        <v>0.7822916666666666</v>
      </c>
      <c r="AH12" t="n">
        <v>1207071.599262858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2.6705</v>
      </c>
      <c r="E13" t="n">
        <v>37.45</v>
      </c>
      <c r="F13" t="n">
        <v>34.86</v>
      </c>
      <c r="G13" t="n">
        <v>99.59999999999999</v>
      </c>
      <c r="H13" t="n">
        <v>1.63</v>
      </c>
      <c r="I13" t="n">
        <v>21</v>
      </c>
      <c r="J13" t="n">
        <v>130.45</v>
      </c>
      <c r="K13" t="n">
        <v>43.4</v>
      </c>
      <c r="L13" t="n">
        <v>12</v>
      </c>
      <c r="M13" t="n">
        <v>19</v>
      </c>
      <c r="N13" t="n">
        <v>20.05</v>
      </c>
      <c r="O13" t="n">
        <v>16323.22</v>
      </c>
      <c r="P13" t="n">
        <v>321.02</v>
      </c>
      <c r="Q13" t="n">
        <v>561.65</v>
      </c>
      <c r="R13" t="n">
        <v>61.39</v>
      </c>
      <c r="S13" t="n">
        <v>48.39</v>
      </c>
      <c r="T13" t="n">
        <v>6109.97</v>
      </c>
      <c r="U13" t="n">
        <v>0.79</v>
      </c>
      <c r="V13" t="n">
        <v>0.92</v>
      </c>
      <c r="W13" t="n">
        <v>9.210000000000001</v>
      </c>
      <c r="X13" t="n">
        <v>0.39</v>
      </c>
      <c r="Y13" t="n">
        <v>0.5</v>
      </c>
      <c r="Z13" t="n">
        <v>10</v>
      </c>
      <c r="AA13" t="n">
        <v>965.3682911027984</v>
      </c>
      <c r="AB13" t="n">
        <v>1320.859484930069</v>
      </c>
      <c r="AC13" t="n">
        <v>1194.798509526273</v>
      </c>
      <c r="AD13" t="n">
        <v>965368.2911027984</v>
      </c>
      <c r="AE13" t="n">
        <v>1320859.484930069</v>
      </c>
      <c r="AF13" t="n">
        <v>6.797439034908436e-07</v>
      </c>
      <c r="AG13" t="n">
        <v>0.7802083333333334</v>
      </c>
      <c r="AH13" t="n">
        <v>1194798.509526273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2.6762</v>
      </c>
      <c r="E14" t="n">
        <v>37.37</v>
      </c>
      <c r="F14" t="n">
        <v>34.83</v>
      </c>
      <c r="G14" t="n">
        <v>109.99</v>
      </c>
      <c r="H14" t="n">
        <v>1.74</v>
      </c>
      <c r="I14" t="n">
        <v>19</v>
      </c>
      <c r="J14" t="n">
        <v>131.79</v>
      </c>
      <c r="K14" t="n">
        <v>43.4</v>
      </c>
      <c r="L14" t="n">
        <v>13</v>
      </c>
      <c r="M14" t="n">
        <v>17</v>
      </c>
      <c r="N14" t="n">
        <v>20.39</v>
      </c>
      <c r="O14" t="n">
        <v>16487.53</v>
      </c>
      <c r="P14" t="n">
        <v>318.33</v>
      </c>
      <c r="Q14" t="n">
        <v>561.6900000000001</v>
      </c>
      <c r="R14" t="n">
        <v>60.66</v>
      </c>
      <c r="S14" t="n">
        <v>48.39</v>
      </c>
      <c r="T14" t="n">
        <v>5757.62</v>
      </c>
      <c r="U14" t="n">
        <v>0.8</v>
      </c>
      <c r="V14" t="n">
        <v>0.92</v>
      </c>
      <c r="W14" t="n">
        <v>9.199999999999999</v>
      </c>
      <c r="X14" t="n">
        <v>0.36</v>
      </c>
      <c r="Y14" t="n">
        <v>0.5</v>
      </c>
      <c r="Z14" t="n">
        <v>10</v>
      </c>
      <c r="AA14" t="n">
        <v>957.5823967100283</v>
      </c>
      <c r="AB14" t="n">
        <v>1310.206480732463</v>
      </c>
      <c r="AC14" t="n">
        <v>1185.162213097701</v>
      </c>
      <c r="AD14" t="n">
        <v>957582.3967100283</v>
      </c>
      <c r="AE14" t="n">
        <v>1310206.480732463</v>
      </c>
      <c r="AF14" t="n">
        <v>6.811947704632824e-07</v>
      </c>
      <c r="AG14" t="n">
        <v>0.7785416666666666</v>
      </c>
      <c r="AH14" t="n">
        <v>1185162.213097701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2.6829</v>
      </c>
      <c r="E15" t="n">
        <v>37.27</v>
      </c>
      <c r="F15" t="n">
        <v>34.78</v>
      </c>
      <c r="G15" t="n">
        <v>122.76</v>
      </c>
      <c r="H15" t="n">
        <v>1.86</v>
      </c>
      <c r="I15" t="n">
        <v>17</v>
      </c>
      <c r="J15" t="n">
        <v>133.12</v>
      </c>
      <c r="K15" t="n">
        <v>43.4</v>
      </c>
      <c r="L15" t="n">
        <v>14</v>
      </c>
      <c r="M15" t="n">
        <v>15</v>
      </c>
      <c r="N15" t="n">
        <v>20.72</v>
      </c>
      <c r="O15" t="n">
        <v>16652.31</v>
      </c>
      <c r="P15" t="n">
        <v>312.56</v>
      </c>
      <c r="Q15" t="n">
        <v>561.67</v>
      </c>
      <c r="R15" t="n">
        <v>59.22</v>
      </c>
      <c r="S15" t="n">
        <v>48.39</v>
      </c>
      <c r="T15" t="n">
        <v>5048.77</v>
      </c>
      <c r="U15" t="n">
        <v>0.82</v>
      </c>
      <c r="V15" t="n">
        <v>0.93</v>
      </c>
      <c r="W15" t="n">
        <v>9.199999999999999</v>
      </c>
      <c r="X15" t="n">
        <v>0.31</v>
      </c>
      <c r="Y15" t="n">
        <v>0.5</v>
      </c>
      <c r="Z15" t="n">
        <v>10</v>
      </c>
      <c r="AA15" t="n">
        <v>943.0531846816567</v>
      </c>
      <c r="AB15" t="n">
        <v>1290.326971851649</v>
      </c>
      <c r="AC15" t="n">
        <v>1167.179976643405</v>
      </c>
      <c r="AD15" t="n">
        <v>943053.1846816568</v>
      </c>
      <c r="AE15" t="n">
        <v>1290326.971851649</v>
      </c>
      <c r="AF15" t="n">
        <v>6.829001755010612e-07</v>
      </c>
      <c r="AG15" t="n">
        <v>0.7764583333333334</v>
      </c>
      <c r="AH15" t="n">
        <v>1167179.976643405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2.6855</v>
      </c>
      <c r="E16" t="n">
        <v>37.24</v>
      </c>
      <c r="F16" t="n">
        <v>34.77</v>
      </c>
      <c r="G16" t="n">
        <v>130.39</v>
      </c>
      <c r="H16" t="n">
        <v>1.97</v>
      </c>
      <c r="I16" t="n">
        <v>16</v>
      </c>
      <c r="J16" t="n">
        <v>134.46</v>
      </c>
      <c r="K16" t="n">
        <v>43.4</v>
      </c>
      <c r="L16" t="n">
        <v>15</v>
      </c>
      <c r="M16" t="n">
        <v>14</v>
      </c>
      <c r="N16" t="n">
        <v>21.06</v>
      </c>
      <c r="O16" t="n">
        <v>16817.7</v>
      </c>
      <c r="P16" t="n">
        <v>311.14</v>
      </c>
      <c r="Q16" t="n">
        <v>561.67</v>
      </c>
      <c r="R16" t="n">
        <v>58.7</v>
      </c>
      <c r="S16" t="n">
        <v>48.39</v>
      </c>
      <c r="T16" t="n">
        <v>4790.91</v>
      </c>
      <c r="U16" t="n">
        <v>0.82</v>
      </c>
      <c r="V16" t="n">
        <v>0.93</v>
      </c>
      <c r="W16" t="n">
        <v>9.199999999999999</v>
      </c>
      <c r="X16" t="n">
        <v>0.3</v>
      </c>
      <c r="Y16" t="n">
        <v>0.5</v>
      </c>
      <c r="Z16" t="n">
        <v>10</v>
      </c>
      <c r="AA16" t="n">
        <v>939.1772809746249</v>
      </c>
      <c r="AB16" t="n">
        <v>1285.023789406884</v>
      </c>
      <c r="AC16" t="n">
        <v>1162.382922488106</v>
      </c>
      <c r="AD16" t="n">
        <v>939177.2809746249</v>
      </c>
      <c r="AE16" t="n">
        <v>1285023.789406884</v>
      </c>
      <c r="AF16" t="n">
        <v>6.835619744709457e-07</v>
      </c>
      <c r="AG16" t="n">
        <v>0.7758333333333334</v>
      </c>
      <c r="AH16" t="n">
        <v>1162382.922488106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2.689</v>
      </c>
      <c r="E17" t="n">
        <v>37.19</v>
      </c>
      <c r="F17" t="n">
        <v>34.75</v>
      </c>
      <c r="G17" t="n">
        <v>138.98</v>
      </c>
      <c r="H17" t="n">
        <v>2.08</v>
      </c>
      <c r="I17" t="n">
        <v>15</v>
      </c>
      <c r="J17" t="n">
        <v>135.81</v>
      </c>
      <c r="K17" t="n">
        <v>43.4</v>
      </c>
      <c r="L17" t="n">
        <v>16</v>
      </c>
      <c r="M17" t="n">
        <v>13</v>
      </c>
      <c r="N17" t="n">
        <v>21.41</v>
      </c>
      <c r="O17" t="n">
        <v>16983.46</v>
      </c>
      <c r="P17" t="n">
        <v>307.98</v>
      </c>
      <c r="Q17" t="n">
        <v>561.66</v>
      </c>
      <c r="R17" t="n">
        <v>57.94</v>
      </c>
      <c r="S17" t="n">
        <v>48.39</v>
      </c>
      <c r="T17" t="n">
        <v>4418.85</v>
      </c>
      <c r="U17" t="n">
        <v>0.84</v>
      </c>
      <c r="V17" t="n">
        <v>0.93</v>
      </c>
      <c r="W17" t="n">
        <v>9.199999999999999</v>
      </c>
      <c r="X17" t="n">
        <v>0.27</v>
      </c>
      <c r="Y17" t="n">
        <v>0.5</v>
      </c>
      <c r="Z17" t="n">
        <v>10</v>
      </c>
      <c r="AA17" t="n">
        <v>931.3870507036343</v>
      </c>
      <c r="AB17" t="n">
        <v>1274.364852669411</v>
      </c>
      <c r="AC17" t="n">
        <v>1152.741259712946</v>
      </c>
      <c r="AD17" t="n">
        <v>931387.0507036343</v>
      </c>
      <c r="AE17" t="n">
        <v>1274364.852669411</v>
      </c>
      <c r="AF17" t="n">
        <v>6.844528576996361e-07</v>
      </c>
      <c r="AG17" t="n">
        <v>0.7747916666666667</v>
      </c>
      <c r="AH17" t="n">
        <v>1152741.259712945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2.6921</v>
      </c>
      <c r="E18" t="n">
        <v>37.15</v>
      </c>
      <c r="F18" t="n">
        <v>34.73</v>
      </c>
      <c r="G18" t="n">
        <v>148.83</v>
      </c>
      <c r="H18" t="n">
        <v>2.19</v>
      </c>
      <c r="I18" t="n">
        <v>14</v>
      </c>
      <c r="J18" t="n">
        <v>137.15</v>
      </c>
      <c r="K18" t="n">
        <v>43.4</v>
      </c>
      <c r="L18" t="n">
        <v>17</v>
      </c>
      <c r="M18" t="n">
        <v>12</v>
      </c>
      <c r="N18" t="n">
        <v>21.75</v>
      </c>
      <c r="O18" t="n">
        <v>17149.71</v>
      </c>
      <c r="P18" t="n">
        <v>304.87</v>
      </c>
      <c r="Q18" t="n">
        <v>561.67</v>
      </c>
      <c r="R18" t="n">
        <v>57.24</v>
      </c>
      <c r="S18" t="n">
        <v>48.39</v>
      </c>
      <c r="T18" t="n">
        <v>4074.11</v>
      </c>
      <c r="U18" t="n">
        <v>0.85</v>
      </c>
      <c r="V18" t="n">
        <v>0.93</v>
      </c>
      <c r="W18" t="n">
        <v>9.199999999999999</v>
      </c>
      <c r="X18" t="n">
        <v>0.25</v>
      </c>
      <c r="Y18" t="n">
        <v>0.5</v>
      </c>
      <c r="Z18" t="n">
        <v>10</v>
      </c>
      <c r="AA18" t="n">
        <v>923.8554927861819</v>
      </c>
      <c r="AB18" t="n">
        <v>1264.059842857868</v>
      </c>
      <c r="AC18" t="n">
        <v>1143.419745574644</v>
      </c>
      <c r="AD18" t="n">
        <v>923855.4927861819</v>
      </c>
      <c r="AE18" t="n">
        <v>1264059.842857867</v>
      </c>
      <c r="AF18" t="n">
        <v>6.852419257021905e-07</v>
      </c>
      <c r="AG18" t="n">
        <v>0.7739583333333333</v>
      </c>
      <c r="AH18" t="n">
        <v>1143419.745574644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2.695</v>
      </c>
      <c r="E19" t="n">
        <v>37.11</v>
      </c>
      <c r="F19" t="n">
        <v>34.71</v>
      </c>
      <c r="G19" t="n">
        <v>160.21</v>
      </c>
      <c r="H19" t="n">
        <v>2.3</v>
      </c>
      <c r="I19" t="n">
        <v>13</v>
      </c>
      <c r="J19" t="n">
        <v>138.51</v>
      </c>
      <c r="K19" t="n">
        <v>43.4</v>
      </c>
      <c r="L19" t="n">
        <v>18</v>
      </c>
      <c r="M19" t="n">
        <v>11</v>
      </c>
      <c r="N19" t="n">
        <v>22.11</v>
      </c>
      <c r="O19" t="n">
        <v>17316.45</v>
      </c>
      <c r="P19" t="n">
        <v>300.84</v>
      </c>
      <c r="Q19" t="n">
        <v>561.65</v>
      </c>
      <c r="R19" t="n">
        <v>56.87</v>
      </c>
      <c r="S19" t="n">
        <v>48.39</v>
      </c>
      <c r="T19" t="n">
        <v>3894.28</v>
      </c>
      <c r="U19" t="n">
        <v>0.85</v>
      </c>
      <c r="V19" t="n">
        <v>0.93</v>
      </c>
      <c r="W19" t="n">
        <v>9.199999999999999</v>
      </c>
      <c r="X19" t="n">
        <v>0.24</v>
      </c>
      <c r="Y19" t="n">
        <v>0.5</v>
      </c>
      <c r="Z19" t="n">
        <v>10</v>
      </c>
      <c r="AA19" t="n">
        <v>914.5511725815154</v>
      </c>
      <c r="AB19" t="n">
        <v>1251.329261476205</v>
      </c>
      <c r="AC19" t="n">
        <v>1131.904153012565</v>
      </c>
      <c r="AD19" t="n">
        <v>914551.1725815154</v>
      </c>
      <c r="AE19" t="n">
        <v>1251329.261476205</v>
      </c>
      <c r="AF19" t="n">
        <v>6.859800860916769e-07</v>
      </c>
      <c r="AG19" t="n">
        <v>0.773125</v>
      </c>
      <c r="AH19" t="n">
        <v>1131904.153012565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2.695</v>
      </c>
      <c r="E20" t="n">
        <v>37.11</v>
      </c>
      <c r="F20" t="n">
        <v>34.71</v>
      </c>
      <c r="G20" t="n">
        <v>160.2</v>
      </c>
      <c r="H20" t="n">
        <v>2.4</v>
      </c>
      <c r="I20" t="n">
        <v>13</v>
      </c>
      <c r="J20" t="n">
        <v>139.86</v>
      </c>
      <c r="K20" t="n">
        <v>43.4</v>
      </c>
      <c r="L20" t="n">
        <v>19</v>
      </c>
      <c r="M20" t="n">
        <v>11</v>
      </c>
      <c r="N20" t="n">
        <v>22.46</v>
      </c>
      <c r="O20" t="n">
        <v>17483.7</v>
      </c>
      <c r="P20" t="n">
        <v>297.21</v>
      </c>
      <c r="Q20" t="n">
        <v>561.7</v>
      </c>
      <c r="R20" t="n">
        <v>56.85</v>
      </c>
      <c r="S20" t="n">
        <v>48.39</v>
      </c>
      <c r="T20" t="n">
        <v>3882.54</v>
      </c>
      <c r="U20" t="n">
        <v>0.85</v>
      </c>
      <c r="V20" t="n">
        <v>0.93</v>
      </c>
      <c r="W20" t="n">
        <v>9.199999999999999</v>
      </c>
      <c r="X20" t="n">
        <v>0.24</v>
      </c>
      <c r="Y20" t="n">
        <v>0.5</v>
      </c>
      <c r="Z20" t="n">
        <v>10</v>
      </c>
      <c r="AA20" t="n">
        <v>907.2211875729591</v>
      </c>
      <c r="AB20" t="n">
        <v>1241.300052611383</v>
      </c>
      <c r="AC20" t="n">
        <v>1122.832117765717</v>
      </c>
      <c r="AD20" t="n">
        <v>907221.1875729591</v>
      </c>
      <c r="AE20" t="n">
        <v>1241300.052611383</v>
      </c>
      <c r="AF20" t="n">
        <v>6.859800860916769e-07</v>
      </c>
      <c r="AG20" t="n">
        <v>0.773125</v>
      </c>
      <c r="AH20" t="n">
        <v>1122832.117765717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2.6983</v>
      </c>
      <c r="E21" t="n">
        <v>37.06</v>
      </c>
      <c r="F21" t="n">
        <v>34.69</v>
      </c>
      <c r="G21" t="n">
        <v>173.44</v>
      </c>
      <c r="H21" t="n">
        <v>2.5</v>
      </c>
      <c r="I21" t="n">
        <v>12</v>
      </c>
      <c r="J21" t="n">
        <v>141.22</v>
      </c>
      <c r="K21" t="n">
        <v>43.4</v>
      </c>
      <c r="L21" t="n">
        <v>20</v>
      </c>
      <c r="M21" t="n">
        <v>8</v>
      </c>
      <c r="N21" t="n">
        <v>22.82</v>
      </c>
      <c r="O21" t="n">
        <v>17651.44</v>
      </c>
      <c r="P21" t="n">
        <v>295.49</v>
      </c>
      <c r="Q21" t="n">
        <v>561.6799999999999</v>
      </c>
      <c r="R21" t="n">
        <v>56.13</v>
      </c>
      <c r="S21" t="n">
        <v>48.39</v>
      </c>
      <c r="T21" t="n">
        <v>3527.02</v>
      </c>
      <c r="U21" t="n">
        <v>0.86</v>
      </c>
      <c r="V21" t="n">
        <v>0.93</v>
      </c>
      <c r="W21" t="n">
        <v>9.199999999999999</v>
      </c>
      <c r="X21" t="n">
        <v>0.22</v>
      </c>
      <c r="Y21" t="n">
        <v>0.5</v>
      </c>
      <c r="Z21" t="n">
        <v>10</v>
      </c>
      <c r="AA21" t="n">
        <v>902.4703347749524</v>
      </c>
      <c r="AB21" t="n">
        <v>1234.799726220317</v>
      </c>
      <c r="AC21" t="n">
        <v>1116.952173402149</v>
      </c>
      <c r="AD21" t="n">
        <v>902470.3347749525</v>
      </c>
      <c r="AE21" t="n">
        <v>1234799.726220317</v>
      </c>
      <c r="AF21" t="n">
        <v>6.868200617072995e-07</v>
      </c>
      <c r="AG21" t="n">
        <v>0.7720833333333333</v>
      </c>
      <c r="AH21" t="n">
        <v>1116952.173402149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2.6969</v>
      </c>
      <c r="E22" t="n">
        <v>37.08</v>
      </c>
      <c r="F22" t="n">
        <v>34.71</v>
      </c>
      <c r="G22" t="n">
        <v>173.54</v>
      </c>
      <c r="H22" t="n">
        <v>2.61</v>
      </c>
      <c r="I22" t="n">
        <v>12</v>
      </c>
      <c r="J22" t="n">
        <v>142.59</v>
      </c>
      <c r="K22" t="n">
        <v>43.4</v>
      </c>
      <c r="L22" t="n">
        <v>21</v>
      </c>
      <c r="M22" t="n">
        <v>2</v>
      </c>
      <c r="N22" t="n">
        <v>23.19</v>
      </c>
      <c r="O22" t="n">
        <v>17819.69</v>
      </c>
      <c r="P22" t="n">
        <v>294.97</v>
      </c>
      <c r="Q22" t="n">
        <v>561.7</v>
      </c>
      <c r="R22" t="n">
        <v>56.35</v>
      </c>
      <c r="S22" t="n">
        <v>48.39</v>
      </c>
      <c r="T22" t="n">
        <v>3639.04</v>
      </c>
      <c r="U22" t="n">
        <v>0.86</v>
      </c>
      <c r="V22" t="n">
        <v>0.93</v>
      </c>
      <c r="W22" t="n">
        <v>9.210000000000001</v>
      </c>
      <c r="X22" t="n">
        <v>0.24</v>
      </c>
      <c r="Y22" t="n">
        <v>0.5</v>
      </c>
      <c r="Z22" t="n">
        <v>10</v>
      </c>
      <c r="AA22" t="n">
        <v>902.0628746016773</v>
      </c>
      <c r="AB22" t="n">
        <v>1234.242221235367</v>
      </c>
      <c r="AC22" t="n">
        <v>1116.4478759105</v>
      </c>
      <c r="AD22" t="n">
        <v>902062.8746016773</v>
      </c>
      <c r="AE22" t="n">
        <v>1234242.221235367</v>
      </c>
      <c r="AF22" t="n">
        <v>6.864637084158232e-07</v>
      </c>
      <c r="AG22" t="n">
        <v>0.7725</v>
      </c>
      <c r="AH22" t="n">
        <v>1116447.875910501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2.697</v>
      </c>
      <c r="E23" t="n">
        <v>37.08</v>
      </c>
      <c r="F23" t="n">
        <v>34.71</v>
      </c>
      <c r="G23" t="n">
        <v>173.54</v>
      </c>
      <c r="H23" t="n">
        <v>2.7</v>
      </c>
      <c r="I23" t="n">
        <v>12</v>
      </c>
      <c r="J23" t="n">
        <v>143.96</v>
      </c>
      <c r="K23" t="n">
        <v>43.4</v>
      </c>
      <c r="L23" t="n">
        <v>22</v>
      </c>
      <c r="M23" t="n">
        <v>0</v>
      </c>
      <c r="N23" t="n">
        <v>23.56</v>
      </c>
      <c r="O23" t="n">
        <v>17988.46</v>
      </c>
      <c r="P23" t="n">
        <v>297.29</v>
      </c>
      <c r="Q23" t="n">
        <v>561.6900000000001</v>
      </c>
      <c r="R23" t="n">
        <v>56.34</v>
      </c>
      <c r="S23" t="n">
        <v>48.39</v>
      </c>
      <c r="T23" t="n">
        <v>3630.88</v>
      </c>
      <c r="U23" t="n">
        <v>0.86</v>
      </c>
      <c r="V23" t="n">
        <v>0.93</v>
      </c>
      <c r="W23" t="n">
        <v>9.210000000000001</v>
      </c>
      <c r="X23" t="n">
        <v>0.23</v>
      </c>
      <c r="Y23" t="n">
        <v>0.5</v>
      </c>
      <c r="Z23" t="n">
        <v>10</v>
      </c>
      <c r="AA23" t="n">
        <v>906.7108552026227</v>
      </c>
      <c r="AB23" t="n">
        <v>1240.601793348013</v>
      </c>
      <c r="AC23" t="n">
        <v>1122.200499386431</v>
      </c>
      <c r="AD23" t="n">
        <v>906710.8552026227</v>
      </c>
      <c r="AE23" t="n">
        <v>1240601.793348013</v>
      </c>
      <c r="AF23" t="n">
        <v>6.864891622223572e-07</v>
      </c>
      <c r="AG23" t="n">
        <v>0.7725</v>
      </c>
      <c r="AH23" t="n">
        <v>1122200.499386431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2.183</v>
      </c>
      <c r="E2" t="n">
        <v>45.81</v>
      </c>
      <c r="F2" t="n">
        <v>39.33</v>
      </c>
      <c r="G2" t="n">
        <v>9.83</v>
      </c>
      <c r="H2" t="n">
        <v>0.2</v>
      </c>
      <c r="I2" t="n">
        <v>240</v>
      </c>
      <c r="J2" t="n">
        <v>89.87</v>
      </c>
      <c r="K2" t="n">
        <v>37.55</v>
      </c>
      <c r="L2" t="n">
        <v>1</v>
      </c>
      <c r="M2" t="n">
        <v>238</v>
      </c>
      <c r="N2" t="n">
        <v>11.32</v>
      </c>
      <c r="O2" t="n">
        <v>11317.98</v>
      </c>
      <c r="P2" t="n">
        <v>333.19</v>
      </c>
      <c r="Q2" t="n">
        <v>562.04</v>
      </c>
      <c r="R2" t="n">
        <v>200.35</v>
      </c>
      <c r="S2" t="n">
        <v>48.39</v>
      </c>
      <c r="T2" t="n">
        <v>74499.5</v>
      </c>
      <c r="U2" t="n">
        <v>0.24</v>
      </c>
      <c r="V2" t="n">
        <v>0.82</v>
      </c>
      <c r="W2" t="n">
        <v>9.57</v>
      </c>
      <c r="X2" t="n">
        <v>4.85</v>
      </c>
      <c r="Y2" t="n">
        <v>0.5</v>
      </c>
      <c r="Z2" t="n">
        <v>10</v>
      </c>
      <c r="AA2" t="n">
        <v>1207.895435036971</v>
      </c>
      <c r="AB2" t="n">
        <v>1652.695822803258</v>
      </c>
      <c r="AC2" t="n">
        <v>1494.96485304807</v>
      </c>
      <c r="AD2" t="n">
        <v>1207895.435036971</v>
      </c>
      <c r="AE2" t="n">
        <v>1652695.822803258</v>
      </c>
      <c r="AF2" t="n">
        <v>5.788099805895836e-07</v>
      </c>
      <c r="AG2" t="n">
        <v>0.9543750000000001</v>
      </c>
      <c r="AH2" t="n">
        <v>1494964.85304807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2.4552</v>
      </c>
      <c r="E3" t="n">
        <v>40.73</v>
      </c>
      <c r="F3" t="n">
        <v>36.69</v>
      </c>
      <c r="G3" t="n">
        <v>19.83</v>
      </c>
      <c r="H3" t="n">
        <v>0.39</v>
      </c>
      <c r="I3" t="n">
        <v>111</v>
      </c>
      <c r="J3" t="n">
        <v>91.09999999999999</v>
      </c>
      <c r="K3" t="n">
        <v>37.55</v>
      </c>
      <c r="L3" t="n">
        <v>2</v>
      </c>
      <c r="M3" t="n">
        <v>109</v>
      </c>
      <c r="N3" t="n">
        <v>11.54</v>
      </c>
      <c r="O3" t="n">
        <v>11468.97</v>
      </c>
      <c r="P3" t="n">
        <v>307.09</v>
      </c>
      <c r="Q3" t="n">
        <v>561.8</v>
      </c>
      <c r="R3" t="n">
        <v>118.12</v>
      </c>
      <c r="S3" t="n">
        <v>48.39</v>
      </c>
      <c r="T3" t="n">
        <v>34029.26</v>
      </c>
      <c r="U3" t="n">
        <v>0.41</v>
      </c>
      <c r="V3" t="n">
        <v>0.88</v>
      </c>
      <c r="W3" t="n">
        <v>9.359999999999999</v>
      </c>
      <c r="X3" t="n">
        <v>2.22</v>
      </c>
      <c r="Y3" t="n">
        <v>0.5</v>
      </c>
      <c r="Z3" t="n">
        <v>10</v>
      </c>
      <c r="AA3" t="n">
        <v>994.1064190335843</v>
      </c>
      <c r="AB3" t="n">
        <v>1360.180259401695</v>
      </c>
      <c r="AC3" t="n">
        <v>1230.366564469381</v>
      </c>
      <c r="AD3" t="n">
        <v>994106.4190335843</v>
      </c>
      <c r="AE3" t="n">
        <v>1360180.259401695</v>
      </c>
      <c r="AF3" t="n">
        <v>6.509822557689169e-07</v>
      </c>
      <c r="AG3" t="n">
        <v>0.8485416666666666</v>
      </c>
      <c r="AH3" t="n">
        <v>1230366.564469381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2.5512</v>
      </c>
      <c r="E4" t="n">
        <v>39.2</v>
      </c>
      <c r="F4" t="n">
        <v>35.9</v>
      </c>
      <c r="G4" t="n">
        <v>29.91</v>
      </c>
      <c r="H4" t="n">
        <v>0.57</v>
      </c>
      <c r="I4" t="n">
        <v>72</v>
      </c>
      <c r="J4" t="n">
        <v>92.31999999999999</v>
      </c>
      <c r="K4" t="n">
        <v>37.55</v>
      </c>
      <c r="L4" t="n">
        <v>3</v>
      </c>
      <c r="M4" t="n">
        <v>70</v>
      </c>
      <c r="N4" t="n">
        <v>11.77</v>
      </c>
      <c r="O4" t="n">
        <v>11620.34</v>
      </c>
      <c r="P4" t="n">
        <v>296.58</v>
      </c>
      <c r="Q4" t="n">
        <v>561.73</v>
      </c>
      <c r="R4" t="n">
        <v>93.87</v>
      </c>
      <c r="S4" t="n">
        <v>48.39</v>
      </c>
      <c r="T4" t="n">
        <v>22095.6</v>
      </c>
      <c r="U4" t="n">
        <v>0.52</v>
      </c>
      <c r="V4" t="n">
        <v>0.9</v>
      </c>
      <c r="W4" t="n">
        <v>9.289999999999999</v>
      </c>
      <c r="X4" t="n">
        <v>1.42</v>
      </c>
      <c r="Y4" t="n">
        <v>0.5</v>
      </c>
      <c r="Z4" t="n">
        <v>10</v>
      </c>
      <c r="AA4" t="n">
        <v>927.947339280203</v>
      </c>
      <c r="AB4" t="n">
        <v>1269.658487750514</v>
      </c>
      <c r="AC4" t="n">
        <v>1148.484063656484</v>
      </c>
      <c r="AD4" t="n">
        <v>927947.339280203</v>
      </c>
      <c r="AE4" t="n">
        <v>1269658.487750514</v>
      </c>
      <c r="AF4" t="n">
        <v>6.764361074118854e-07</v>
      </c>
      <c r="AG4" t="n">
        <v>0.8166666666666668</v>
      </c>
      <c r="AH4" t="n">
        <v>1148484.063656484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2.6005</v>
      </c>
      <c r="E5" t="n">
        <v>38.45</v>
      </c>
      <c r="F5" t="n">
        <v>35.51</v>
      </c>
      <c r="G5" t="n">
        <v>40.2</v>
      </c>
      <c r="H5" t="n">
        <v>0.75</v>
      </c>
      <c r="I5" t="n">
        <v>53</v>
      </c>
      <c r="J5" t="n">
        <v>93.55</v>
      </c>
      <c r="K5" t="n">
        <v>37.55</v>
      </c>
      <c r="L5" t="n">
        <v>4</v>
      </c>
      <c r="M5" t="n">
        <v>51</v>
      </c>
      <c r="N5" t="n">
        <v>12</v>
      </c>
      <c r="O5" t="n">
        <v>11772.07</v>
      </c>
      <c r="P5" t="n">
        <v>289.67</v>
      </c>
      <c r="Q5" t="n">
        <v>561.75</v>
      </c>
      <c r="R5" t="n">
        <v>81.67</v>
      </c>
      <c r="S5" t="n">
        <v>48.39</v>
      </c>
      <c r="T5" t="n">
        <v>16091.19</v>
      </c>
      <c r="U5" t="n">
        <v>0.59</v>
      </c>
      <c r="V5" t="n">
        <v>0.91</v>
      </c>
      <c r="W5" t="n">
        <v>9.26</v>
      </c>
      <c r="X5" t="n">
        <v>1.04</v>
      </c>
      <c r="Y5" t="n">
        <v>0.5</v>
      </c>
      <c r="Z5" t="n">
        <v>10</v>
      </c>
      <c r="AA5" t="n">
        <v>892.8287210293528</v>
      </c>
      <c r="AB5" t="n">
        <v>1221.607644935609</v>
      </c>
      <c r="AC5" t="n">
        <v>1105.019125840052</v>
      </c>
      <c r="AD5" t="n">
        <v>892828.7210293527</v>
      </c>
      <c r="AE5" t="n">
        <v>1221607.644935609</v>
      </c>
      <c r="AF5" t="n">
        <v>6.895077208077014e-07</v>
      </c>
      <c r="AG5" t="n">
        <v>0.8010416666666668</v>
      </c>
      <c r="AH5" t="n">
        <v>1105019.125840052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2.6298</v>
      </c>
      <c r="E6" t="n">
        <v>38.02</v>
      </c>
      <c r="F6" t="n">
        <v>35.29</v>
      </c>
      <c r="G6" t="n">
        <v>50.42</v>
      </c>
      <c r="H6" t="n">
        <v>0.93</v>
      </c>
      <c r="I6" t="n">
        <v>42</v>
      </c>
      <c r="J6" t="n">
        <v>94.79000000000001</v>
      </c>
      <c r="K6" t="n">
        <v>37.55</v>
      </c>
      <c r="L6" t="n">
        <v>5</v>
      </c>
      <c r="M6" t="n">
        <v>40</v>
      </c>
      <c r="N6" t="n">
        <v>12.23</v>
      </c>
      <c r="O6" t="n">
        <v>11924.18</v>
      </c>
      <c r="P6" t="n">
        <v>283.83</v>
      </c>
      <c r="Q6" t="n">
        <v>561.6799999999999</v>
      </c>
      <c r="R6" t="n">
        <v>74.93000000000001</v>
      </c>
      <c r="S6" t="n">
        <v>48.39</v>
      </c>
      <c r="T6" t="n">
        <v>12775.65</v>
      </c>
      <c r="U6" t="n">
        <v>0.65</v>
      </c>
      <c r="V6" t="n">
        <v>0.91</v>
      </c>
      <c r="W6" t="n">
        <v>9.24</v>
      </c>
      <c r="X6" t="n">
        <v>0.82</v>
      </c>
      <c r="Y6" t="n">
        <v>0.5</v>
      </c>
      <c r="Z6" t="n">
        <v>10</v>
      </c>
      <c r="AA6" t="n">
        <v>869.0868739966151</v>
      </c>
      <c r="AB6" t="n">
        <v>1189.12300240905</v>
      </c>
      <c r="AC6" t="n">
        <v>1075.634772003745</v>
      </c>
      <c r="AD6" t="n">
        <v>869086.8739966151</v>
      </c>
      <c r="AE6" t="n">
        <v>1189123.00240905</v>
      </c>
      <c r="AF6" t="n">
        <v>6.972764484445657e-07</v>
      </c>
      <c r="AG6" t="n">
        <v>0.7920833333333334</v>
      </c>
      <c r="AH6" t="n">
        <v>1075634.772003745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2.649</v>
      </c>
      <c r="E7" t="n">
        <v>37.75</v>
      </c>
      <c r="F7" t="n">
        <v>35.15</v>
      </c>
      <c r="G7" t="n">
        <v>60.26</v>
      </c>
      <c r="H7" t="n">
        <v>1.1</v>
      </c>
      <c r="I7" t="n">
        <v>35</v>
      </c>
      <c r="J7" t="n">
        <v>96.02</v>
      </c>
      <c r="K7" t="n">
        <v>37.55</v>
      </c>
      <c r="L7" t="n">
        <v>6</v>
      </c>
      <c r="M7" t="n">
        <v>33</v>
      </c>
      <c r="N7" t="n">
        <v>12.47</v>
      </c>
      <c r="O7" t="n">
        <v>12076.67</v>
      </c>
      <c r="P7" t="n">
        <v>278.36</v>
      </c>
      <c r="Q7" t="n">
        <v>561.7</v>
      </c>
      <c r="R7" t="n">
        <v>70.09</v>
      </c>
      <c r="S7" t="n">
        <v>48.39</v>
      </c>
      <c r="T7" t="n">
        <v>10392.83</v>
      </c>
      <c r="U7" t="n">
        <v>0.6899999999999999</v>
      </c>
      <c r="V7" t="n">
        <v>0.92</v>
      </c>
      <c r="W7" t="n">
        <v>9.24</v>
      </c>
      <c r="X7" t="n">
        <v>0.67</v>
      </c>
      <c r="Y7" t="n">
        <v>0.5</v>
      </c>
      <c r="Z7" t="n">
        <v>10</v>
      </c>
      <c r="AA7" t="n">
        <v>850.471397596649</v>
      </c>
      <c r="AB7" t="n">
        <v>1163.652486341759</v>
      </c>
      <c r="AC7" t="n">
        <v>1052.595126241822</v>
      </c>
      <c r="AD7" t="n">
        <v>850471.397596649</v>
      </c>
      <c r="AE7" t="n">
        <v>1163652.486341758</v>
      </c>
      <c r="AF7" t="n">
        <v>7.023672187731594e-07</v>
      </c>
      <c r="AG7" t="n">
        <v>0.7864583333333334</v>
      </c>
      <c r="AH7" t="n">
        <v>1052595.126241822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2.6656</v>
      </c>
      <c r="E8" t="n">
        <v>37.52</v>
      </c>
      <c r="F8" t="n">
        <v>35.03</v>
      </c>
      <c r="G8" t="n">
        <v>72.47</v>
      </c>
      <c r="H8" t="n">
        <v>1.27</v>
      </c>
      <c r="I8" t="n">
        <v>29</v>
      </c>
      <c r="J8" t="n">
        <v>97.26000000000001</v>
      </c>
      <c r="K8" t="n">
        <v>37.55</v>
      </c>
      <c r="L8" t="n">
        <v>7</v>
      </c>
      <c r="M8" t="n">
        <v>27</v>
      </c>
      <c r="N8" t="n">
        <v>12.71</v>
      </c>
      <c r="O8" t="n">
        <v>12229.54</v>
      </c>
      <c r="P8" t="n">
        <v>273.39</v>
      </c>
      <c r="Q8" t="n">
        <v>561.6900000000001</v>
      </c>
      <c r="R8" t="n">
        <v>66.73999999999999</v>
      </c>
      <c r="S8" t="n">
        <v>48.39</v>
      </c>
      <c r="T8" t="n">
        <v>8746.1</v>
      </c>
      <c r="U8" t="n">
        <v>0.73</v>
      </c>
      <c r="V8" t="n">
        <v>0.92</v>
      </c>
      <c r="W8" t="n">
        <v>9.220000000000001</v>
      </c>
      <c r="X8" t="n">
        <v>0.55</v>
      </c>
      <c r="Y8" t="n">
        <v>0.5</v>
      </c>
      <c r="Z8" t="n">
        <v>10</v>
      </c>
      <c r="AA8" t="n">
        <v>834.1095563397869</v>
      </c>
      <c r="AB8" t="n">
        <v>1141.265493300628</v>
      </c>
      <c r="AC8" t="n">
        <v>1032.344716396195</v>
      </c>
      <c r="AD8" t="n">
        <v>834109.5563397869</v>
      </c>
      <c r="AE8" t="n">
        <v>1141265.493300628</v>
      </c>
      <c r="AF8" t="n">
        <v>7.067686139530893e-07</v>
      </c>
      <c r="AG8" t="n">
        <v>0.7816666666666667</v>
      </c>
      <c r="AH8" t="n">
        <v>1032344.716396195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2.6753</v>
      </c>
      <c r="E9" t="n">
        <v>37.38</v>
      </c>
      <c r="F9" t="n">
        <v>34.97</v>
      </c>
      <c r="G9" t="n">
        <v>83.92</v>
      </c>
      <c r="H9" t="n">
        <v>1.43</v>
      </c>
      <c r="I9" t="n">
        <v>25</v>
      </c>
      <c r="J9" t="n">
        <v>98.5</v>
      </c>
      <c r="K9" t="n">
        <v>37.55</v>
      </c>
      <c r="L9" t="n">
        <v>8</v>
      </c>
      <c r="M9" t="n">
        <v>23</v>
      </c>
      <c r="N9" t="n">
        <v>12.95</v>
      </c>
      <c r="O9" t="n">
        <v>12382.79</v>
      </c>
      <c r="P9" t="n">
        <v>268.35</v>
      </c>
      <c r="Q9" t="n">
        <v>561.6799999999999</v>
      </c>
      <c r="R9" t="n">
        <v>64.63</v>
      </c>
      <c r="S9" t="n">
        <v>48.39</v>
      </c>
      <c r="T9" t="n">
        <v>7710.15</v>
      </c>
      <c r="U9" t="n">
        <v>0.75</v>
      </c>
      <c r="V9" t="n">
        <v>0.92</v>
      </c>
      <c r="W9" t="n">
        <v>9.220000000000001</v>
      </c>
      <c r="X9" t="n">
        <v>0.49</v>
      </c>
      <c r="Y9" t="n">
        <v>0.5</v>
      </c>
      <c r="Z9" t="n">
        <v>10</v>
      </c>
      <c r="AA9" t="n">
        <v>820.3756548868977</v>
      </c>
      <c r="AB9" t="n">
        <v>1122.474163435815</v>
      </c>
      <c r="AC9" t="n">
        <v>1015.346804679883</v>
      </c>
      <c r="AD9" t="n">
        <v>820375.6548868977</v>
      </c>
      <c r="AE9" t="n">
        <v>1122474.163435815</v>
      </c>
      <c r="AF9" t="n">
        <v>7.09340513546181e-07</v>
      </c>
      <c r="AG9" t="n">
        <v>0.7787500000000001</v>
      </c>
      <c r="AH9" t="n">
        <v>1015346.804679883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2.6851</v>
      </c>
      <c r="E10" t="n">
        <v>37.24</v>
      </c>
      <c r="F10" t="n">
        <v>34.89</v>
      </c>
      <c r="G10" t="n">
        <v>95.15000000000001</v>
      </c>
      <c r="H10" t="n">
        <v>1.59</v>
      </c>
      <c r="I10" t="n">
        <v>22</v>
      </c>
      <c r="J10" t="n">
        <v>99.75</v>
      </c>
      <c r="K10" t="n">
        <v>37.55</v>
      </c>
      <c r="L10" t="n">
        <v>9</v>
      </c>
      <c r="M10" t="n">
        <v>20</v>
      </c>
      <c r="N10" t="n">
        <v>13.2</v>
      </c>
      <c r="O10" t="n">
        <v>12536.43</v>
      </c>
      <c r="P10" t="n">
        <v>263.23</v>
      </c>
      <c r="Q10" t="n">
        <v>561.6799999999999</v>
      </c>
      <c r="R10" t="n">
        <v>62.35</v>
      </c>
      <c r="S10" t="n">
        <v>48.39</v>
      </c>
      <c r="T10" t="n">
        <v>6588.34</v>
      </c>
      <c r="U10" t="n">
        <v>0.78</v>
      </c>
      <c r="V10" t="n">
        <v>0.92</v>
      </c>
      <c r="W10" t="n">
        <v>9.210000000000001</v>
      </c>
      <c r="X10" t="n">
        <v>0.41</v>
      </c>
      <c r="Y10" t="n">
        <v>0.5</v>
      </c>
      <c r="Z10" t="n">
        <v>10</v>
      </c>
      <c r="AA10" t="n">
        <v>806.3950845441702</v>
      </c>
      <c r="AB10" t="n">
        <v>1103.345330313662</v>
      </c>
      <c r="AC10" t="n">
        <v>998.043600543422</v>
      </c>
      <c r="AD10" t="n">
        <v>806395.0845441702</v>
      </c>
      <c r="AE10" t="n">
        <v>1103345.330313662</v>
      </c>
      <c r="AF10" t="n">
        <v>7.119389275680673e-07</v>
      </c>
      <c r="AG10" t="n">
        <v>0.7758333333333334</v>
      </c>
      <c r="AH10" t="n">
        <v>998043.600543422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2.6907</v>
      </c>
      <c r="E11" t="n">
        <v>37.16</v>
      </c>
      <c r="F11" t="n">
        <v>34.85</v>
      </c>
      <c r="G11" t="n">
        <v>104.54</v>
      </c>
      <c r="H11" t="n">
        <v>1.74</v>
      </c>
      <c r="I11" t="n">
        <v>20</v>
      </c>
      <c r="J11" t="n">
        <v>101</v>
      </c>
      <c r="K11" t="n">
        <v>37.55</v>
      </c>
      <c r="L11" t="n">
        <v>10</v>
      </c>
      <c r="M11" t="n">
        <v>18</v>
      </c>
      <c r="N11" t="n">
        <v>13.45</v>
      </c>
      <c r="O11" t="n">
        <v>12690.46</v>
      </c>
      <c r="P11" t="n">
        <v>258.98</v>
      </c>
      <c r="Q11" t="n">
        <v>561.6799999999999</v>
      </c>
      <c r="R11" t="n">
        <v>61.15</v>
      </c>
      <c r="S11" t="n">
        <v>48.39</v>
      </c>
      <c r="T11" t="n">
        <v>5998.83</v>
      </c>
      <c r="U11" t="n">
        <v>0.79</v>
      </c>
      <c r="V11" t="n">
        <v>0.92</v>
      </c>
      <c r="W11" t="n">
        <v>9.210000000000001</v>
      </c>
      <c r="X11" t="n">
        <v>0.37</v>
      </c>
      <c r="Y11" t="n">
        <v>0.5</v>
      </c>
      <c r="Z11" t="n">
        <v>10</v>
      </c>
      <c r="AA11" t="n">
        <v>795.8173518744679</v>
      </c>
      <c r="AB11" t="n">
        <v>1088.872409818345</v>
      </c>
      <c r="AC11" t="n">
        <v>984.9519552673066</v>
      </c>
      <c r="AD11" t="n">
        <v>795817.3518744679</v>
      </c>
      <c r="AE11" t="n">
        <v>1088872.409818345</v>
      </c>
      <c r="AF11" t="n">
        <v>7.134237355805738e-07</v>
      </c>
      <c r="AG11" t="n">
        <v>0.7741666666666666</v>
      </c>
      <c r="AH11" t="n">
        <v>984951.9552673067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2.6973</v>
      </c>
      <c r="E12" t="n">
        <v>37.07</v>
      </c>
      <c r="F12" t="n">
        <v>34.79</v>
      </c>
      <c r="G12" t="n">
        <v>115.98</v>
      </c>
      <c r="H12" t="n">
        <v>1.89</v>
      </c>
      <c r="I12" t="n">
        <v>18</v>
      </c>
      <c r="J12" t="n">
        <v>102.25</v>
      </c>
      <c r="K12" t="n">
        <v>37.55</v>
      </c>
      <c r="L12" t="n">
        <v>11</v>
      </c>
      <c r="M12" t="n">
        <v>16</v>
      </c>
      <c r="N12" t="n">
        <v>13.7</v>
      </c>
      <c r="O12" t="n">
        <v>12844.88</v>
      </c>
      <c r="P12" t="n">
        <v>254.44</v>
      </c>
      <c r="Q12" t="n">
        <v>561.67</v>
      </c>
      <c r="R12" t="n">
        <v>59.31</v>
      </c>
      <c r="S12" t="n">
        <v>48.39</v>
      </c>
      <c r="T12" t="n">
        <v>5087.55</v>
      </c>
      <c r="U12" t="n">
        <v>0.82</v>
      </c>
      <c r="V12" t="n">
        <v>0.93</v>
      </c>
      <c r="W12" t="n">
        <v>9.210000000000001</v>
      </c>
      <c r="X12" t="n">
        <v>0.32</v>
      </c>
      <c r="Y12" t="n">
        <v>0.5</v>
      </c>
      <c r="Z12" t="n">
        <v>10</v>
      </c>
      <c r="AA12" t="n">
        <v>784.2550919583282</v>
      </c>
      <c r="AB12" t="n">
        <v>1073.052415710175</v>
      </c>
      <c r="AC12" t="n">
        <v>970.6417991933198</v>
      </c>
      <c r="AD12" t="n">
        <v>784255.0919583282</v>
      </c>
      <c r="AE12" t="n">
        <v>1073052.415710175</v>
      </c>
      <c r="AF12" t="n">
        <v>7.151736878810278e-07</v>
      </c>
      <c r="AG12" t="n">
        <v>0.7722916666666667</v>
      </c>
      <c r="AH12" t="n">
        <v>970641.7991933197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2.7017</v>
      </c>
      <c r="E13" t="n">
        <v>37.01</v>
      </c>
      <c r="F13" t="n">
        <v>34.77</v>
      </c>
      <c r="G13" t="n">
        <v>130.39</v>
      </c>
      <c r="H13" t="n">
        <v>2.04</v>
      </c>
      <c r="I13" t="n">
        <v>16</v>
      </c>
      <c r="J13" t="n">
        <v>103.51</v>
      </c>
      <c r="K13" t="n">
        <v>37.55</v>
      </c>
      <c r="L13" t="n">
        <v>12</v>
      </c>
      <c r="M13" t="n">
        <v>12</v>
      </c>
      <c r="N13" t="n">
        <v>13.95</v>
      </c>
      <c r="O13" t="n">
        <v>12999.7</v>
      </c>
      <c r="P13" t="n">
        <v>248.74</v>
      </c>
      <c r="Q13" t="n">
        <v>561.66</v>
      </c>
      <c r="R13" t="n">
        <v>58.56</v>
      </c>
      <c r="S13" t="n">
        <v>48.39</v>
      </c>
      <c r="T13" t="n">
        <v>4724.6</v>
      </c>
      <c r="U13" t="n">
        <v>0.83</v>
      </c>
      <c r="V13" t="n">
        <v>0.93</v>
      </c>
      <c r="W13" t="n">
        <v>9.210000000000001</v>
      </c>
      <c r="X13" t="n">
        <v>0.3</v>
      </c>
      <c r="Y13" t="n">
        <v>0.5</v>
      </c>
      <c r="Z13" t="n">
        <v>10</v>
      </c>
      <c r="AA13" t="n">
        <v>771.3463260810363</v>
      </c>
      <c r="AB13" t="n">
        <v>1055.390072742307</v>
      </c>
      <c r="AC13" t="n">
        <v>954.6651254490506</v>
      </c>
      <c r="AD13" t="n">
        <v>771346.3260810362</v>
      </c>
      <c r="AE13" t="n">
        <v>1055390.072742307</v>
      </c>
      <c r="AF13" t="n">
        <v>7.163403227479973e-07</v>
      </c>
      <c r="AG13" t="n">
        <v>0.7710416666666666</v>
      </c>
      <c r="AH13" t="n">
        <v>954665.1254490506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2.6991</v>
      </c>
      <c r="E14" t="n">
        <v>37.05</v>
      </c>
      <c r="F14" t="n">
        <v>34.81</v>
      </c>
      <c r="G14" t="n">
        <v>130.53</v>
      </c>
      <c r="H14" t="n">
        <v>2.18</v>
      </c>
      <c r="I14" t="n">
        <v>16</v>
      </c>
      <c r="J14" t="n">
        <v>104.76</v>
      </c>
      <c r="K14" t="n">
        <v>37.55</v>
      </c>
      <c r="L14" t="n">
        <v>13</v>
      </c>
      <c r="M14" t="n">
        <v>2</v>
      </c>
      <c r="N14" t="n">
        <v>14.21</v>
      </c>
      <c r="O14" t="n">
        <v>13154.91</v>
      </c>
      <c r="P14" t="n">
        <v>247.65</v>
      </c>
      <c r="Q14" t="n">
        <v>561.71</v>
      </c>
      <c r="R14" t="n">
        <v>59.39</v>
      </c>
      <c r="S14" t="n">
        <v>48.39</v>
      </c>
      <c r="T14" t="n">
        <v>5135.21</v>
      </c>
      <c r="U14" t="n">
        <v>0.8100000000000001</v>
      </c>
      <c r="V14" t="n">
        <v>0.92</v>
      </c>
      <c r="W14" t="n">
        <v>9.220000000000001</v>
      </c>
      <c r="X14" t="n">
        <v>0.33</v>
      </c>
      <c r="Y14" t="n">
        <v>0.5</v>
      </c>
      <c r="Z14" t="n">
        <v>10</v>
      </c>
      <c r="AA14" t="n">
        <v>770.1964727816423</v>
      </c>
      <c r="AB14" t="n">
        <v>1053.816792730128</v>
      </c>
      <c r="AC14" t="n">
        <v>953.2419970731223</v>
      </c>
      <c r="AD14" t="n">
        <v>770196.4727816423</v>
      </c>
      <c r="AE14" t="n">
        <v>1053816.792730128</v>
      </c>
      <c r="AF14" t="n">
        <v>7.156509475993335e-07</v>
      </c>
      <c r="AG14" t="n">
        <v>0.771875</v>
      </c>
      <c r="AH14" t="n">
        <v>953241.9970731223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2.6986</v>
      </c>
      <c r="E15" t="n">
        <v>37.06</v>
      </c>
      <c r="F15" t="n">
        <v>34.81</v>
      </c>
      <c r="G15" t="n">
        <v>130.55</v>
      </c>
      <c r="H15" t="n">
        <v>2.33</v>
      </c>
      <c r="I15" t="n">
        <v>16</v>
      </c>
      <c r="J15" t="n">
        <v>106.03</v>
      </c>
      <c r="K15" t="n">
        <v>37.55</v>
      </c>
      <c r="L15" t="n">
        <v>14</v>
      </c>
      <c r="M15" t="n">
        <v>0</v>
      </c>
      <c r="N15" t="n">
        <v>14.47</v>
      </c>
      <c r="O15" t="n">
        <v>13310.53</v>
      </c>
      <c r="P15" t="n">
        <v>249.75</v>
      </c>
      <c r="Q15" t="n">
        <v>561.6799999999999</v>
      </c>
      <c r="R15" t="n">
        <v>59.42</v>
      </c>
      <c r="S15" t="n">
        <v>48.39</v>
      </c>
      <c r="T15" t="n">
        <v>5151.68</v>
      </c>
      <c r="U15" t="n">
        <v>0.8100000000000001</v>
      </c>
      <c r="V15" t="n">
        <v>0.92</v>
      </c>
      <c r="W15" t="n">
        <v>9.23</v>
      </c>
      <c r="X15" t="n">
        <v>0.34</v>
      </c>
      <c r="Y15" t="n">
        <v>0.5</v>
      </c>
      <c r="Z15" t="n">
        <v>10</v>
      </c>
      <c r="AA15" t="n">
        <v>774.5739517862529</v>
      </c>
      <c r="AB15" t="n">
        <v>1059.806252624981</v>
      </c>
      <c r="AC15" t="n">
        <v>958.6598313218695</v>
      </c>
      <c r="AD15" t="n">
        <v>774573.9517862529</v>
      </c>
      <c r="AE15" t="n">
        <v>1059806.252624981</v>
      </c>
      <c r="AF15" t="n">
        <v>7.155183754553597e-07</v>
      </c>
      <c r="AG15" t="n">
        <v>0.7720833333333333</v>
      </c>
      <c r="AH15" t="n">
        <v>958659.8313218695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1.5843</v>
      </c>
      <c r="E2" t="n">
        <v>63.12</v>
      </c>
      <c r="F2" t="n">
        <v>43.49</v>
      </c>
      <c r="G2" t="n">
        <v>5.93</v>
      </c>
      <c r="H2" t="n">
        <v>0.09</v>
      </c>
      <c r="I2" t="n">
        <v>440</v>
      </c>
      <c r="J2" t="n">
        <v>194.77</v>
      </c>
      <c r="K2" t="n">
        <v>54.38</v>
      </c>
      <c r="L2" t="n">
        <v>1</v>
      </c>
      <c r="M2" t="n">
        <v>438</v>
      </c>
      <c r="N2" t="n">
        <v>39.4</v>
      </c>
      <c r="O2" t="n">
        <v>24256.19</v>
      </c>
      <c r="P2" t="n">
        <v>612.87</v>
      </c>
      <c r="Q2" t="n">
        <v>562.28</v>
      </c>
      <c r="R2" t="n">
        <v>330.11</v>
      </c>
      <c r="S2" t="n">
        <v>48.39</v>
      </c>
      <c r="T2" t="n">
        <v>138378.66</v>
      </c>
      <c r="U2" t="n">
        <v>0.15</v>
      </c>
      <c r="V2" t="n">
        <v>0.74</v>
      </c>
      <c r="W2" t="n">
        <v>9.890000000000001</v>
      </c>
      <c r="X2" t="n">
        <v>8.99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2.0617</v>
      </c>
      <c r="E3" t="n">
        <v>48.5</v>
      </c>
      <c r="F3" t="n">
        <v>38.4</v>
      </c>
      <c r="G3" t="n">
        <v>11.82</v>
      </c>
      <c r="H3" t="n">
        <v>0.18</v>
      </c>
      <c r="I3" t="n">
        <v>195</v>
      </c>
      <c r="J3" t="n">
        <v>196.32</v>
      </c>
      <c r="K3" t="n">
        <v>54.38</v>
      </c>
      <c r="L3" t="n">
        <v>2</v>
      </c>
      <c r="M3" t="n">
        <v>193</v>
      </c>
      <c r="N3" t="n">
        <v>39.95</v>
      </c>
      <c r="O3" t="n">
        <v>24447.22</v>
      </c>
      <c r="P3" t="n">
        <v>540.4299999999999</v>
      </c>
      <c r="Q3" t="n">
        <v>561.9</v>
      </c>
      <c r="R3" t="n">
        <v>171.72</v>
      </c>
      <c r="S3" t="n">
        <v>48.39</v>
      </c>
      <c r="T3" t="n">
        <v>60406.96</v>
      </c>
      <c r="U3" t="n">
        <v>0.28</v>
      </c>
      <c r="V3" t="n">
        <v>0.84</v>
      </c>
      <c r="W3" t="n">
        <v>9.49</v>
      </c>
      <c r="X3" t="n">
        <v>3.92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2.2547</v>
      </c>
      <c r="E4" t="n">
        <v>44.35</v>
      </c>
      <c r="F4" t="n">
        <v>36.98</v>
      </c>
      <c r="G4" t="n">
        <v>17.75</v>
      </c>
      <c r="H4" t="n">
        <v>0.27</v>
      </c>
      <c r="I4" t="n">
        <v>125</v>
      </c>
      <c r="J4" t="n">
        <v>197.88</v>
      </c>
      <c r="K4" t="n">
        <v>54.38</v>
      </c>
      <c r="L4" t="n">
        <v>3</v>
      </c>
      <c r="M4" t="n">
        <v>123</v>
      </c>
      <c r="N4" t="n">
        <v>40.5</v>
      </c>
      <c r="O4" t="n">
        <v>24639</v>
      </c>
      <c r="P4" t="n">
        <v>519.39</v>
      </c>
      <c r="Q4" t="n">
        <v>561.75</v>
      </c>
      <c r="R4" t="n">
        <v>126.92</v>
      </c>
      <c r="S4" t="n">
        <v>48.39</v>
      </c>
      <c r="T4" t="n">
        <v>38356.15</v>
      </c>
      <c r="U4" t="n">
        <v>0.38</v>
      </c>
      <c r="V4" t="n">
        <v>0.87</v>
      </c>
      <c r="W4" t="n">
        <v>9.390000000000001</v>
      </c>
      <c r="X4" t="n">
        <v>2.5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2.3547</v>
      </c>
      <c r="E5" t="n">
        <v>42.47</v>
      </c>
      <c r="F5" t="n">
        <v>36.34</v>
      </c>
      <c r="G5" t="n">
        <v>23.44</v>
      </c>
      <c r="H5" t="n">
        <v>0.36</v>
      </c>
      <c r="I5" t="n">
        <v>93</v>
      </c>
      <c r="J5" t="n">
        <v>199.44</v>
      </c>
      <c r="K5" t="n">
        <v>54.38</v>
      </c>
      <c r="L5" t="n">
        <v>4</v>
      </c>
      <c r="M5" t="n">
        <v>91</v>
      </c>
      <c r="N5" t="n">
        <v>41.06</v>
      </c>
      <c r="O5" t="n">
        <v>24831.54</v>
      </c>
      <c r="P5" t="n">
        <v>509.38</v>
      </c>
      <c r="Q5" t="n">
        <v>561.79</v>
      </c>
      <c r="R5" t="n">
        <v>106.98</v>
      </c>
      <c r="S5" t="n">
        <v>48.39</v>
      </c>
      <c r="T5" t="n">
        <v>28548.74</v>
      </c>
      <c r="U5" t="n">
        <v>0.45</v>
      </c>
      <c r="V5" t="n">
        <v>0.89</v>
      </c>
      <c r="W5" t="n">
        <v>9.34</v>
      </c>
      <c r="X5" t="n">
        <v>1.86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2.4228</v>
      </c>
      <c r="E6" t="n">
        <v>41.27</v>
      </c>
      <c r="F6" t="n">
        <v>35.92</v>
      </c>
      <c r="G6" t="n">
        <v>29.52</v>
      </c>
      <c r="H6" t="n">
        <v>0.44</v>
      </c>
      <c r="I6" t="n">
        <v>73</v>
      </c>
      <c r="J6" t="n">
        <v>201.01</v>
      </c>
      <c r="K6" t="n">
        <v>54.38</v>
      </c>
      <c r="L6" t="n">
        <v>5</v>
      </c>
      <c r="M6" t="n">
        <v>71</v>
      </c>
      <c r="N6" t="n">
        <v>41.63</v>
      </c>
      <c r="O6" t="n">
        <v>25024.84</v>
      </c>
      <c r="P6" t="n">
        <v>502.52</v>
      </c>
      <c r="Q6" t="n">
        <v>561.76</v>
      </c>
      <c r="R6" t="n">
        <v>94.08</v>
      </c>
      <c r="S6" t="n">
        <v>48.39</v>
      </c>
      <c r="T6" t="n">
        <v>22195.71</v>
      </c>
      <c r="U6" t="n">
        <v>0.51</v>
      </c>
      <c r="V6" t="n">
        <v>0.9</v>
      </c>
      <c r="W6" t="n">
        <v>9.300000000000001</v>
      </c>
      <c r="X6" t="n">
        <v>1.44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2.4651</v>
      </c>
      <c r="E7" t="n">
        <v>40.57</v>
      </c>
      <c r="F7" t="n">
        <v>35.68</v>
      </c>
      <c r="G7" t="n">
        <v>35.09</v>
      </c>
      <c r="H7" t="n">
        <v>0.53</v>
      </c>
      <c r="I7" t="n">
        <v>61</v>
      </c>
      <c r="J7" t="n">
        <v>202.58</v>
      </c>
      <c r="K7" t="n">
        <v>54.38</v>
      </c>
      <c r="L7" t="n">
        <v>6</v>
      </c>
      <c r="M7" t="n">
        <v>59</v>
      </c>
      <c r="N7" t="n">
        <v>42.2</v>
      </c>
      <c r="O7" t="n">
        <v>25218.93</v>
      </c>
      <c r="P7" t="n">
        <v>498.27</v>
      </c>
      <c r="Q7" t="n">
        <v>561.73</v>
      </c>
      <c r="R7" t="n">
        <v>86.8</v>
      </c>
      <c r="S7" t="n">
        <v>48.39</v>
      </c>
      <c r="T7" t="n">
        <v>18617.6</v>
      </c>
      <c r="U7" t="n">
        <v>0.5600000000000001</v>
      </c>
      <c r="V7" t="n">
        <v>0.9</v>
      </c>
      <c r="W7" t="n">
        <v>9.279999999999999</v>
      </c>
      <c r="X7" t="n">
        <v>1.2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2.4976</v>
      </c>
      <c r="E8" t="n">
        <v>40.04</v>
      </c>
      <c r="F8" t="n">
        <v>35.5</v>
      </c>
      <c r="G8" t="n">
        <v>40.96</v>
      </c>
      <c r="H8" t="n">
        <v>0.61</v>
      </c>
      <c r="I8" t="n">
        <v>52</v>
      </c>
      <c r="J8" t="n">
        <v>204.16</v>
      </c>
      <c r="K8" t="n">
        <v>54.38</v>
      </c>
      <c r="L8" t="n">
        <v>7</v>
      </c>
      <c r="M8" t="n">
        <v>50</v>
      </c>
      <c r="N8" t="n">
        <v>42.78</v>
      </c>
      <c r="O8" t="n">
        <v>25413.94</v>
      </c>
      <c r="P8" t="n">
        <v>494.77</v>
      </c>
      <c r="Q8" t="n">
        <v>561.74</v>
      </c>
      <c r="R8" t="n">
        <v>81.15000000000001</v>
      </c>
      <c r="S8" t="n">
        <v>48.39</v>
      </c>
      <c r="T8" t="n">
        <v>15834.84</v>
      </c>
      <c r="U8" t="n">
        <v>0.6</v>
      </c>
      <c r="V8" t="n">
        <v>0.91</v>
      </c>
      <c r="W8" t="n">
        <v>9.27</v>
      </c>
      <c r="X8" t="n">
        <v>1.02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2.5235</v>
      </c>
      <c r="E9" t="n">
        <v>39.63</v>
      </c>
      <c r="F9" t="n">
        <v>35.36</v>
      </c>
      <c r="G9" t="n">
        <v>47.15</v>
      </c>
      <c r="H9" t="n">
        <v>0.6899999999999999</v>
      </c>
      <c r="I9" t="n">
        <v>45</v>
      </c>
      <c r="J9" t="n">
        <v>205.75</v>
      </c>
      <c r="K9" t="n">
        <v>54.38</v>
      </c>
      <c r="L9" t="n">
        <v>8</v>
      </c>
      <c r="M9" t="n">
        <v>43</v>
      </c>
      <c r="N9" t="n">
        <v>43.37</v>
      </c>
      <c r="O9" t="n">
        <v>25609.61</v>
      </c>
      <c r="P9" t="n">
        <v>491.68</v>
      </c>
      <c r="Q9" t="n">
        <v>561.76</v>
      </c>
      <c r="R9" t="n">
        <v>77.12</v>
      </c>
      <c r="S9" t="n">
        <v>48.39</v>
      </c>
      <c r="T9" t="n">
        <v>13855.59</v>
      </c>
      <c r="U9" t="n">
        <v>0.63</v>
      </c>
      <c r="V9" t="n">
        <v>0.91</v>
      </c>
      <c r="W9" t="n">
        <v>9.25</v>
      </c>
      <c r="X9" t="n">
        <v>0.89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2.5428</v>
      </c>
      <c r="E10" t="n">
        <v>39.33</v>
      </c>
      <c r="F10" t="n">
        <v>35.25</v>
      </c>
      <c r="G10" t="n">
        <v>52.88</v>
      </c>
      <c r="H10" t="n">
        <v>0.77</v>
      </c>
      <c r="I10" t="n">
        <v>40</v>
      </c>
      <c r="J10" t="n">
        <v>207.34</v>
      </c>
      <c r="K10" t="n">
        <v>54.38</v>
      </c>
      <c r="L10" t="n">
        <v>9</v>
      </c>
      <c r="M10" t="n">
        <v>38</v>
      </c>
      <c r="N10" t="n">
        <v>43.96</v>
      </c>
      <c r="O10" t="n">
        <v>25806.1</v>
      </c>
      <c r="P10" t="n">
        <v>489.48</v>
      </c>
      <c r="Q10" t="n">
        <v>561.7</v>
      </c>
      <c r="R10" t="n">
        <v>73.38</v>
      </c>
      <c r="S10" t="n">
        <v>48.39</v>
      </c>
      <c r="T10" t="n">
        <v>12009.79</v>
      </c>
      <c r="U10" t="n">
        <v>0.66</v>
      </c>
      <c r="V10" t="n">
        <v>0.91</v>
      </c>
      <c r="W10" t="n">
        <v>9.25</v>
      </c>
      <c r="X10" t="n">
        <v>0.78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2.5581</v>
      </c>
      <c r="E11" t="n">
        <v>39.09</v>
      </c>
      <c r="F11" t="n">
        <v>35.17</v>
      </c>
      <c r="G11" t="n">
        <v>58.62</v>
      </c>
      <c r="H11" t="n">
        <v>0.85</v>
      </c>
      <c r="I11" t="n">
        <v>36</v>
      </c>
      <c r="J11" t="n">
        <v>208.94</v>
      </c>
      <c r="K11" t="n">
        <v>54.38</v>
      </c>
      <c r="L11" t="n">
        <v>10</v>
      </c>
      <c r="M11" t="n">
        <v>34</v>
      </c>
      <c r="N11" t="n">
        <v>44.56</v>
      </c>
      <c r="O11" t="n">
        <v>26003.41</v>
      </c>
      <c r="P11" t="n">
        <v>487.3</v>
      </c>
      <c r="Q11" t="n">
        <v>561.67</v>
      </c>
      <c r="R11" t="n">
        <v>71.17</v>
      </c>
      <c r="S11" t="n">
        <v>48.39</v>
      </c>
      <c r="T11" t="n">
        <v>10928.38</v>
      </c>
      <c r="U11" t="n">
        <v>0.68</v>
      </c>
      <c r="V11" t="n">
        <v>0.92</v>
      </c>
      <c r="W11" t="n">
        <v>9.24</v>
      </c>
      <c r="X11" t="n">
        <v>0.7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2.5702</v>
      </c>
      <c r="E12" t="n">
        <v>38.91</v>
      </c>
      <c r="F12" t="n">
        <v>35.11</v>
      </c>
      <c r="G12" t="n">
        <v>63.83</v>
      </c>
      <c r="H12" t="n">
        <v>0.93</v>
      </c>
      <c r="I12" t="n">
        <v>33</v>
      </c>
      <c r="J12" t="n">
        <v>210.55</v>
      </c>
      <c r="K12" t="n">
        <v>54.38</v>
      </c>
      <c r="L12" t="n">
        <v>11</v>
      </c>
      <c r="M12" t="n">
        <v>31</v>
      </c>
      <c r="N12" t="n">
        <v>45.17</v>
      </c>
      <c r="O12" t="n">
        <v>26201.54</v>
      </c>
      <c r="P12" t="n">
        <v>485.44</v>
      </c>
      <c r="Q12" t="n">
        <v>561.6799999999999</v>
      </c>
      <c r="R12" t="n">
        <v>68.93000000000001</v>
      </c>
      <c r="S12" t="n">
        <v>48.39</v>
      </c>
      <c r="T12" t="n">
        <v>9820.34</v>
      </c>
      <c r="U12" t="n">
        <v>0.7</v>
      </c>
      <c r="V12" t="n">
        <v>0.92</v>
      </c>
      <c r="W12" t="n">
        <v>9.23</v>
      </c>
      <c r="X12" t="n">
        <v>0.63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2.5803</v>
      </c>
      <c r="E13" t="n">
        <v>38.76</v>
      </c>
      <c r="F13" t="n">
        <v>35.07</v>
      </c>
      <c r="G13" t="n">
        <v>70.14</v>
      </c>
      <c r="H13" t="n">
        <v>1</v>
      </c>
      <c r="I13" t="n">
        <v>30</v>
      </c>
      <c r="J13" t="n">
        <v>212.16</v>
      </c>
      <c r="K13" t="n">
        <v>54.38</v>
      </c>
      <c r="L13" t="n">
        <v>12</v>
      </c>
      <c r="M13" t="n">
        <v>28</v>
      </c>
      <c r="N13" t="n">
        <v>45.78</v>
      </c>
      <c r="O13" t="n">
        <v>26400.51</v>
      </c>
      <c r="P13" t="n">
        <v>483.99</v>
      </c>
      <c r="Q13" t="n">
        <v>561.74</v>
      </c>
      <c r="R13" t="n">
        <v>67.93000000000001</v>
      </c>
      <c r="S13" t="n">
        <v>48.39</v>
      </c>
      <c r="T13" t="n">
        <v>9334.82</v>
      </c>
      <c r="U13" t="n">
        <v>0.71</v>
      </c>
      <c r="V13" t="n">
        <v>0.92</v>
      </c>
      <c r="W13" t="n">
        <v>9.23</v>
      </c>
      <c r="X13" t="n">
        <v>0.6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2.5886</v>
      </c>
      <c r="E14" t="n">
        <v>38.63</v>
      </c>
      <c r="F14" t="n">
        <v>35.03</v>
      </c>
      <c r="G14" t="n">
        <v>75.05</v>
      </c>
      <c r="H14" t="n">
        <v>1.08</v>
      </c>
      <c r="I14" t="n">
        <v>28</v>
      </c>
      <c r="J14" t="n">
        <v>213.78</v>
      </c>
      <c r="K14" t="n">
        <v>54.38</v>
      </c>
      <c r="L14" t="n">
        <v>13</v>
      </c>
      <c r="M14" t="n">
        <v>26</v>
      </c>
      <c r="N14" t="n">
        <v>46.4</v>
      </c>
      <c r="O14" t="n">
        <v>26600.32</v>
      </c>
      <c r="P14" t="n">
        <v>482.96</v>
      </c>
      <c r="Q14" t="n">
        <v>561.66</v>
      </c>
      <c r="R14" t="n">
        <v>66.55</v>
      </c>
      <c r="S14" t="n">
        <v>48.39</v>
      </c>
      <c r="T14" t="n">
        <v>8654.65</v>
      </c>
      <c r="U14" t="n">
        <v>0.73</v>
      </c>
      <c r="V14" t="n">
        <v>0.92</v>
      </c>
      <c r="W14" t="n">
        <v>9.23</v>
      </c>
      <c r="X14" t="n">
        <v>0.55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2.5977</v>
      </c>
      <c r="E15" t="n">
        <v>38.5</v>
      </c>
      <c r="F15" t="n">
        <v>34.97</v>
      </c>
      <c r="G15" t="n">
        <v>80.7</v>
      </c>
      <c r="H15" t="n">
        <v>1.15</v>
      </c>
      <c r="I15" t="n">
        <v>26</v>
      </c>
      <c r="J15" t="n">
        <v>215.41</v>
      </c>
      <c r="K15" t="n">
        <v>54.38</v>
      </c>
      <c r="L15" t="n">
        <v>14</v>
      </c>
      <c r="M15" t="n">
        <v>24</v>
      </c>
      <c r="N15" t="n">
        <v>47.03</v>
      </c>
      <c r="O15" t="n">
        <v>26801</v>
      </c>
      <c r="P15" t="n">
        <v>480.95</v>
      </c>
      <c r="Q15" t="n">
        <v>561.6799999999999</v>
      </c>
      <c r="R15" t="n">
        <v>64.87</v>
      </c>
      <c r="S15" t="n">
        <v>48.39</v>
      </c>
      <c r="T15" t="n">
        <v>7824.65</v>
      </c>
      <c r="U15" t="n">
        <v>0.75</v>
      </c>
      <c r="V15" t="n">
        <v>0.92</v>
      </c>
      <c r="W15" t="n">
        <v>9.220000000000001</v>
      </c>
      <c r="X15" t="n">
        <v>0.49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2.606</v>
      </c>
      <c r="E16" t="n">
        <v>38.37</v>
      </c>
      <c r="F16" t="n">
        <v>34.92</v>
      </c>
      <c r="G16" t="n">
        <v>87.31</v>
      </c>
      <c r="H16" t="n">
        <v>1.23</v>
      </c>
      <c r="I16" t="n">
        <v>24</v>
      </c>
      <c r="J16" t="n">
        <v>217.04</v>
      </c>
      <c r="K16" t="n">
        <v>54.38</v>
      </c>
      <c r="L16" t="n">
        <v>15</v>
      </c>
      <c r="M16" t="n">
        <v>22</v>
      </c>
      <c r="N16" t="n">
        <v>47.66</v>
      </c>
      <c r="O16" t="n">
        <v>27002.55</v>
      </c>
      <c r="P16" t="n">
        <v>479.26</v>
      </c>
      <c r="Q16" t="n">
        <v>561.6799999999999</v>
      </c>
      <c r="R16" t="n">
        <v>63.32</v>
      </c>
      <c r="S16" t="n">
        <v>48.39</v>
      </c>
      <c r="T16" t="n">
        <v>7060.02</v>
      </c>
      <c r="U16" t="n">
        <v>0.76</v>
      </c>
      <c r="V16" t="n">
        <v>0.92</v>
      </c>
      <c r="W16" t="n">
        <v>9.220000000000001</v>
      </c>
      <c r="X16" t="n">
        <v>0.45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2.6086</v>
      </c>
      <c r="E17" t="n">
        <v>38.34</v>
      </c>
      <c r="F17" t="n">
        <v>34.92</v>
      </c>
      <c r="G17" t="n">
        <v>91.11</v>
      </c>
      <c r="H17" t="n">
        <v>1.3</v>
      </c>
      <c r="I17" t="n">
        <v>23</v>
      </c>
      <c r="J17" t="n">
        <v>218.68</v>
      </c>
      <c r="K17" t="n">
        <v>54.38</v>
      </c>
      <c r="L17" t="n">
        <v>16</v>
      </c>
      <c r="M17" t="n">
        <v>21</v>
      </c>
      <c r="N17" t="n">
        <v>48.31</v>
      </c>
      <c r="O17" t="n">
        <v>27204.98</v>
      </c>
      <c r="P17" t="n">
        <v>478.86</v>
      </c>
      <c r="Q17" t="n">
        <v>561.67</v>
      </c>
      <c r="R17" t="n">
        <v>63.37</v>
      </c>
      <c r="S17" t="n">
        <v>48.39</v>
      </c>
      <c r="T17" t="n">
        <v>7094.54</v>
      </c>
      <c r="U17" t="n">
        <v>0.76</v>
      </c>
      <c r="V17" t="n">
        <v>0.92</v>
      </c>
      <c r="W17" t="n">
        <v>9.220000000000001</v>
      </c>
      <c r="X17" t="n">
        <v>0.45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2.6126</v>
      </c>
      <c r="E18" t="n">
        <v>38.28</v>
      </c>
      <c r="F18" t="n">
        <v>34.9</v>
      </c>
      <c r="G18" t="n">
        <v>95.19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477.24</v>
      </c>
      <c r="Q18" t="n">
        <v>561.67</v>
      </c>
      <c r="R18" t="n">
        <v>62.8</v>
      </c>
      <c r="S18" t="n">
        <v>48.39</v>
      </c>
      <c r="T18" t="n">
        <v>6812.13</v>
      </c>
      <c r="U18" t="n">
        <v>0.77</v>
      </c>
      <c r="V18" t="n">
        <v>0.92</v>
      </c>
      <c r="W18" t="n">
        <v>9.220000000000001</v>
      </c>
      <c r="X18" t="n">
        <v>0.43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2.6225</v>
      </c>
      <c r="E19" t="n">
        <v>38.13</v>
      </c>
      <c r="F19" t="n">
        <v>34.84</v>
      </c>
      <c r="G19" t="n">
        <v>104.51</v>
      </c>
      <c r="H19" t="n">
        <v>1.44</v>
      </c>
      <c r="I19" t="n">
        <v>20</v>
      </c>
      <c r="J19" t="n">
        <v>221.99</v>
      </c>
      <c r="K19" t="n">
        <v>54.38</v>
      </c>
      <c r="L19" t="n">
        <v>18</v>
      </c>
      <c r="M19" t="n">
        <v>18</v>
      </c>
      <c r="N19" t="n">
        <v>49.61</v>
      </c>
      <c r="O19" t="n">
        <v>27612.53</v>
      </c>
      <c r="P19" t="n">
        <v>475.89</v>
      </c>
      <c r="Q19" t="n">
        <v>561.7</v>
      </c>
      <c r="R19" t="n">
        <v>60.88</v>
      </c>
      <c r="S19" t="n">
        <v>48.39</v>
      </c>
      <c r="T19" t="n">
        <v>5859.83</v>
      </c>
      <c r="U19" t="n">
        <v>0.79</v>
      </c>
      <c r="V19" t="n">
        <v>0.92</v>
      </c>
      <c r="W19" t="n">
        <v>9.210000000000001</v>
      </c>
      <c r="X19" t="n">
        <v>0.36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2.6256</v>
      </c>
      <c r="E20" t="n">
        <v>38.09</v>
      </c>
      <c r="F20" t="n">
        <v>34.83</v>
      </c>
      <c r="G20" t="n">
        <v>109.99</v>
      </c>
      <c r="H20" t="n">
        <v>1.51</v>
      </c>
      <c r="I20" t="n">
        <v>19</v>
      </c>
      <c r="J20" t="n">
        <v>223.65</v>
      </c>
      <c r="K20" t="n">
        <v>54.38</v>
      </c>
      <c r="L20" t="n">
        <v>19</v>
      </c>
      <c r="M20" t="n">
        <v>17</v>
      </c>
      <c r="N20" t="n">
        <v>50.27</v>
      </c>
      <c r="O20" t="n">
        <v>27817.81</v>
      </c>
      <c r="P20" t="n">
        <v>475.21</v>
      </c>
      <c r="Q20" t="n">
        <v>561.6799999999999</v>
      </c>
      <c r="R20" t="n">
        <v>60.39</v>
      </c>
      <c r="S20" t="n">
        <v>48.39</v>
      </c>
      <c r="T20" t="n">
        <v>5622.61</v>
      </c>
      <c r="U20" t="n">
        <v>0.8</v>
      </c>
      <c r="V20" t="n">
        <v>0.92</v>
      </c>
      <c r="W20" t="n">
        <v>9.210000000000001</v>
      </c>
      <c r="X20" t="n">
        <v>0.36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2.6295</v>
      </c>
      <c r="E21" t="n">
        <v>38.03</v>
      </c>
      <c r="F21" t="n">
        <v>34.81</v>
      </c>
      <c r="G21" t="n">
        <v>116.04</v>
      </c>
      <c r="H21" t="n">
        <v>1.58</v>
      </c>
      <c r="I21" t="n">
        <v>18</v>
      </c>
      <c r="J21" t="n">
        <v>225.32</v>
      </c>
      <c r="K21" t="n">
        <v>54.38</v>
      </c>
      <c r="L21" t="n">
        <v>20</v>
      </c>
      <c r="M21" t="n">
        <v>16</v>
      </c>
      <c r="N21" t="n">
        <v>50.95</v>
      </c>
      <c r="O21" t="n">
        <v>28023.89</v>
      </c>
      <c r="P21" t="n">
        <v>473.55</v>
      </c>
      <c r="Q21" t="n">
        <v>561.67</v>
      </c>
      <c r="R21" t="n">
        <v>60.02</v>
      </c>
      <c r="S21" t="n">
        <v>48.39</v>
      </c>
      <c r="T21" t="n">
        <v>5441.9</v>
      </c>
      <c r="U21" t="n">
        <v>0.8100000000000001</v>
      </c>
      <c r="V21" t="n">
        <v>0.92</v>
      </c>
      <c r="W21" t="n">
        <v>9.210000000000001</v>
      </c>
      <c r="X21" t="n">
        <v>0.34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2.6292</v>
      </c>
      <c r="E22" t="n">
        <v>38.03</v>
      </c>
      <c r="F22" t="n">
        <v>34.82</v>
      </c>
      <c r="G22" t="n">
        <v>116.06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472.18</v>
      </c>
      <c r="Q22" t="n">
        <v>561.67</v>
      </c>
      <c r="R22" t="n">
        <v>60.02</v>
      </c>
      <c r="S22" t="n">
        <v>48.39</v>
      </c>
      <c r="T22" t="n">
        <v>5442.5</v>
      </c>
      <c r="U22" t="n">
        <v>0.8100000000000001</v>
      </c>
      <c r="V22" t="n">
        <v>0.92</v>
      </c>
      <c r="W22" t="n">
        <v>9.210000000000001</v>
      </c>
      <c r="X22" t="n">
        <v>0.34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2.6331</v>
      </c>
      <c r="E23" t="n">
        <v>37.98</v>
      </c>
      <c r="F23" t="n">
        <v>34.8</v>
      </c>
      <c r="G23" t="n">
        <v>122.83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472.67</v>
      </c>
      <c r="Q23" t="n">
        <v>561.65</v>
      </c>
      <c r="R23" t="n">
        <v>59.61</v>
      </c>
      <c r="S23" t="n">
        <v>48.39</v>
      </c>
      <c r="T23" t="n">
        <v>5242.14</v>
      </c>
      <c r="U23" t="n">
        <v>0.8100000000000001</v>
      </c>
      <c r="V23" t="n">
        <v>0.92</v>
      </c>
      <c r="W23" t="n">
        <v>9.210000000000001</v>
      </c>
      <c r="X23" t="n">
        <v>0.33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2.6375</v>
      </c>
      <c r="E24" t="n">
        <v>37.91</v>
      </c>
      <c r="F24" t="n">
        <v>34.78</v>
      </c>
      <c r="G24" t="n">
        <v>130.41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471.63</v>
      </c>
      <c r="Q24" t="n">
        <v>561.65</v>
      </c>
      <c r="R24" t="n">
        <v>58.88</v>
      </c>
      <c r="S24" t="n">
        <v>48.39</v>
      </c>
      <c r="T24" t="n">
        <v>4883.1</v>
      </c>
      <c r="U24" t="n">
        <v>0.82</v>
      </c>
      <c r="V24" t="n">
        <v>0.93</v>
      </c>
      <c r="W24" t="n">
        <v>9.199999999999999</v>
      </c>
      <c r="X24" t="n">
        <v>0.3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2.6412</v>
      </c>
      <c r="E25" t="n">
        <v>37.86</v>
      </c>
      <c r="F25" t="n">
        <v>34.76</v>
      </c>
      <c r="G25" t="n">
        <v>139.05</v>
      </c>
      <c r="H25" t="n">
        <v>1.84</v>
      </c>
      <c r="I25" t="n">
        <v>15</v>
      </c>
      <c r="J25" t="n">
        <v>232.08</v>
      </c>
      <c r="K25" t="n">
        <v>54.38</v>
      </c>
      <c r="L25" t="n">
        <v>24</v>
      </c>
      <c r="M25" t="n">
        <v>13</v>
      </c>
      <c r="N25" t="n">
        <v>53.71</v>
      </c>
      <c r="O25" t="n">
        <v>28857.81</v>
      </c>
      <c r="P25" t="n">
        <v>469.3</v>
      </c>
      <c r="Q25" t="n">
        <v>561.66</v>
      </c>
      <c r="R25" t="n">
        <v>58.62</v>
      </c>
      <c r="S25" t="n">
        <v>48.39</v>
      </c>
      <c r="T25" t="n">
        <v>4756.33</v>
      </c>
      <c r="U25" t="n">
        <v>0.83</v>
      </c>
      <c r="V25" t="n">
        <v>0.93</v>
      </c>
      <c r="W25" t="n">
        <v>9.199999999999999</v>
      </c>
      <c r="X25" t="n">
        <v>0.29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2.6415</v>
      </c>
      <c r="E26" t="n">
        <v>37.86</v>
      </c>
      <c r="F26" t="n">
        <v>34.76</v>
      </c>
      <c r="G26" t="n">
        <v>139.03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470.27</v>
      </c>
      <c r="Q26" t="n">
        <v>561.6799999999999</v>
      </c>
      <c r="R26" t="n">
        <v>58.45</v>
      </c>
      <c r="S26" t="n">
        <v>48.39</v>
      </c>
      <c r="T26" t="n">
        <v>4672.28</v>
      </c>
      <c r="U26" t="n">
        <v>0.83</v>
      </c>
      <c r="V26" t="n">
        <v>0.93</v>
      </c>
      <c r="W26" t="n">
        <v>9.199999999999999</v>
      </c>
      <c r="X26" t="n">
        <v>0.28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2.6461</v>
      </c>
      <c r="E27" t="n">
        <v>37.79</v>
      </c>
      <c r="F27" t="n">
        <v>34.73</v>
      </c>
      <c r="G27" t="n">
        <v>148.84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12</v>
      </c>
      <c r="N27" t="n">
        <v>55.14</v>
      </c>
      <c r="O27" t="n">
        <v>29280.69</v>
      </c>
      <c r="P27" t="n">
        <v>468.1</v>
      </c>
      <c r="Q27" t="n">
        <v>561.6799999999999</v>
      </c>
      <c r="R27" t="n">
        <v>57.3</v>
      </c>
      <c r="S27" t="n">
        <v>48.39</v>
      </c>
      <c r="T27" t="n">
        <v>4101.6</v>
      </c>
      <c r="U27" t="n">
        <v>0.84</v>
      </c>
      <c r="V27" t="n">
        <v>0.93</v>
      </c>
      <c r="W27" t="n">
        <v>9.199999999999999</v>
      </c>
      <c r="X27" t="n">
        <v>0.26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2.6472</v>
      </c>
      <c r="E28" t="n">
        <v>37.78</v>
      </c>
      <c r="F28" t="n">
        <v>34.71</v>
      </c>
      <c r="G28" t="n">
        <v>148.78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12</v>
      </c>
      <c r="N28" t="n">
        <v>55.86</v>
      </c>
      <c r="O28" t="n">
        <v>29493.67</v>
      </c>
      <c r="P28" t="n">
        <v>467.98</v>
      </c>
      <c r="Q28" t="n">
        <v>561.67</v>
      </c>
      <c r="R28" t="n">
        <v>57.05</v>
      </c>
      <c r="S28" t="n">
        <v>48.39</v>
      </c>
      <c r="T28" t="n">
        <v>3977.51</v>
      </c>
      <c r="U28" t="n">
        <v>0.85</v>
      </c>
      <c r="V28" t="n">
        <v>0.93</v>
      </c>
      <c r="W28" t="n">
        <v>9.199999999999999</v>
      </c>
      <c r="X28" t="n">
        <v>0.24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2.6497</v>
      </c>
      <c r="E29" t="n">
        <v>37.74</v>
      </c>
      <c r="F29" t="n">
        <v>34.72</v>
      </c>
      <c r="G29" t="n">
        <v>160.23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11</v>
      </c>
      <c r="N29" t="n">
        <v>56.6</v>
      </c>
      <c r="O29" t="n">
        <v>29707.68</v>
      </c>
      <c r="P29" t="n">
        <v>466.58</v>
      </c>
      <c r="Q29" t="n">
        <v>561.6799999999999</v>
      </c>
      <c r="R29" t="n">
        <v>56.9</v>
      </c>
      <c r="S29" t="n">
        <v>48.39</v>
      </c>
      <c r="T29" t="n">
        <v>3905.14</v>
      </c>
      <c r="U29" t="n">
        <v>0.85</v>
      </c>
      <c r="V29" t="n">
        <v>0.93</v>
      </c>
      <c r="W29" t="n">
        <v>9.199999999999999</v>
      </c>
      <c r="X29" t="n">
        <v>0.24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2.6501</v>
      </c>
      <c r="E30" t="n">
        <v>37.73</v>
      </c>
      <c r="F30" t="n">
        <v>34.71</v>
      </c>
      <c r="G30" t="n">
        <v>160.21</v>
      </c>
      <c r="H30" t="n">
        <v>2.14</v>
      </c>
      <c r="I30" t="n">
        <v>13</v>
      </c>
      <c r="J30" t="n">
        <v>240.72</v>
      </c>
      <c r="K30" t="n">
        <v>54.38</v>
      </c>
      <c r="L30" t="n">
        <v>29</v>
      </c>
      <c r="M30" t="n">
        <v>11</v>
      </c>
      <c r="N30" t="n">
        <v>57.34</v>
      </c>
      <c r="O30" t="n">
        <v>29922.88</v>
      </c>
      <c r="P30" t="n">
        <v>466.69</v>
      </c>
      <c r="Q30" t="n">
        <v>561.66</v>
      </c>
      <c r="R30" t="n">
        <v>56.73</v>
      </c>
      <c r="S30" t="n">
        <v>48.39</v>
      </c>
      <c r="T30" t="n">
        <v>3822.54</v>
      </c>
      <c r="U30" t="n">
        <v>0.85</v>
      </c>
      <c r="V30" t="n">
        <v>0.93</v>
      </c>
      <c r="W30" t="n">
        <v>9.199999999999999</v>
      </c>
      <c r="X30" t="n">
        <v>0.24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2.6501</v>
      </c>
      <c r="E31" t="n">
        <v>37.73</v>
      </c>
      <c r="F31" t="n">
        <v>34.71</v>
      </c>
      <c r="G31" t="n">
        <v>160.21</v>
      </c>
      <c r="H31" t="n">
        <v>2.2</v>
      </c>
      <c r="I31" t="n">
        <v>13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464.56</v>
      </c>
      <c r="Q31" t="n">
        <v>561.67</v>
      </c>
      <c r="R31" t="n">
        <v>56.9</v>
      </c>
      <c r="S31" t="n">
        <v>48.39</v>
      </c>
      <c r="T31" t="n">
        <v>3906.81</v>
      </c>
      <c r="U31" t="n">
        <v>0.85</v>
      </c>
      <c r="V31" t="n">
        <v>0.93</v>
      </c>
      <c r="W31" t="n">
        <v>9.199999999999999</v>
      </c>
      <c r="X31" t="n">
        <v>0.24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2.654</v>
      </c>
      <c r="E32" t="n">
        <v>37.68</v>
      </c>
      <c r="F32" t="n">
        <v>34.7</v>
      </c>
      <c r="G32" t="n">
        <v>173.48</v>
      </c>
      <c r="H32" t="n">
        <v>2.26</v>
      </c>
      <c r="I32" t="n">
        <v>12</v>
      </c>
      <c r="J32" t="n">
        <v>244.23</v>
      </c>
      <c r="K32" t="n">
        <v>54.38</v>
      </c>
      <c r="L32" t="n">
        <v>31</v>
      </c>
      <c r="M32" t="n">
        <v>10</v>
      </c>
      <c r="N32" t="n">
        <v>58.86</v>
      </c>
      <c r="O32" t="n">
        <v>30356.28</v>
      </c>
      <c r="P32" t="n">
        <v>464.55</v>
      </c>
      <c r="Q32" t="n">
        <v>561.67</v>
      </c>
      <c r="R32" t="n">
        <v>56.42</v>
      </c>
      <c r="S32" t="n">
        <v>48.39</v>
      </c>
      <c r="T32" t="n">
        <v>3674.46</v>
      </c>
      <c r="U32" t="n">
        <v>0.86</v>
      </c>
      <c r="V32" t="n">
        <v>0.93</v>
      </c>
      <c r="W32" t="n">
        <v>9.199999999999999</v>
      </c>
      <c r="X32" t="n">
        <v>0.22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2.6538</v>
      </c>
      <c r="E33" t="n">
        <v>37.68</v>
      </c>
      <c r="F33" t="n">
        <v>34.7</v>
      </c>
      <c r="G33" t="n">
        <v>173.49</v>
      </c>
      <c r="H33" t="n">
        <v>2.31</v>
      </c>
      <c r="I33" t="n">
        <v>12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465.06</v>
      </c>
      <c r="Q33" t="n">
        <v>561.66</v>
      </c>
      <c r="R33" t="n">
        <v>56.43</v>
      </c>
      <c r="S33" t="n">
        <v>48.39</v>
      </c>
      <c r="T33" t="n">
        <v>3677.06</v>
      </c>
      <c r="U33" t="n">
        <v>0.86</v>
      </c>
      <c r="V33" t="n">
        <v>0.93</v>
      </c>
      <c r="W33" t="n">
        <v>9.199999999999999</v>
      </c>
      <c r="X33" t="n">
        <v>0.23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2.6534</v>
      </c>
      <c r="E34" t="n">
        <v>37.69</v>
      </c>
      <c r="F34" t="n">
        <v>34.7</v>
      </c>
      <c r="G34" t="n">
        <v>173.52</v>
      </c>
      <c r="H34" t="n">
        <v>2.37</v>
      </c>
      <c r="I34" t="n">
        <v>12</v>
      </c>
      <c r="J34" t="n">
        <v>247.78</v>
      </c>
      <c r="K34" t="n">
        <v>54.38</v>
      </c>
      <c r="L34" t="n">
        <v>33</v>
      </c>
      <c r="M34" t="n">
        <v>10</v>
      </c>
      <c r="N34" t="n">
        <v>60.41</v>
      </c>
      <c r="O34" t="n">
        <v>30794.11</v>
      </c>
      <c r="P34" t="n">
        <v>462.21</v>
      </c>
      <c r="Q34" t="n">
        <v>561.65</v>
      </c>
      <c r="R34" t="n">
        <v>56.58</v>
      </c>
      <c r="S34" t="n">
        <v>48.39</v>
      </c>
      <c r="T34" t="n">
        <v>3754.02</v>
      </c>
      <c r="U34" t="n">
        <v>0.86</v>
      </c>
      <c r="V34" t="n">
        <v>0.93</v>
      </c>
      <c r="W34" t="n">
        <v>9.199999999999999</v>
      </c>
      <c r="X34" t="n">
        <v>0.23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2.658</v>
      </c>
      <c r="E35" t="n">
        <v>37.62</v>
      </c>
      <c r="F35" t="n">
        <v>34.68</v>
      </c>
      <c r="G35" t="n">
        <v>189.15</v>
      </c>
      <c r="H35" t="n">
        <v>2.42</v>
      </c>
      <c r="I35" t="n">
        <v>11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463.68</v>
      </c>
      <c r="Q35" t="n">
        <v>561.65</v>
      </c>
      <c r="R35" t="n">
        <v>55.7</v>
      </c>
      <c r="S35" t="n">
        <v>48.39</v>
      </c>
      <c r="T35" t="n">
        <v>3317.37</v>
      </c>
      <c r="U35" t="n">
        <v>0.87</v>
      </c>
      <c r="V35" t="n">
        <v>0.93</v>
      </c>
      <c r="W35" t="n">
        <v>9.199999999999999</v>
      </c>
      <c r="X35" t="n">
        <v>0.21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2.6585</v>
      </c>
      <c r="E36" t="n">
        <v>37.62</v>
      </c>
      <c r="F36" t="n">
        <v>34.67</v>
      </c>
      <c r="G36" t="n">
        <v>189.12</v>
      </c>
      <c r="H36" t="n">
        <v>2.48</v>
      </c>
      <c r="I36" t="n">
        <v>11</v>
      </c>
      <c r="J36" t="n">
        <v>251.37</v>
      </c>
      <c r="K36" t="n">
        <v>54.38</v>
      </c>
      <c r="L36" t="n">
        <v>35</v>
      </c>
      <c r="M36" t="n">
        <v>9</v>
      </c>
      <c r="N36" t="n">
        <v>61.99</v>
      </c>
      <c r="O36" t="n">
        <v>31236.5</v>
      </c>
      <c r="P36" t="n">
        <v>462.86</v>
      </c>
      <c r="Q36" t="n">
        <v>561.67</v>
      </c>
      <c r="R36" t="n">
        <v>55.62</v>
      </c>
      <c r="S36" t="n">
        <v>48.39</v>
      </c>
      <c r="T36" t="n">
        <v>3279.35</v>
      </c>
      <c r="U36" t="n">
        <v>0.87</v>
      </c>
      <c r="V36" t="n">
        <v>0.93</v>
      </c>
      <c r="W36" t="n">
        <v>9.199999999999999</v>
      </c>
      <c r="X36" t="n">
        <v>0.2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2.6589</v>
      </c>
      <c r="E37" t="n">
        <v>37.61</v>
      </c>
      <c r="F37" t="n">
        <v>34.67</v>
      </c>
      <c r="G37" t="n">
        <v>189.08</v>
      </c>
      <c r="H37" t="n">
        <v>2.53</v>
      </c>
      <c r="I37" t="n">
        <v>11</v>
      </c>
      <c r="J37" t="n">
        <v>253.18</v>
      </c>
      <c r="K37" t="n">
        <v>54.38</v>
      </c>
      <c r="L37" t="n">
        <v>36</v>
      </c>
      <c r="M37" t="n">
        <v>9</v>
      </c>
      <c r="N37" t="n">
        <v>62.8</v>
      </c>
      <c r="O37" t="n">
        <v>31459.45</v>
      </c>
      <c r="P37" t="n">
        <v>460.16</v>
      </c>
      <c r="Q37" t="n">
        <v>561.65</v>
      </c>
      <c r="R37" t="n">
        <v>55.43</v>
      </c>
      <c r="S37" t="n">
        <v>48.39</v>
      </c>
      <c r="T37" t="n">
        <v>3182.7</v>
      </c>
      <c r="U37" t="n">
        <v>0.87</v>
      </c>
      <c r="V37" t="n">
        <v>0.93</v>
      </c>
      <c r="W37" t="n">
        <v>9.19</v>
      </c>
      <c r="X37" t="n">
        <v>0.19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2.6621</v>
      </c>
      <c r="E38" t="n">
        <v>37.56</v>
      </c>
      <c r="F38" t="n">
        <v>34.66</v>
      </c>
      <c r="G38" t="n">
        <v>207.95</v>
      </c>
      <c r="H38" t="n">
        <v>2.58</v>
      </c>
      <c r="I38" t="n">
        <v>10</v>
      </c>
      <c r="J38" t="n">
        <v>255</v>
      </c>
      <c r="K38" t="n">
        <v>54.38</v>
      </c>
      <c r="L38" t="n">
        <v>37</v>
      </c>
      <c r="M38" t="n">
        <v>8</v>
      </c>
      <c r="N38" t="n">
        <v>63.62</v>
      </c>
      <c r="O38" t="n">
        <v>31683.59</v>
      </c>
      <c r="P38" t="n">
        <v>460.75</v>
      </c>
      <c r="Q38" t="n">
        <v>561.67</v>
      </c>
      <c r="R38" t="n">
        <v>55.07</v>
      </c>
      <c r="S38" t="n">
        <v>48.39</v>
      </c>
      <c r="T38" t="n">
        <v>3005.86</v>
      </c>
      <c r="U38" t="n">
        <v>0.88</v>
      </c>
      <c r="V38" t="n">
        <v>0.93</v>
      </c>
      <c r="W38" t="n">
        <v>9.199999999999999</v>
      </c>
      <c r="X38" t="n">
        <v>0.19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2.6624</v>
      </c>
      <c r="E39" t="n">
        <v>37.56</v>
      </c>
      <c r="F39" t="n">
        <v>34.65</v>
      </c>
      <c r="G39" t="n">
        <v>207.93</v>
      </c>
      <c r="H39" t="n">
        <v>2.63</v>
      </c>
      <c r="I39" t="n">
        <v>10</v>
      </c>
      <c r="J39" t="n">
        <v>256.82</v>
      </c>
      <c r="K39" t="n">
        <v>54.38</v>
      </c>
      <c r="L39" t="n">
        <v>38</v>
      </c>
      <c r="M39" t="n">
        <v>8</v>
      </c>
      <c r="N39" t="n">
        <v>64.45</v>
      </c>
      <c r="O39" t="n">
        <v>31909.08</v>
      </c>
      <c r="P39" t="n">
        <v>461.71</v>
      </c>
      <c r="Q39" t="n">
        <v>561.66</v>
      </c>
      <c r="R39" t="n">
        <v>55.08</v>
      </c>
      <c r="S39" t="n">
        <v>48.39</v>
      </c>
      <c r="T39" t="n">
        <v>3009.82</v>
      </c>
      <c r="U39" t="n">
        <v>0.88</v>
      </c>
      <c r="V39" t="n">
        <v>0.93</v>
      </c>
      <c r="W39" t="n">
        <v>9.19</v>
      </c>
      <c r="X39" t="n">
        <v>0.18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2.6633</v>
      </c>
      <c r="E40" t="n">
        <v>37.55</v>
      </c>
      <c r="F40" t="n">
        <v>34.64</v>
      </c>
      <c r="G40" t="n">
        <v>207.85</v>
      </c>
      <c r="H40" t="n">
        <v>2.68</v>
      </c>
      <c r="I40" t="n">
        <v>10</v>
      </c>
      <c r="J40" t="n">
        <v>258.66</v>
      </c>
      <c r="K40" t="n">
        <v>54.38</v>
      </c>
      <c r="L40" t="n">
        <v>39</v>
      </c>
      <c r="M40" t="n">
        <v>8</v>
      </c>
      <c r="N40" t="n">
        <v>65.28</v>
      </c>
      <c r="O40" t="n">
        <v>32135.68</v>
      </c>
      <c r="P40" t="n">
        <v>462.79</v>
      </c>
      <c r="Q40" t="n">
        <v>561.66</v>
      </c>
      <c r="R40" t="n">
        <v>54.74</v>
      </c>
      <c r="S40" t="n">
        <v>48.39</v>
      </c>
      <c r="T40" t="n">
        <v>2843.28</v>
      </c>
      <c r="U40" t="n">
        <v>0.88</v>
      </c>
      <c r="V40" t="n">
        <v>0.93</v>
      </c>
      <c r="W40" t="n">
        <v>9.19</v>
      </c>
      <c r="X40" t="n">
        <v>0.17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2.6635</v>
      </c>
      <c r="E41" t="n">
        <v>37.54</v>
      </c>
      <c r="F41" t="n">
        <v>34.64</v>
      </c>
      <c r="G41" t="n">
        <v>207.83</v>
      </c>
      <c r="H41" t="n">
        <v>2.73</v>
      </c>
      <c r="I41" t="n">
        <v>10</v>
      </c>
      <c r="J41" t="n">
        <v>260.51</v>
      </c>
      <c r="K41" t="n">
        <v>54.38</v>
      </c>
      <c r="L41" t="n">
        <v>40</v>
      </c>
      <c r="M41" t="n">
        <v>8</v>
      </c>
      <c r="N41" t="n">
        <v>66.13</v>
      </c>
      <c r="O41" t="n">
        <v>32363.54</v>
      </c>
      <c r="P41" t="n">
        <v>460.71</v>
      </c>
      <c r="Q41" t="n">
        <v>561.65</v>
      </c>
      <c r="R41" t="n">
        <v>54.65</v>
      </c>
      <c r="S41" t="n">
        <v>48.39</v>
      </c>
      <c r="T41" t="n">
        <v>2796.3</v>
      </c>
      <c r="U41" t="n">
        <v>0.89</v>
      </c>
      <c r="V41" t="n">
        <v>0.93</v>
      </c>
      <c r="W41" t="n">
        <v>9.19</v>
      </c>
      <c r="X41" t="n">
        <v>0.17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2.183</v>
      </c>
      <c r="E42" t="n">
        <v>45.81</v>
      </c>
      <c r="F42" t="n">
        <v>39.33</v>
      </c>
      <c r="G42" t="n">
        <v>9.83</v>
      </c>
      <c r="H42" t="n">
        <v>0.2</v>
      </c>
      <c r="I42" t="n">
        <v>240</v>
      </c>
      <c r="J42" t="n">
        <v>89.87</v>
      </c>
      <c r="K42" t="n">
        <v>37.55</v>
      </c>
      <c r="L42" t="n">
        <v>1</v>
      </c>
      <c r="M42" t="n">
        <v>238</v>
      </c>
      <c r="N42" t="n">
        <v>11.32</v>
      </c>
      <c r="O42" t="n">
        <v>11317.98</v>
      </c>
      <c r="P42" t="n">
        <v>333.19</v>
      </c>
      <c r="Q42" t="n">
        <v>562.04</v>
      </c>
      <c r="R42" t="n">
        <v>200.35</v>
      </c>
      <c r="S42" t="n">
        <v>48.39</v>
      </c>
      <c r="T42" t="n">
        <v>74499.5</v>
      </c>
      <c r="U42" t="n">
        <v>0.24</v>
      </c>
      <c r="V42" t="n">
        <v>0.82</v>
      </c>
      <c r="W42" t="n">
        <v>9.57</v>
      </c>
      <c r="X42" t="n">
        <v>4.85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2.4552</v>
      </c>
      <c r="E43" t="n">
        <v>40.73</v>
      </c>
      <c r="F43" t="n">
        <v>36.69</v>
      </c>
      <c r="G43" t="n">
        <v>19.83</v>
      </c>
      <c r="H43" t="n">
        <v>0.39</v>
      </c>
      <c r="I43" t="n">
        <v>111</v>
      </c>
      <c r="J43" t="n">
        <v>91.09999999999999</v>
      </c>
      <c r="K43" t="n">
        <v>37.55</v>
      </c>
      <c r="L43" t="n">
        <v>2</v>
      </c>
      <c r="M43" t="n">
        <v>109</v>
      </c>
      <c r="N43" t="n">
        <v>11.54</v>
      </c>
      <c r="O43" t="n">
        <v>11468.97</v>
      </c>
      <c r="P43" t="n">
        <v>307.09</v>
      </c>
      <c r="Q43" t="n">
        <v>561.8</v>
      </c>
      <c r="R43" t="n">
        <v>118.12</v>
      </c>
      <c r="S43" t="n">
        <v>48.39</v>
      </c>
      <c r="T43" t="n">
        <v>34029.26</v>
      </c>
      <c r="U43" t="n">
        <v>0.41</v>
      </c>
      <c r="V43" t="n">
        <v>0.88</v>
      </c>
      <c r="W43" t="n">
        <v>9.359999999999999</v>
      </c>
      <c r="X43" t="n">
        <v>2.22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2.5512</v>
      </c>
      <c r="E44" t="n">
        <v>39.2</v>
      </c>
      <c r="F44" t="n">
        <v>35.9</v>
      </c>
      <c r="G44" t="n">
        <v>29.91</v>
      </c>
      <c r="H44" t="n">
        <v>0.57</v>
      </c>
      <c r="I44" t="n">
        <v>72</v>
      </c>
      <c r="J44" t="n">
        <v>92.31999999999999</v>
      </c>
      <c r="K44" t="n">
        <v>37.55</v>
      </c>
      <c r="L44" t="n">
        <v>3</v>
      </c>
      <c r="M44" t="n">
        <v>70</v>
      </c>
      <c r="N44" t="n">
        <v>11.77</v>
      </c>
      <c r="O44" t="n">
        <v>11620.34</v>
      </c>
      <c r="P44" t="n">
        <v>296.58</v>
      </c>
      <c r="Q44" t="n">
        <v>561.73</v>
      </c>
      <c r="R44" t="n">
        <v>93.87</v>
      </c>
      <c r="S44" t="n">
        <v>48.39</v>
      </c>
      <c r="T44" t="n">
        <v>22095.6</v>
      </c>
      <c r="U44" t="n">
        <v>0.52</v>
      </c>
      <c r="V44" t="n">
        <v>0.9</v>
      </c>
      <c r="W44" t="n">
        <v>9.289999999999999</v>
      </c>
      <c r="X44" t="n">
        <v>1.42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2.6005</v>
      </c>
      <c r="E45" t="n">
        <v>38.45</v>
      </c>
      <c r="F45" t="n">
        <v>35.51</v>
      </c>
      <c r="G45" t="n">
        <v>40.2</v>
      </c>
      <c r="H45" t="n">
        <v>0.75</v>
      </c>
      <c r="I45" t="n">
        <v>53</v>
      </c>
      <c r="J45" t="n">
        <v>93.55</v>
      </c>
      <c r="K45" t="n">
        <v>37.55</v>
      </c>
      <c r="L45" t="n">
        <v>4</v>
      </c>
      <c r="M45" t="n">
        <v>51</v>
      </c>
      <c r="N45" t="n">
        <v>12</v>
      </c>
      <c r="O45" t="n">
        <v>11772.07</v>
      </c>
      <c r="P45" t="n">
        <v>289.67</v>
      </c>
      <c r="Q45" t="n">
        <v>561.75</v>
      </c>
      <c r="R45" t="n">
        <v>81.67</v>
      </c>
      <c r="S45" t="n">
        <v>48.39</v>
      </c>
      <c r="T45" t="n">
        <v>16091.19</v>
      </c>
      <c r="U45" t="n">
        <v>0.59</v>
      </c>
      <c r="V45" t="n">
        <v>0.91</v>
      </c>
      <c r="W45" t="n">
        <v>9.26</v>
      </c>
      <c r="X45" t="n">
        <v>1.04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2.6298</v>
      </c>
      <c r="E46" t="n">
        <v>38.02</v>
      </c>
      <c r="F46" t="n">
        <v>35.29</v>
      </c>
      <c r="G46" t="n">
        <v>50.42</v>
      </c>
      <c r="H46" t="n">
        <v>0.93</v>
      </c>
      <c r="I46" t="n">
        <v>42</v>
      </c>
      <c r="J46" t="n">
        <v>94.79000000000001</v>
      </c>
      <c r="K46" t="n">
        <v>37.55</v>
      </c>
      <c r="L46" t="n">
        <v>5</v>
      </c>
      <c r="M46" t="n">
        <v>40</v>
      </c>
      <c r="N46" t="n">
        <v>12.23</v>
      </c>
      <c r="O46" t="n">
        <v>11924.18</v>
      </c>
      <c r="P46" t="n">
        <v>283.83</v>
      </c>
      <c r="Q46" t="n">
        <v>561.6799999999999</v>
      </c>
      <c r="R46" t="n">
        <v>74.93000000000001</v>
      </c>
      <c r="S46" t="n">
        <v>48.39</v>
      </c>
      <c r="T46" t="n">
        <v>12775.65</v>
      </c>
      <c r="U46" t="n">
        <v>0.65</v>
      </c>
      <c r="V46" t="n">
        <v>0.91</v>
      </c>
      <c r="W46" t="n">
        <v>9.24</v>
      </c>
      <c r="X46" t="n">
        <v>0.82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2.649</v>
      </c>
      <c r="E47" t="n">
        <v>37.75</v>
      </c>
      <c r="F47" t="n">
        <v>35.15</v>
      </c>
      <c r="G47" t="n">
        <v>60.26</v>
      </c>
      <c r="H47" t="n">
        <v>1.1</v>
      </c>
      <c r="I47" t="n">
        <v>35</v>
      </c>
      <c r="J47" t="n">
        <v>96.02</v>
      </c>
      <c r="K47" t="n">
        <v>37.55</v>
      </c>
      <c r="L47" t="n">
        <v>6</v>
      </c>
      <c r="M47" t="n">
        <v>33</v>
      </c>
      <c r="N47" t="n">
        <v>12.47</v>
      </c>
      <c r="O47" t="n">
        <v>12076.67</v>
      </c>
      <c r="P47" t="n">
        <v>278.36</v>
      </c>
      <c r="Q47" t="n">
        <v>561.7</v>
      </c>
      <c r="R47" t="n">
        <v>70.09</v>
      </c>
      <c r="S47" t="n">
        <v>48.39</v>
      </c>
      <c r="T47" t="n">
        <v>10392.83</v>
      </c>
      <c r="U47" t="n">
        <v>0.6899999999999999</v>
      </c>
      <c r="V47" t="n">
        <v>0.92</v>
      </c>
      <c r="W47" t="n">
        <v>9.24</v>
      </c>
      <c r="X47" t="n">
        <v>0.67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2.6656</v>
      </c>
      <c r="E48" t="n">
        <v>37.52</v>
      </c>
      <c r="F48" t="n">
        <v>35.03</v>
      </c>
      <c r="G48" t="n">
        <v>72.47</v>
      </c>
      <c r="H48" t="n">
        <v>1.27</v>
      </c>
      <c r="I48" t="n">
        <v>29</v>
      </c>
      <c r="J48" t="n">
        <v>97.26000000000001</v>
      </c>
      <c r="K48" t="n">
        <v>37.55</v>
      </c>
      <c r="L48" t="n">
        <v>7</v>
      </c>
      <c r="M48" t="n">
        <v>27</v>
      </c>
      <c r="N48" t="n">
        <v>12.71</v>
      </c>
      <c r="O48" t="n">
        <v>12229.54</v>
      </c>
      <c r="P48" t="n">
        <v>273.39</v>
      </c>
      <c r="Q48" t="n">
        <v>561.6900000000001</v>
      </c>
      <c r="R48" t="n">
        <v>66.73999999999999</v>
      </c>
      <c r="S48" t="n">
        <v>48.39</v>
      </c>
      <c r="T48" t="n">
        <v>8746.1</v>
      </c>
      <c r="U48" t="n">
        <v>0.73</v>
      </c>
      <c r="V48" t="n">
        <v>0.92</v>
      </c>
      <c r="W48" t="n">
        <v>9.220000000000001</v>
      </c>
      <c r="X48" t="n">
        <v>0.55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2.6753</v>
      </c>
      <c r="E49" t="n">
        <v>37.38</v>
      </c>
      <c r="F49" t="n">
        <v>34.97</v>
      </c>
      <c r="G49" t="n">
        <v>83.92</v>
      </c>
      <c r="H49" t="n">
        <v>1.43</v>
      </c>
      <c r="I49" t="n">
        <v>25</v>
      </c>
      <c r="J49" t="n">
        <v>98.5</v>
      </c>
      <c r="K49" t="n">
        <v>37.55</v>
      </c>
      <c r="L49" t="n">
        <v>8</v>
      </c>
      <c r="M49" t="n">
        <v>23</v>
      </c>
      <c r="N49" t="n">
        <v>12.95</v>
      </c>
      <c r="O49" t="n">
        <v>12382.79</v>
      </c>
      <c r="P49" t="n">
        <v>268.35</v>
      </c>
      <c r="Q49" t="n">
        <v>561.6799999999999</v>
      </c>
      <c r="R49" t="n">
        <v>64.63</v>
      </c>
      <c r="S49" t="n">
        <v>48.39</v>
      </c>
      <c r="T49" t="n">
        <v>7710.15</v>
      </c>
      <c r="U49" t="n">
        <v>0.75</v>
      </c>
      <c r="V49" t="n">
        <v>0.92</v>
      </c>
      <c r="W49" t="n">
        <v>9.220000000000001</v>
      </c>
      <c r="X49" t="n">
        <v>0.49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2.6851</v>
      </c>
      <c r="E50" t="n">
        <v>37.24</v>
      </c>
      <c r="F50" t="n">
        <v>34.89</v>
      </c>
      <c r="G50" t="n">
        <v>95.15000000000001</v>
      </c>
      <c r="H50" t="n">
        <v>1.59</v>
      </c>
      <c r="I50" t="n">
        <v>22</v>
      </c>
      <c r="J50" t="n">
        <v>99.75</v>
      </c>
      <c r="K50" t="n">
        <v>37.55</v>
      </c>
      <c r="L50" t="n">
        <v>9</v>
      </c>
      <c r="M50" t="n">
        <v>20</v>
      </c>
      <c r="N50" t="n">
        <v>13.2</v>
      </c>
      <c r="O50" t="n">
        <v>12536.43</v>
      </c>
      <c r="P50" t="n">
        <v>263.23</v>
      </c>
      <c r="Q50" t="n">
        <v>561.6799999999999</v>
      </c>
      <c r="R50" t="n">
        <v>62.35</v>
      </c>
      <c r="S50" t="n">
        <v>48.39</v>
      </c>
      <c r="T50" t="n">
        <v>6588.34</v>
      </c>
      <c r="U50" t="n">
        <v>0.78</v>
      </c>
      <c r="V50" t="n">
        <v>0.92</v>
      </c>
      <c r="W50" t="n">
        <v>9.210000000000001</v>
      </c>
      <c r="X50" t="n">
        <v>0.41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2.6907</v>
      </c>
      <c r="E51" t="n">
        <v>37.16</v>
      </c>
      <c r="F51" t="n">
        <v>34.85</v>
      </c>
      <c r="G51" t="n">
        <v>104.54</v>
      </c>
      <c r="H51" t="n">
        <v>1.74</v>
      </c>
      <c r="I51" t="n">
        <v>20</v>
      </c>
      <c r="J51" t="n">
        <v>101</v>
      </c>
      <c r="K51" t="n">
        <v>37.55</v>
      </c>
      <c r="L51" t="n">
        <v>10</v>
      </c>
      <c r="M51" t="n">
        <v>18</v>
      </c>
      <c r="N51" t="n">
        <v>13.45</v>
      </c>
      <c r="O51" t="n">
        <v>12690.46</v>
      </c>
      <c r="P51" t="n">
        <v>258.98</v>
      </c>
      <c r="Q51" t="n">
        <v>561.6799999999999</v>
      </c>
      <c r="R51" t="n">
        <v>61.15</v>
      </c>
      <c r="S51" t="n">
        <v>48.39</v>
      </c>
      <c r="T51" t="n">
        <v>5998.83</v>
      </c>
      <c r="U51" t="n">
        <v>0.79</v>
      </c>
      <c r="V51" t="n">
        <v>0.92</v>
      </c>
      <c r="W51" t="n">
        <v>9.210000000000001</v>
      </c>
      <c r="X51" t="n">
        <v>0.37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2.6973</v>
      </c>
      <c r="E52" t="n">
        <v>37.07</v>
      </c>
      <c r="F52" t="n">
        <v>34.79</v>
      </c>
      <c r="G52" t="n">
        <v>115.98</v>
      </c>
      <c r="H52" t="n">
        <v>1.89</v>
      </c>
      <c r="I52" t="n">
        <v>18</v>
      </c>
      <c r="J52" t="n">
        <v>102.25</v>
      </c>
      <c r="K52" t="n">
        <v>37.55</v>
      </c>
      <c r="L52" t="n">
        <v>11</v>
      </c>
      <c r="M52" t="n">
        <v>16</v>
      </c>
      <c r="N52" t="n">
        <v>13.7</v>
      </c>
      <c r="O52" t="n">
        <v>12844.88</v>
      </c>
      <c r="P52" t="n">
        <v>254.44</v>
      </c>
      <c r="Q52" t="n">
        <v>561.67</v>
      </c>
      <c r="R52" t="n">
        <v>59.31</v>
      </c>
      <c r="S52" t="n">
        <v>48.39</v>
      </c>
      <c r="T52" t="n">
        <v>5087.55</v>
      </c>
      <c r="U52" t="n">
        <v>0.82</v>
      </c>
      <c r="V52" t="n">
        <v>0.93</v>
      </c>
      <c r="W52" t="n">
        <v>9.210000000000001</v>
      </c>
      <c r="X52" t="n">
        <v>0.32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2.7017</v>
      </c>
      <c r="E53" t="n">
        <v>37.01</v>
      </c>
      <c r="F53" t="n">
        <v>34.77</v>
      </c>
      <c r="G53" t="n">
        <v>130.39</v>
      </c>
      <c r="H53" t="n">
        <v>2.04</v>
      </c>
      <c r="I53" t="n">
        <v>16</v>
      </c>
      <c r="J53" t="n">
        <v>103.51</v>
      </c>
      <c r="K53" t="n">
        <v>37.55</v>
      </c>
      <c r="L53" t="n">
        <v>12</v>
      </c>
      <c r="M53" t="n">
        <v>12</v>
      </c>
      <c r="N53" t="n">
        <v>13.95</v>
      </c>
      <c r="O53" t="n">
        <v>12999.7</v>
      </c>
      <c r="P53" t="n">
        <v>248.74</v>
      </c>
      <c r="Q53" t="n">
        <v>561.66</v>
      </c>
      <c r="R53" t="n">
        <v>58.56</v>
      </c>
      <c r="S53" t="n">
        <v>48.39</v>
      </c>
      <c r="T53" t="n">
        <v>4724.6</v>
      </c>
      <c r="U53" t="n">
        <v>0.83</v>
      </c>
      <c r="V53" t="n">
        <v>0.93</v>
      </c>
      <c r="W53" t="n">
        <v>9.210000000000001</v>
      </c>
      <c r="X53" t="n">
        <v>0.3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2.6991</v>
      </c>
      <c r="E54" t="n">
        <v>37.05</v>
      </c>
      <c r="F54" t="n">
        <v>34.81</v>
      </c>
      <c r="G54" t="n">
        <v>130.53</v>
      </c>
      <c r="H54" t="n">
        <v>2.18</v>
      </c>
      <c r="I54" t="n">
        <v>16</v>
      </c>
      <c r="J54" t="n">
        <v>104.76</v>
      </c>
      <c r="K54" t="n">
        <v>37.55</v>
      </c>
      <c r="L54" t="n">
        <v>13</v>
      </c>
      <c r="M54" t="n">
        <v>2</v>
      </c>
      <c r="N54" t="n">
        <v>14.21</v>
      </c>
      <c r="O54" t="n">
        <v>13154.91</v>
      </c>
      <c r="P54" t="n">
        <v>247.65</v>
      </c>
      <c r="Q54" t="n">
        <v>561.71</v>
      </c>
      <c r="R54" t="n">
        <v>59.39</v>
      </c>
      <c r="S54" t="n">
        <v>48.39</v>
      </c>
      <c r="T54" t="n">
        <v>5135.21</v>
      </c>
      <c r="U54" t="n">
        <v>0.8100000000000001</v>
      </c>
      <c r="V54" t="n">
        <v>0.92</v>
      </c>
      <c r="W54" t="n">
        <v>9.220000000000001</v>
      </c>
      <c r="X54" t="n">
        <v>0.33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2.6986</v>
      </c>
      <c r="E55" t="n">
        <v>37.06</v>
      </c>
      <c r="F55" t="n">
        <v>34.81</v>
      </c>
      <c r="G55" t="n">
        <v>130.55</v>
      </c>
      <c r="H55" t="n">
        <v>2.33</v>
      </c>
      <c r="I55" t="n">
        <v>16</v>
      </c>
      <c r="J55" t="n">
        <v>106.03</v>
      </c>
      <c r="K55" t="n">
        <v>37.55</v>
      </c>
      <c r="L55" t="n">
        <v>14</v>
      </c>
      <c r="M55" t="n">
        <v>0</v>
      </c>
      <c r="N55" t="n">
        <v>14.47</v>
      </c>
      <c r="O55" t="n">
        <v>13310.53</v>
      </c>
      <c r="P55" t="n">
        <v>249.75</v>
      </c>
      <c r="Q55" t="n">
        <v>561.6799999999999</v>
      </c>
      <c r="R55" t="n">
        <v>59.42</v>
      </c>
      <c r="S55" t="n">
        <v>48.39</v>
      </c>
      <c r="T55" t="n">
        <v>5151.68</v>
      </c>
      <c r="U55" t="n">
        <v>0.8100000000000001</v>
      </c>
      <c r="V55" t="n">
        <v>0.92</v>
      </c>
      <c r="W55" t="n">
        <v>9.23</v>
      </c>
      <c r="X55" t="n">
        <v>0.34</v>
      </c>
      <c r="Y55" t="n">
        <v>0.5</v>
      </c>
      <c r="Z55" t="n">
        <v>10</v>
      </c>
    </row>
    <row r="56">
      <c r="A56" t="n">
        <v>0</v>
      </c>
      <c r="B56" t="n">
        <v>30</v>
      </c>
      <c r="C56" t="inlineStr">
        <is>
          <t xml:space="preserve">CONCLUIDO	</t>
        </is>
      </c>
      <c r="D56" t="n">
        <v>2.3017</v>
      </c>
      <c r="E56" t="n">
        <v>43.45</v>
      </c>
      <c r="F56" t="n">
        <v>38.49</v>
      </c>
      <c r="G56" t="n">
        <v>11.55</v>
      </c>
      <c r="H56" t="n">
        <v>0.24</v>
      </c>
      <c r="I56" t="n">
        <v>200</v>
      </c>
      <c r="J56" t="n">
        <v>71.52</v>
      </c>
      <c r="K56" t="n">
        <v>32.27</v>
      </c>
      <c r="L56" t="n">
        <v>1</v>
      </c>
      <c r="M56" t="n">
        <v>198</v>
      </c>
      <c r="N56" t="n">
        <v>8.25</v>
      </c>
      <c r="O56" t="n">
        <v>9054.6</v>
      </c>
      <c r="P56" t="n">
        <v>277.48</v>
      </c>
      <c r="Q56" t="n">
        <v>561.99</v>
      </c>
      <c r="R56" t="n">
        <v>174.83</v>
      </c>
      <c r="S56" t="n">
        <v>48.39</v>
      </c>
      <c r="T56" t="n">
        <v>61938.54</v>
      </c>
      <c r="U56" t="n">
        <v>0.28</v>
      </c>
      <c r="V56" t="n">
        <v>0.84</v>
      </c>
      <c r="W56" t="n">
        <v>9.48</v>
      </c>
      <c r="X56" t="n">
        <v>4.01</v>
      </c>
      <c r="Y56" t="n">
        <v>0.5</v>
      </c>
      <c r="Z56" t="n">
        <v>10</v>
      </c>
    </row>
    <row r="57">
      <c r="A57" t="n">
        <v>1</v>
      </c>
      <c r="B57" t="n">
        <v>30</v>
      </c>
      <c r="C57" t="inlineStr">
        <is>
          <t xml:space="preserve">CONCLUIDO	</t>
        </is>
      </c>
      <c r="D57" t="n">
        <v>2.5247</v>
      </c>
      <c r="E57" t="n">
        <v>39.61</v>
      </c>
      <c r="F57" t="n">
        <v>36.32</v>
      </c>
      <c r="G57" t="n">
        <v>23.43</v>
      </c>
      <c r="H57" t="n">
        <v>0.48</v>
      </c>
      <c r="I57" t="n">
        <v>93</v>
      </c>
      <c r="J57" t="n">
        <v>72.7</v>
      </c>
      <c r="K57" t="n">
        <v>32.27</v>
      </c>
      <c r="L57" t="n">
        <v>2</v>
      </c>
      <c r="M57" t="n">
        <v>91</v>
      </c>
      <c r="N57" t="n">
        <v>8.43</v>
      </c>
      <c r="O57" t="n">
        <v>9200.25</v>
      </c>
      <c r="P57" t="n">
        <v>256.88</v>
      </c>
      <c r="Q57" t="n">
        <v>561.75</v>
      </c>
      <c r="R57" t="n">
        <v>106.23</v>
      </c>
      <c r="S57" t="n">
        <v>48.39</v>
      </c>
      <c r="T57" t="n">
        <v>28172.59</v>
      </c>
      <c r="U57" t="n">
        <v>0.46</v>
      </c>
      <c r="V57" t="n">
        <v>0.89</v>
      </c>
      <c r="W57" t="n">
        <v>9.34</v>
      </c>
      <c r="X57" t="n">
        <v>1.84</v>
      </c>
      <c r="Y57" t="n">
        <v>0.5</v>
      </c>
      <c r="Z57" t="n">
        <v>10</v>
      </c>
    </row>
    <row r="58">
      <c r="A58" t="n">
        <v>2</v>
      </c>
      <c r="B58" t="n">
        <v>30</v>
      </c>
      <c r="C58" t="inlineStr">
        <is>
          <t xml:space="preserve">CONCLUIDO	</t>
        </is>
      </c>
      <c r="D58" t="n">
        <v>2.602</v>
      </c>
      <c r="E58" t="n">
        <v>38.43</v>
      </c>
      <c r="F58" t="n">
        <v>35.66</v>
      </c>
      <c r="G58" t="n">
        <v>35.66</v>
      </c>
      <c r="H58" t="n">
        <v>0.71</v>
      </c>
      <c r="I58" t="n">
        <v>60</v>
      </c>
      <c r="J58" t="n">
        <v>73.88</v>
      </c>
      <c r="K58" t="n">
        <v>32.27</v>
      </c>
      <c r="L58" t="n">
        <v>3</v>
      </c>
      <c r="M58" t="n">
        <v>58</v>
      </c>
      <c r="N58" t="n">
        <v>8.609999999999999</v>
      </c>
      <c r="O58" t="n">
        <v>9346.23</v>
      </c>
      <c r="P58" t="n">
        <v>247.11</v>
      </c>
      <c r="Q58" t="n">
        <v>561.76</v>
      </c>
      <c r="R58" t="n">
        <v>86.05</v>
      </c>
      <c r="S58" t="n">
        <v>48.39</v>
      </c>
      <c r="T58" t="n">
        <v>18244.83</v>
      </c>
      <c r="U58" t="n">
        <v>0.5600000000000001</v>
      </c>
      <c r="V58" t="n">
        <v>0.9</v>
      </c>
      <c r="W58" t="n">
        <v>9.279999999999999</v>
      </c>
      <c r="X58" t="n">
        <v>1.18</v>
      </c>
      <c r="Y58" t="n">
        <v>0.5</v>
      </c>
      <c r="Z58" t="n">
        <v>10</v>
      </c>
    </row>
    <row r="59">
      <c r="A59" t="n">
        <v>3</v>
      </c>
      <c r="B59" t="n">
        <v>30</v>
      </c>
      <c r="C59" t="inlineStr">
        <is>
          <t xml:space="preserve">CONCLUIDO	</t>
        </is>
      </c>
      <c r="D59" t="n">
        <v>2.6406</v>
      </c>
      <c r="E59" t="n">
        <v>37.87</v>
      </c>
      <c r="F59" t="n">
        <v>35.34</v>
      </c>
      <c r="G59" t="n">
        <v>48.19</v>
      </c>
      <c r="H59" t="n">
        <v>0.93</v>
      </c>
      <c r="I59" t="n">
        <v>44</v>
      </c>
      <c r="J59" t="n">
        <v>75.06999999999999</v>
      </c>
      <c r="K59" t="n">
        <v>32.27</v>
      </c>
      <c r="L59" t="n">
        <v>4</v>
      </c>
      <c r="M59" t="n">
        <v>42</v>
      </c>
      <c r="N59" t="n">
        <v>8.800000000000001</v>
      </c>
      <c r="O59" t="n">
        <v>9492.549999999999</v>
      </c>
      <c r="P59" t="n">
        <v>239.51</v>
      </c>
      <c r="Q59" t="n">
        <v>561.73</v>
      </c>
      <c r="R59" t="n">
        <v>76.11</v>
      </c>
      <c r="S59" t="n">
        <v>48.39</v>
      </c>
      <c r="T59" t="n">
        <v>13356.64</v>
      </c>
      <c r="U59" t="n">
        <v>0.64</v>
      </c>
      <c r="V59" t="n">
        <v>0.91</v>
      </c>
      <c r="W59" t="n">
        <v>9.26</v>
      </c>
      <c r="X59" t="n">
        <v>0.87</v>
      </c>
      <c r="Y59" t="n">
        <v>0.5</v>
      </c>
      <c r="Z59" t="n">
        <v>10</v>
      </c>
    </row>
    <row r="60">
      <c r="A60" t="n">
        <v>4</v>
      </c>
      <c r="B60" t="n">
        <v>30</v>
      </c>
      <c r="C60" t="inlineStr">
        <is>
          <t xml:space="preserve">CONCLUIDO	</t>
        </is>
      </c>
      <c r="D60" t="n">
        <v>2.6649</v>
      </c>
      <c r="E60" t="n">
        <v>37.52</v>
      </c>
      <c r="F60" t="n">
        <v>35.14</v>
      </c>
      <c r="G60" t="n">
        <v>60.23</v>
      </c>
      <c r="H60" t="n">
        <v>1.15</v>
      </c>
      <c r="I60" t="n">
        <v>35</v>
      </c>
      <c r="J60" t="n">
        <v>76.26000000000001</v>
      </c>
      <c r="K60" t="n">
        <v>32.27</v>
      </c>
      <c r="L60" t="n">
        <v>5</v>
      </c>
      <c r="M60" t="n">
        <v>33</v>
      </c>
      <c r="N60" t="n">
        <v>8.99</v>
      </c>
      <c r="O60" t="n">
        <v>9639.200000000001</v>
      </c>
      <c r="P60" t="n">
        <v>232.22</v>
      </c>
      <c r="Q60" t="n">
        <v>561.6900000000001</v>
      </c>
      <c r="R60" t="n">
        <v>70.2</v>
      </c>
      <c r="S60" t="n">
        <v>48.39</v>
      </c>
      <c r="T60" t="n">
        <v>10444.83</v>
      </c>
      <c r="U60" t="n">
        <v>0.6899999999999999</v>
      </c>
      <c r="V60" t="n">
        <v>0.92</v>
      </c>
      <c r="W60" t="n">
        <v>9.23</v>
      </c>
      <c r="X60" t="n">
        <v>0.66</v>
      </c>
      <c r="Y60" t="n">
        <v>0.5</v>
      </c>
      <c r="Z60" t="n">
        <v>10</v>
      </c>
    </row>
    <row r="61">
      <c r="A61" t="n">
        <v>5</v>
      </c>
      <c r="B61" t="n">
        <v>30</v>
      </c>
      <c r="C61" t="inlineStr">
        <is>
          <t xml:space="preserve">CONCLUIDO	</t>
        </is>
      </c>
      <c r="D61" t="n">
        <v>2.6814</v>
      </c>
      <c r="E61" t="n">
        <v>37.29</v>
      </c>
      <c r="F61" t="n">
        <v>35.01</v>
      </c>
      <c r="G61" t="n">
        <v>75.03</v>
      </c>
      <c r="H61" t="n">
        <v>1.36</v>
      </c>
      <c r="I61" t="n">
        <v>28</v>
      </c>
      <c r="J61" t="n">
        <v>77.45</v>
      </c>
      <c r="K61" t="n">
        <v>32.27</v>
      </c>
      <c r="L61" t="n">
        <v>6</v>
      </c>
      <c r="M61" t="n">
        <v>26</v>
      </c>
      <c r="N61" t="n">
        <v>9.18</v>
      </c>
      <c r="O61" t="n">
        <v>9786.190000000001</v>
      </c>
      <c r="P61" t="n">
        <v>226.07</v>
      </c>
      <c r="Q61" t="n">
        <v>561.67</v>
      </c>
      <c r="R61" t="n">
        <v>66.34999999999999</v>
      </c>
      <c r="S61" t="n">
        <v>48.39</v>
      </c>
      <c r="T61" t="n">
        <v>8555.950000000001</v>
      </c>
      <c r="U61" t="n">
        <v>0.73</v>
      </c>
      <c r="V61" t="n">
        <v>0.92</v>
      </c>
      <c r="W61" t="n">
        <v>9.220000000000001</v>
      </c>
      <c r="X61" t="n">
        <v>0.54</v>
      </c>
      <c r="Y61" t="n">
        <v>0.5</v>
      </c>
      <c r="Z61" t="n">
        <v>10</v>
      </c>
    </row>
    <row r="62">
      <c r="A62" t="n">
        <v>6</v>
      </c>
      <c r="B62" t="n">
        <v>30</v>
      </c>
      <c r="C62" t="inlineStr">
        <is>
          <t xml:space="preserve">CONCLUIDO	</t>
        </is>
      </c>
      <c r="D62" t="n">
        <v>2.6919</v>
      </c>
      <c r="E62" t="n">
        <v>37.15</v>
      </c>
      <c r="F62" t="n">
        <v>34.93</v>
      </c>
      <c r="G62" t="n">
        <v>87.33</v>
      </c>
      <c r="H62" t="n">
        <v>1.56</v>
      </c>
      <c r="I62" t="n">
        <v>24</v>
      </c>
      <c r="J62" t="n">
        <v>78.65000000000001</v>
      </c>
      <c r="K62" t="n">
        <v>32.27</v>
      </c>
      <c r="L62" t="n">
        <v>7</v>
      </c>
      <c r="M62" t="n">
        <v>22</v>
      </c>
      <c r="N62" t="n">
        <v>9.380000000000001</v>
      </c>
      <c r="O62" t="n">
        <v>9933.52</v>
      </c>
      <c r="P62" t="n">
        <v>219.02</v>
      </c>
      <c r="Q62" t="n">
        <v>561.66</v>
      </c>
      <c r="R62" t="n">
        <v>63.82</v>
      </c>
      <c r="S62" t="n">
        <v>48.39</v>
      </c>
      <c r="T62" t="n">
        <v>7313.96</v>
      </c>
      <c r="U62" t="n">
        <v>0.76</v>
      </c>
      <c r="V62" t="n">
        <v>0.92</v>
      </c>
      <c r="W62" t="n">
        <v>9.210000000000001</v>
      </c>
      <c r="X62" t="n">
        <v>0.46</v>
      </c>
      <c r="Y62" t="n">
        <v>0.5</v>
      </c>
      <c r="Z62" t="n">
        <v>10</v>
      </c>
    </row>
    <row r="63">
      <c r="A63" t="n">
        <v>7</v>
      </c>
      <c r="B63" t="n">
        <v>30</v>
      </c>
      <c r="C63" t="inlineStr">
        <is>
          <t xml:space="preserve">CONCLUIDO	</t>
        </is>
      </c>
      <c r="D63" t="n">
        <v>2.699</v>
      </c>
      <c r="E63" t="n">
        <v>37.05</v>
      </c>
      <c r="F63" t="n">
        <v>34.88</v>
      </c>
      <c r="G63" t="n">
        <v>99.66</v>
      </c>
      <c r="H63" t="n">
        <v>1.75</v>
      </c>
      <c r="I63" t="n">
        <v>21</v>
      </c>
      <c r="J63" t="n">
        <v>79.84</v>
      </c>
      <c r="K63" t="n">
        <v>32.27</v>
      </c>
      <c r="L63" t="n">
        <v>8</v>
      </c>
      <c r="M63" t="n">
        <v>9</v>
      </c>
      <c r="N63" t="n">
        <v>9.57</v>
      </c>
      <c r="O63" t="n">
        <v>10081.19</v>
      </c>
      <c r="P63" t="n">
        <v>213.24</v>
      </c>
      <c r="Q63" t="n">
        <v>561.71</v>
      </c>
      <c r="R63" t="n">
        <v>61.6</v>
      </c>
      <c r="S63" t="n">
        <v>48.39</v>
      </c>
      <c r="T63" t="n">
        <v>6216.42</v>
      </c>
      <c r="U63" t="n">
        <v>0.79</v>
      </c>
      <c r="V63" t="n">
        <v>0.92</v>
      </c>
      <c r="W63" t="n">
        <v>9.23</v>
      </c>
      <c r="X63" t="n">
        <v>0.41</v>
      </c>
      <c r="Y63" t="n">
        <v>0.5</v>
      </c>
      <c r="Z63" t="n">
        <v>10</v>
      </c>
    </row>
    <row r="64">
      <c r="A64" t="n">
        <v>8</v>
      </c>
      <c r="B64" t="n">
        <v>30</v>
      </c>
      <c r="C64" t="inlineStr">
        <is>
          <t xml:space="preserve">CONCLUIDO	</t>
        </is>
      </c>
      <c r="D64" t="n">
        <v>2.7017</v>
      </c>
      <c r="E64" t="n">
        <v>37.01</v>
      </c>
      <c r="F64" t="n">
        <v>34.86</v>
      </c>
      <c r="G64" t="n">
        <v>104.58</v>
      </c>
      <c r="H64" t="n">
        <v>1.94</v>
      </c>
      <c r="I64" t="n">
        <v>20</v>
      </c>
      <c r="J64" t="n">
        <v>81.04000000000001</v>
      </c>
      <c r="K64" t="n">
        <v>32.27</v>
      </c>
      <c r="L64" t="n">
        <v>9</v>
      </c>
      <c r="M64" t="n">
        <v>0</v>
      </c>
      <c r="N64" t="n">
        <v>9.77</v>
      </c>
      <c r="O64" t="n">
        <v>10229.34</v>
      </c>
      <c r="P64" t="n">
        <v>214.9</v>
      </c>
      <c r="Q64" t="n">
        <v>561.71</v>
      </c>
      <c r="R64" t="n">
        <v>60.83</v>
      </c>
      <c r="S64" t="n">
        <v>48.39</v>
      </c>
      <c r="T64" t="n">
        <v>5839.52</v>
      </c>
      <c r="U64" t="n">
        <v>0.8</v>
      </c>
      <c r="V64" t="n">
        <v>0.92</v>
      </c>
      <c r="W64" t="n">
        <v>9.23</v>
      </c>
      <c r="X64" t="n">
        <v>0.39</v>
      </c>
      <c r="Y64" t="n">
        <v>0.5</v>
      </c>
      <c r="Z64" t="n">
        <v>10</v>
      </c>
    </row>
    <row r="65">
      <c r="A65" t="n">
        <v>0</v>
      </c>
      <c r="B65" t="n">
        <v>15</v>
      </c>
      <c r="C65" t="inlineStr">
        <is>
          <t xml:space="preserve">CONCLUIDO	</t>
        </is>
      </c>
      <c r="D65" t="n">
        <v>2.5011</v>
      </c>
      <c r="E65" t="n">
        <v>39.98</v>
      </c>
      <c r="F65" t="n">
        <v>36.93</v>
      </c>
      <c r="G65" t="n">
        <v>18.16</v>
      </c>
      <c r="H65" t="n">
        <v>0.43</v>
      </c>
      <c r="I65" t="n">
        <v>122</v>
      </c>
      <c r="J65" t="n">
        <v>39.78</v>
      </c>
      <c r="K65" t="n">
        <v>19.54</v>
      </c>
      <c r="L65" t="n">
        <v>1</v>
      </c>
      <c r="M65" t="n">
        <v>120</v>
      </c>
      <c r="N65" t="n">
        <v>4.24</v>
      </c>
      <c r="O65" t="n">
        <v>5140</v>
      </c>
      <c r="P65" t="n">
        <v>168.75</v>
      </c>
      <c r="Q65" t="n">
        <v>561.84</v>
      </c>
      <c r="R65" t="n">
        <v>125.32</v>
      </c>
      <c r="S65" t="n">
        <v>48.39</v>
      </c>
      <c r="T65" t="n">
        <v>37572.29</v>
      </c>
      <c r="U65" t="n">
        <v>0.39</v>
      </c>
      <c r="V65" t="n">
        <v>0.87</v>
      </c>
      <c r="W65" t="n">
        <v>9.390000000000001</v>
      </c>
      <c r="X65" t="n">
        <v>2.45</v>
      </c>
      <c r="Y65" t="n">
        <v>0.5</v>
      </c>
      <c r="Z65" t="n">
        <v>10</v>
      </c>
    </row>
    <row r="66">
      <c r="A66" t="n">
        <v>1</v>
      </c>
      <c r="B66" t="n">
        <v>15</v>
      </c>
      <c r="C66" t="inlineStr">
        <is>
          <t xml:space="preserve">CONCLUIDO	</t>
        </is>
      </c>
      <c r="D66" t="n">
        <v>2.6378</v>
      </c>
      <c r="E66" t="n">
        <v>37.91</v>
      </c>
      <c r="F66" t="n">
        <v>35.59</v>
      </c>
      <c r="G66" t="n">
        <v>38.13</v>
      </c>
      <c r="H66" t="n">
        <v>0.84</v>
      </c>
      <c r="I66" t="n">
        <v>56</v>
      </c>
      <c r="J66" t="n">
        <v>40.89</v>
      </c>
      <c r="K66" t="n">
        <v>19.54</v>
      </c>
      <c r="L66" t="n">
        <v>2</v>
      </c>
      <c r="M66" t="n">
        <v>54</v>
      </c>
      <c r="N66" t="n">
        <v>4.35</v>
      </c>
      <c r="O66" t="n">
        <v>5277.26</v>
      </c>
      <c r="P66" t="n">
        <v>152.09</v>
      </c>
      <c r="Q66" t="n">
        <v>561.74</v>
      </c>
      <c r="R66" t="n">
        <v>83.95999999999999</v>
      </c>
      <c r="S66" t="n">
        <v>48.39</v>
      </c>
      <c r="T66" t="n">
        <v>17224.58</v>
      </c>
      <c r="U66" t="n">
        <v>0.58</v>
      </c>
      <c r="V66" t="n">
        <v>0.9</v>
      </c>
      <c r="W66" t="n">
        <v>9.27</v>
      </c>
      <c r="X66" t="n">
        <v>1.11</v>
      </c>
      <c r="Y66" t="n">
        <v>0.5</v>
      </c>
      <c r="Z66" t="n">
        <v>10</v>
      </c>
    </row>
    <row r="67">
      <c r="A67" t="n">
        <v>2</v>
      </c>
      <c r="B67" t="n">
        <v>15</v>
      </c>
      <c r="C67" t="inlineStr">
        <is>
          <t xml:space="preserve">CONCLUIDO	</t>
        </is>
      </c>
      <c r="D67" t="n">
        <v>2.6727</v>
      </c>
      <c r="E67" t="n">
        <v>37.42</v>
      </c>
      <c r="F67" t="n">
        <v>35.28</v>
      </c>
      <c r="G67" t="n">
        <v>54.28</v>
      </c>
      <c r="H67" t="n">
        <v>1.22</v>
      </c>
      <c r="I67" t="n">
        <v>39</v>
      </c>
      <c r="J67" t="n">
        <v>42.01</v>
      </c>
      <c r="K67" t="n">
        <v>19.54</v>
      </c>
      <c r="L67" t="n">
        <v>3</v>
      </c>
      <c r="M67" t="n">
        <v>3</v>
      </c>
      <c r="N67" t="n">
        <v>4.46</v>
      </c>
      <c r="O67" t="n">
        <v>5414.79</v>
      </c>
      <c r="P67" t="n">
        <v>143.3</v>
      </c>
      <c r="Q67" t="n">
        <v>561.85</v>
      </c>
      <c r="R67" t="n">
        <v>72.7</v>
      </c>
      <c r="S67" t="n">
        <v>48.39</v>
      </c>
      <c r="T67" t="n">
        <v>11677.31</v>
      </c>
      <c r="U67" t="n">
        <v>0.67</v>
      </c>
      <c r="V67" t="n">
        <v>0.91</v>
      </c>
      <c r="W67" t="n">
        <v>9.300000000000001</v>
      </c>
      <c r="X67" t="n">
        <v>0.8100000000000001</v>
      </c>
      <c r="Y67" t="n">
        <v>0.5</v>
      </c>
      <c r="Z67" t="n">
        <v>10</v>
      </c>
    </row>
    <row r="68">
      <c r="A68" t="n">
        <v>3</v>
      </c>
      <c r="B68" t="n">
        <v>15</v>
      </c>
      <c r="C68" t="inlineStr">
        <is>
          <t xml:space="preserve">CONCLUIDO	</t>
        </is>
      </c>
      <c r="D68" t="n">
        <v>2.6731</v>
      </c>
      <c r="E68" t="n">
        <v>37.41</v>
      </c>
      <c r="F68" t="n">
        <v>35.28</v>
      </c>
      <c r="G68" t="n">
        <v>54.27</v>
      </c>
      <c r="H68" t="n">
        <v>1.59</v>
      </c>
      <c r="I68" t="n">
        <v>39</v>
      </c>
      <c r="J68" t="n">
        <v>43.13</v>
      </c>
      <c r="K68" t="n">
        <v>19.54</v>
      </c>
      <c r="L68" t="n">
        <v>4</v>
      </c>
      <c r="M68" t="n">
        <v>0</v>
      </c>
      <c r="N68" t="n">
        <v>4.58</v>
      </c>
      <c r="O68" t="n">
        <v>5552.61</v>
      </c>
      <c r="P68" t="n">
        <v>146.67</v>
      </c>
      <c r="Q68" t="n">
        <v>561.8099999999999</v>
      </c>
      <c r="R68" t="n">
        <v>72.64</v>
      </c>
      <c r="S68" t="n">
        <v>48.39</v>
      </c>
      <c r="T68" t="n">
        <v>11649.22</v>
      </c>
      <c r="U68" t="n">
        <v>0.67</v>
      </c>
      <c r="V68" t="n">
        <v>0.91</v>
      </c>
      <c r="W68" t="n">
        <v>9.289999999999999</v>
      </c>
      <c r="X68" t="n">
        <v>0.8</v>
      </c>
      <c r="Y68" t="n">
        <v>0.5</v>
      </c>
      <c r="Z68" t="n">
        <v>10</v>
      </c>
    </row>
    <row r="69">
      <c r="A69" t="n">
        <v>0</v>
      </c>
      <c r="B69" t="n">
        <v>70</v>
      </c>
      <c r="C69" t="inlineStr">
        <is>
          <t xml:space="preserve">CONCLUIDO	</t>
        </is>
      </c>
      <c r="D69" t="n">
        <v>1.8673</v>
      </c>
      <c r="E69" t="n">
        <v>53.55</v>
      </c>
      <c r="F69" t="n">
        <v>41.44</v>
      </c>
      <c r="G69" t="n">
        <v>7.27</v>
      </c>
      <c r="H69" t="n">
        <v>0.12</v>
      </c>
      <c r="I69" t="n">
        <v>342</v>
      </c>
      <c r="J69" t="n">
        <v>141.81</v>
      </c>
      <c r="K69" t="n">
        <v>47.83</v>
      </c>
      <c r="L69" t="n">
        <v>1</v>
      </c>
      <c r="M69" t="n">
        <v>340</v>
      </c>
      <c r="N69" t="n">
        <v>22.98</v>
      </c>
      <c r="O69" t="n">
        <v>17723.39</v>
      </c>
      <c r="P69" t="n">
        <v>476.38</v>
      </c>
      <c r="Q69" t="n">
        <v>562.26</v>
      </c>
      <c r="R69" t="n">
        <v>265.99</v>
      </c>
      <c r="S69" t="n">
        <v>48.39</v>
      </c>
      <c r="T69" t="n">
        <v>106805.26</v>
      </c>
      <c r="U69" t="n">
        <v>0.18</v>
      </c>
      <c r="V69" t="n">
        <v>0.78</v>
      </c>
      <c r="W69" t="n">
        <v>9.74</v>
      </c>
      <c r="X69" t="n">
        <v>6.95</v>
      </c>
      <c r="Y69" t="n">
        <v>0.5</v>
      </c>
      <c r="Z69" t="n">
        <v>10</v>
      </c>
    </row>
    <row r="70">
      <c r="A70" t="n">
        <v>1</v>
      </c>
      <c r="B70" t="n">
        <v>70</v>
      </c>
      <c r="C70" t="inlineStr">
        <is>
          <t xml:space="preserve">CONCLUIDO	</t>
        </is>
      </c>
      <c r="D70" t="n">
        <v>2.2571</v>
      </c>
      <c r="E70" t="n">
        <v>44.3</v>
      </c>
      <c r="F70" t="n">
        <v>37.6</v>
      </c>
      <c r="G70" t="n">
        <v>14.55</v>
      </c>
      <c r="H70" t="n">
        <v>0.25</v>
      </c>
      <c r="I70" t="n">
        <v>155</v>
      </c>
      <c r="J70" t="n">
        <v>143.17</v>
      </c>
      <c r="K70" t="n">
        <v>47.83</v>
      </c>
      <c r="L70" t="n">
        <v>2</v>
      </c>
      <c r="M70" t="n">
        <v>153</v>
      </c>
      <c r="N70" t="n">
        <v>23.34</v>
      </c>
      <c r="O70" t="n">
        <v>17891.86</v>
      </c>
      <c r="P70" t="n">
        <v>430.41</v>
      </c>
      <c r="Q70" t="n">
        <v>561.78</v>
      </c>
      <c r="R70" t="n">
        <v>145.75</v>
      </c>
      <c r="S70" t="n">
        <v>48.39</v>
      </c>
      <c r="T70" t="n">
        <v>47623.89</v>
      </c>
      <c r="U70" t="n">
        <v>0.33</v>
      </c>
      <c r="V70" t="n">
        <v>0.86</v>
      </c>
      <c r="W70" t="n">
        <v>9.449999999999999</v>
      </c>
      <c r="X70" t="n">
        <v>3.12</v>
      </c>
      <c r="Y70" t="n">
        <v>0.5</v>
      </c>
      <c r="Z70" t="n">
        <v>10</v>
      </c>
    </row>
    <row r="71">
      <c r="A71" t="n">
        <v>2</v>
      </c>
      <c r="B71" t="n">
        <v>70</v>
      </c>
      <c r="C71" t="inlineStr">
        <is>
          <t xml:space="preserve">CONCLUIDO	</t>
        </is>
      </c>
      <c r="D71" t="n">
        <v>2.4016</v>
      </c>
      <c r="E71" t="n">
        <v>41.64</v>
      </c>
      <c r="F71" t="n">
        <v>36.49</v>
      </c>
      <c r="G71" t="n">
        <v>21.68</v>
      </c>
      <c r="H71" t="n">
        <v>0.37</v>
      </c>
      <c r="I71" t="n">
        <v>101</v>
      </c>
      <c r="J71" t="n">
        <v>144.54</v>
      </c>
      <c r="K71" t="n">
        <v>47.83</v>
      </c>
      <c r="L71" t="n">
        <v>3</v>
      </c>
      <c r="M71" t="n">
        <v>99</v>
      </c>
      <c r="N71" t="n">
        <v>23.71</v>
      </c>
      <c r="O71" t="n">
        <v>18060.85</v>
      </c>
      <c r="P71" t="n">
        <v>415.76</v>
      </c>
      <c r="Q71" t="n">
        <v>561.75</v>
      </c>
      <c r="R71" t="n">
        <v>111.83</v>
      </c>
      <c r="S71" t="n">
        <v>48.39</v>
      </c>
      <c r="T71" t="n">
        <v>30933.65</v>
      </c>
      <c r="U71" t="n">
        <v>0.43</v>
      </c>
      <c r="V71" t="n">
        <v>0.88</v>
      </c>
      <c r="W71" t="n">
        <v>9.35</v>
      </c>
      <c r="X71" t="n">
        <v>2.02</v>
      </c>
      <c r="Y71" t="n">
        <v>0.5</v>
      </c>
      <c r="Z71" t="n">
        <v>10</v>
      </c>
    </row>
    <row r="72">
      <c r="A72" t="n">
        <v>3</v>
      </c>
      <c r="B72" t="n">
        <v>70</v>
      </c>
      <c r="C72" t="inlineStr">
        <is>
          <t xml:space="preserve">CONCLUIDO	</t>
        </is>
      </c>
      <c r="D72" t="n">
        <v>2.4808</v>
      </c>
      <c r="E72" t="n">
        <v>40.31</v>
      </c>
      <c r="F72" t="n">
        <v>35.94</v>
      </c>
      <c r="G72" t="n">
        <v>29.14</v>
      </c>
      <c r="H72" t="n">
        <v>0.49</v>
      </c>
      <c r="I72" t="n">
        <v>74</v>
      </c>
      <c r="J72" t="n">
        <v>145.92</v>
      </c>
      <c r="K72" t="n">
        <v>47.83</v>
      </c>
      <c r="L72" t="n">
        <v>4</v>
      </c>
      <c r="M72" t="n">
        <v>72</v>
      </c>
      <c r="N72" t="n">
        <v>24.09</v>
      </c>
      <c r="O72" t="n">
        <v>18230.35</v>
      </c>
      <c r="P72" t="n">
        <v>407.51</v>
      </c>
      <c r="Q72" t="n">
        <v>561.76</v>
      </c>
      <c r="R72" t="n">
        <v>94.53</v>
      </c>
      <c r="S72" t="n">
        <v>48.39</v>
      </c>
      <c r="T72" t="n">
        <v>22414.82</v>
      </c>
      <c r="U72" t="n">
        <v>0.51</v>
      </c>
      <c r="V72" t="n">
        <v>0.9</v>
      </c>
      <c r="W72" t="n">
        <v>9.31</v>
      </c>
      <c r="X72" t="n">
        <v>1.47</v>
      </c>
      <c r="Y72" t="n">
        <v>0.5</v>
      </c>
      <c r="Z72" t="n">
        <v>10</v>
      </c>
    </row>
    <row r="73">
      <c r="A73" t="n">
        <v>4</v>
      </c>
      <c r="B73" t="n">
        <v>70</v>
      </c>
      <c r="C73" t="inlineStr">
        <is>
          <t xml:space="preserve">CONCLUIDO	</t>
        </is>
      </c>
      <c r="D73" t="n">
        <v>2.5287</v>
      </c>
      <c r="E73" t="n">
        <v>39.55</v>
      </c>
      <c r="F73" t="n">
        <v>35.61</v>
      </c>
      <c r="G73" t="n">
        <v>36.22</v>
      </c>
      <c r="H73" t="n">
        <v>0.6</v>
      </c>
      <c r="I73" t="n">
        <v>59</v>
      </c>
      <c r="J73" t="n">
        <v>147.3</v>
      </c>
      <c r="K73" t="n">
        <v>47.83</v>
      </c>
      <c r="L73" t="n">
        <v>5</v>
      </c>
      <c r="M73" t="n">
        <v>57</v>
      </c>
      <c r="N73" t="n">
        <v>24.47</v>
      </c>
      <c r="O73" t="n">
        <v>18400.38</v>
      </c>
      <c r="P73" t="n">
        <v>401.82</v>
      </c>
      <c r="Q73" t="n">
        <v>561.73</v>
      </c>
      <c r="R73" t="n">
        <v>84.75</v>
      </c>
      <c r="S73" t="n">
        <v>48.39</v>
      </c>
      <c r="T73" t="n">
        <v>17599.66</v>
      </c>
      <c r="U73" t="n">
        <v>0.57</v>
      </c>
      <c r="V73" t="n">
        <v>0.9</v>
      </c>
      <c r="W73" t="n">
        <v>9.27</v>
      </c>
      <c r="X73" t="n">
        <v>1.14</v>
      </c>
      <c r="Y73" t="n">
        <v>0.5</v>
      </c>
      <c r="Z73" t="n">
        <v>10</v>
      </c>
    </row>
    <row r="74">
      <c r="A74" t="n">
        <v>5</v>
      </c>
      <c r="B74" t="n">
        <v>70</v>
      </c>
      <c r="C74" t="inlineStr">
        <is>
          <t xml:space="preserve">CONCLUIDO	</t>
        </is>
      </c>
      <c r="D74" t="n">
        <v>2.5582</v>
      </c>
      <c r="E74" t="n">
        <v>39.09</v>
      </c>
      <c r="F74" t="n">
        <v>35.45</v>
      </c>
      <c r="G74" t="n">
        <v>43.4</v>
      </c>
      <c r="H74" t="n">
        <v>0.71</v>
      </c>
      <c r="I74" t="n">
        <v>49</v>
      </c>
      <c r="J74" t="n">
        <v>148.68</v>
      </c>
      <c r="K74" t="n">
        <v>47.83</v>
      </c>
      <c r="L74" t="n">
        <v>6</v>
      </c>
      <c r="M74" t="n">
        <v>47</v>
      </c>
      <c r="N74" t="n">
        <v>24.85</v>
      </c>
      <c r="O74" t="n">
        <v>18570.94</v>
      </c>
      <c r="P74" t="n">
        <v>398.09</v>
      </c>
      <c r="Q74" t="n">
        <v>561.73</v>
      </c>
      <c r="R74" t="n">
        <v>79.33</v>
      </c>
      <c r="S74" t="n">
        <v>48.39</v>
      </c>
      <c r="T74" t="n">
        <v>14941.61</v>
      </c>
      <c r="U74" t="n">
        <v>0.61</v>
      </c>
      <c r="V74" t="n">
        <v>0.91</v>
      </c>
      <c r="W74" t="n">
        <v>9.27</v>
      </c>
      <c r="X74" t="n">
        <v>0.97</v>
      </c>
      <c r="Y74" t="n">
        <v>0.5</v>
      </c>
      <c r="Z74" t="n">
        <v>10</v>
      </c>
    </row>
    <row r="75">
      <c r="A75" t="n">
        <v>6</v>
      </c>
      <c r="B75" t="n">
        <v>70</v>
      </c>
      <c r="C75" t="inlineStr">
        <is>
          <t xml:space="preserve">CONCLUIDO	</t>
        </is>
      </c>
      <c r="D75" t="n">
        <v>2.5805</v>
      </c>
      <c r="E75" t="n">
        <v>38.75</v>
      </c>
      <c r="F75" t="n">
        <v>35.31</v>
      </c>
      <c r="G75" t="n">
        <v>50.44</v>
      </c>
      <c r="H75" t="n">
        <v>0.83</v>
      </c>
      <c r="I75" t="n">
        <v>42</v>
      </c>
      <c r="J75" t="n">
        <v>150.07</v>
      </c>
      <c r="K75" t="n">
        <v>47.83</v>
      </c>
      <c r="L75" t="n">
        <v>7</v>
      </c>
      <c r="M75" t="n">
        <v>40</v>
      </c>
      <c r="N75" t="n">
        <v>25.24</v>
      </c>
      <c r="O75" t="n">
        <v>18742.03</v>
      </c>
      <c r="P75" t="n">
        <v>394.47</v>
      </c>
      <c r="Q75" t="n">
        <v>561.7</v>
      </c>
      <c r="R75" t="n">
        <v>75.23999999999999</v>
      </c>
      <c r="S75" t="n">
        <v>48.39</v>
      </c>
      <c r="T75" t="n">
        <v>12931.26</v>
      </c>
      <c r="U75" t="n">
        <v>0.64</v>
      </c>
      <c r="V75" t="n">
        <v>0.91</v>
      </c>
      <c r="W75" t="n">
        <v>9.25</v>
      </c>
      <c r="X75" t="n">
        <v>0.84</v>
      </c>
      <c r="Y75" t="n">
        <v>0.5</v>
      </c>
      <c r="Z75" t="n">
        <v>10</v>
      </c>
    </row>
    <row r="76">
      <c r="A76" t="n">
        <v>7</v>
      </c>
      <c r="B76" t="n">
        <v>70</v>
      </c>
      <c r="C76" t="inlineStr">
        <is>
          <t xml:space="preserve">CONCLUIDO	</t>
        </is>
      </c>
      <c r="D76" t="n">
        <v>2.601</v>
      </c>
      <c r="E76" t="n">
        <v>38.45</v>
      </c>
      <c r="F76" t="n">
        <v>35.18</v>
      </c>
      <c r="G76" t="n">
        <v>58.63</v>
      </c>
      <c r="H76" t="n">
        <v>0.9399999999999999</v>
      </c>
      <c r="I76" t="n">
        <v>36</v>
      </c>
      <c r="J76" t="n">
        <v>151.46</v>
      </c>
      <c r="K76" t="n">
        <v>47.83</v>
      </c>
      <c r="L76" t="n">
        <v>8</v>
      </c>
      <c r="M76" t="n">
        <v>34</v>
      </c>
      <c r="N76" t="n">
        <v>25.63</v>
      </c>
      <c r="O76" t="n">
        <v>18913.66</v>
      </c>
      <c r="P76" t="n">
        <v>390.81</v>
      </c>
      <c r="Q76" t="n">
        <v>561.7</v>
      </c>
      <c r="R76" t="n">
        <v>71.34999999999999</v>
      </c>
      <c r="S76" t="n">
        <v>48.39</v>
      </c>
      <c r="T76" t="n">
        <v>11016.49</v>
      </c>
      <c r="U76" t="n">
        <v>0.68</v>
      </c>
      <c r="V76" t="n">
        <v>0.92</v>
      </c>
      <c r="W76" t="n">
        <v>9.24</v>
      </c>
      <c r="X76" t="n">
        <v>0.7</v>
      </c>
      <c r="Y76" t="n">
        <v>0.5</v>
      </c>
      <c r="Z76" t="n">
        <v>10</v>
      </c>
    </row>
    <row r="77">
      <c r="A77" t="n">
        <v>8</v>
      </c>
      <c r="B77" t="n">
        <v>70</v>
      </c>
      <c r="C77" t="inlineStr">
        <is>
          <t xml:space="preserve">CONCLUIDO	</t>
        </is>
      </c>
      <c r="D77" t="n">
        <v>2.6144</v>
      </c>
      <c r="E77" t="n">
        <v>38.25</v>
      </c>
      <c r="F77" t="n">
        <v>35.1</v>
      </c>
      <c r="G77" t="n">
        <v>65.81</v>
      </c>
      <c r="H77" t="n">
        <v>1.04</v>
      </c>
      <c r="I77" t="n">
        <v>32</v>
      </c>
      <c r="J77" t="n">
        <v>152.85</v>
      </c>
      <c r="K77" t="n">
        <v>47.83</v>
      </c>
      <c r="L77" t="n">
        <v>9</v>
      </c>
      <c r="M77" t="n">
        <v>30</v>
      </c>
      <c r="N77" t="n">
        <v>26.03</v>
      </c>
      <c r="O77" t="n">
        <v>19085.83</v>
      </c>
      <c r="P77" t="n">
        <v>388.12</v>
      </c>
      <c r="Q77" t="n">
        <v>561.6900000000001</v>
      </c>
      <c r="R77" t="n">
        <v>68.86</v>
      </c>
      <c r="S77" t="n">
        <v>48.39</v>
      </c>
      <c r="T77" t="n">
        <v>9792.82</v>
      </c>
      <c r="U77" t="n">
        <v>0.7</v>
      </c>
      <c r="V77" t="n">
        <v>0.92</v>
      </c>
      <c r="W77" t="n">
        <v>9.23</v>
      </c>
      <c r="X77" t="n">
        <v>0.62</v>
      </c>
      <c r="Y77" t="n">
        <v>0.5</v>
      </c>
      <c r="Z77" t="n">
        <v>10</v>
      </c>
    </row>
    <row r="78">
      <c r="A78" t="n">
        <v>9</v>
      </c>
      <c r="B78" t="n">
        <v>70</v>
      </c>
      <c r="C78" t="inlineStr">
        <is>
          <t xml:space="preserve">CONCLUIDO	</t>
        </is>
      </c>
      <c r="D78" t="n">
        <v>2.6251</v>
      </c>
      <c r="E78" t="n">
        <v>38.09</v>
      </c>
      <c r="F78" t="n">
        <v>35.03</v>
      </c>
      <c r="G78" t="n">
        <v>72.47</v>
      </c>
      <c r="H78" t="n">
        <v>1.15</v>
      </c>
      <c r="I78" t="n">
        <v>29</v>
      </c>
      <c r="J78" t="n">
        <v>154.25</v>
      </c>
      <c r="K78" t="n">
        <v>47.83</v>
      </c>
      <c r="L78" t="n">
        <v>10</v>
      </c>
      <c r="M78" t="n">
        <v>27</v>
      </c>
      <c r="N78" t="n">
        <v>26.43</v>
      </c>
      <c r="O78" t="n">
        <v>19258.55</v>
      </c>
      <c r="P78" t="n">
        <v>385.61</v>
      </c>
      <c r="Q78" t="n">
        <v>561.71</v>
      </c>
      <c r="R78" t="n">
        <v>66.06999999999999</v>
      </c>
      <c r="S78" t="n">
        <v>48.39</v>
      </c>
      <c r="T78" t="n">
        <v>8413.450000000001</v>
      </c>
      <c r="U78" t="n">
        <v>0.73</v>
      </c>
      <c r="V78" t="n">
        <v>0.92</v>
      </c>
      <c r="W78" t="n">
        <v>9.24</v>
      </c>
      <c r="X78" t="n">
        <v>0.55</v>
      </c>
      <c r="Y78" t="n">
        <v>0.5</v>
      </c>
      <c r="Z78" t="n">
        <v>10</v>
      </c>
    </row>
    <row r="79">
      <c r="A79" t="n">
        <v>10</v>
      </c>
      <c r="B79" t="n">
        <v>70</v>
      </c>
      <c r="C79" t="inlineStr">
        <is>
          <t xml:space="preserve">CONCLUIDO	</t>
        </is>
      </c>
      <c r="D79" t="n">
        <v>2.6361</v>
      </c>
      <c r="E79" t="n">
        <v>37.93</v>
      </c>
      <c r="F79" t="n">
        <v>34.95</v>
      </c>
      <c r="G79" t="n">
        <v>80.66</v>
      </c>
      <c r="H79" t="n">
        <v>1.25</v>
      </c>
      <c r="I79" t="n">
        <v>26</v>
      </c>
      <c r="J79" t="n">
        <v>155.66</v>
      </c>
      <c r="K79" t="n">
        <v>47.83</v>
      </c>
      <c r="L79" t="n">
        <v>11</v>
      </c>
      <c r="M79" t="n">
        <v>24</v>
      </c>
      <c r="N79" t="n">
        <v>26.83</v>
      </c>
      <c r="O79" t="n">
        <v>19431.82</v>
      </c>
      <c r="P79" t="n">
        <v>382.87</v>
      </c>
      <c r="Q79" t="n">
        <v>561.67</v>
      </c>
      <c r="R79" t="n">
        <v>64.36</v>
      </c>
      <c r="S79" t="n">
        <v>48.39</v>
      </c>
      <c r="T79" t="n">
        <v>7570.24</v>
      </c>
      <c r="U79" t="n">
        <v>0.75</v>
      </c>
      <c r="V79" t="n">
        <v>0.92</v>
      </c>
      <c r="W79" t="n">
        <v>9.220000000000001</v>
      </c>
      <c r="X79" t="n">
        <v>0.48</v>
      </c>
      <c r="Y79" t="n">
        <v>0.5</v>
      </c>
      <c r="Z79" t="n">
        <v>10</v>
      </c>
    </row>
    <row r="80">
      <c r="A80" t="n">
        <v>11</v>
      </c>
      <c r="B80" t="n">
        <v>70</v>
      </c>
      <c r="C80" t="inlineStr">
        <is>
          <t xml:space="preserve">CONCLUIDO	</t>
        </is>
      </c>
      <c r="D80" t="n">
        <v>2.6424</v>
      </c>
      <c r="E80" t="n">
        <v>37.84</v>
      </c>
      <c r="F80" t="n">
        <v>34.92</v>
      </c>
      <c r="G80" t="n">
        <v>87.31</v>
      </c>
      <c r="H80" t="n">
        <v>1.35</v>
      </c>
      <c r="I80" t="n">
        <v>24</v>
      </c>
      <c r="J80" t="n">
        <v>157.07</v>
      </c>
      <c r="K80" t="n">
        <v>47.83</v>
      </c>
      <c r="L80" t="n">
        <v>12</v>
      </c>
      <c r="M80" t="n">
        <v>22</v>
      </c>
      <c r="N80" t="n">
        <v>27.24</v>
      </c>
      <c r="O80" t="n">
        <v>19605.66</v>
      </c>
      <c r="P80" t="n">
        <v>380.36</v>
      </c>
      <c r="Q80" t="n">
        <v>561.7</v>
      </c>
      <c r="R80" t="n">
        <v>63.43</v>
      </c>
      <c r="S80" t="n">
        <v>48.39</v>
      </c>
      <c r="T80" t="n">
        <v>7115.17</v>
      </c>
      <c r="U80" t="n">
        <v>0.76</v>
      </c>
      <c r="V80" t="n">
        <v>0.92</v>
      </c>
      <c r="W80" t="n">
        <v>9.210000000000001</v>
      </c>
      <c r="X80" t="n">
        <v>0.45</v>
      </c>
      <c r="Y80" t="n">
        <v>0.5</v>
      </c>
      <c r="Z80" t="n">
        <v>10</v>
      </c>
    </row>
    <row r="81">
      <c r="A81" t="n">
        <v>12</v>
      </c>
      <c r="B81" t="n">
        <v>70</v>
      </c>
      <c r="C81" t="inlineStr">
        <is>
          <t xml:space="preserve">CONCLUIDO	</t>
        </is>
      </c>
      <c r="D81" t="n">
        <v>2.6485</v>
      </c>
      <c r="E81" t="n">
        <v>37.76</v>
      </c>
      <c r="F81" t="n">
        <v>34.89</v>
      </c>
      <c r="G81" t="n">
        <v>95.16</v>
      </c>
      <c r="H81" t="n">
        <v>1.45</v>
      </c>
      <c r="I81" t="n">
        <v>22</v>
      </c>
      <c r="J81" t="n">
        <v>158.48</v>
      </c>
      <c r="K81" t="n">
        <v>47.83</v>
      </c>
      <c r="L81" t="n">
        <v>13</v>
      </c>
      <c r="M81" t="n">
        <v>20</v>
      </c>
      <c r="N81" t="n">
        <v>27.65</v>
      </c>
      <c r="O81" t="n">
        <v>19780.06</v>
      </c>
      <c r="P81" t="n">
        <v>377.81</v>
      </c>
      <c r="Q81" t="n">
        <v>561.6799999999999</v>
      </c>
      <c r="R81" t="n">
        <v>62.63</v>
      </c>
      <c r="S81" t="n">
        <v>48.39</v>
      </c>
      <c r="T81" t="n">
        <v>6727.48</v>
      </c>
      <c r="U81" t="n">
        <v>0.77</v>
      </c>
      <c r="V81" t="n">
        <v>0.92</v>
      </c>
      <c r="W81" t="n">
        <v>9.210000000000001</v>
      </c>
      <c r="X81" t="n">
        <v>0.42</v>
      </c>
      <c r="Y81" t="n">
        <v>0.5</v>
      </c>
      <c r="Z81" t="n">
        <v>10</v>
      </c>
    </row>
    <row r="82">
      <c r="A82" t="n">
        <v>13</v>
      </c>
      <c r="B82" t="n">
        <v>70</v>
      </c>
      <c r="C82" t="inlineStr">
        <is>
          <t xml:space="preserve">CONCLUIDO	</t>
        </is>
      </c>
      <c r="D82" t="n">
        <v>2.6529</v>
      </c>
      <c r="E82" t="n">
        <v>37.7</v>
      </c>
      <c r="F82" t="n">
        <v>34.86</v>
      </c>
      <c r="G82" t="n">
        <v>99.59999999999999</v>
      </c>
      <c r="H82" t="n">
        <v>1.55</v>
      </c>
      <c r="I82" t="n">
        <v>21</v>
      </c>
      <c r="J82" t="n">
        <v>159.9</v>
      </c>
      <c r="K82" t="n">
        <v>47.83</v>
      </c>
      <c r="L82" t="n">
        <v>14</v>
      </c>
      <c r="M82" t="n">
        <v>19</v>
      </c>
      <c r="N82" t="n">
        <v>28.07</v>
      </c>
      <c r="O82" t="n">
        <v>19955.16</v>
      </c>
      <c r="P82" t="n">
        <v>375.55</v>
      </c>
      <c r="Q82" t="n">
        <v>561.65</v>
      </c>
      <c r="R82" t="n">
        <v>61.4</v>
      </c>
      <c r="S82" t="n">
        <v>48.39</v>
      </c>
      <c r="T82" t="n">
        <v>6118.08</v>
      </c>
      <c r="U82" t="n">
        <v>0.79</v>
      </c>
      <c r="V82" t="n">
        <v>0.92</v>
      </c>
      <c r="W82" t="n">
        <v>9.210000000000001</v>
      </c>
      <c r="X82" t="n">
        <v>0.39</v>
      </c>
      <c r="Y82" t="n">
        <v>0.5</v>
      </c>
      <c r="Z82" t="n">
        <v>10</v>
      </c>
    </row>
    <row r="83">
      <c r="A83" t="n">
        <v>14</v>
      </c>
      <c r="B83" t="n">
        <v>70</v>
      </c>
      <c r="C83" t="inlineStr">
        <is>
          <t xml:space="preserve">CONCLUIDO	</t>
        </is>
      </c>
      <c r="D83" t="n">
        <v>2.6586</v>
      </c>
      <c r="E83" t="n">
        <v>37.61</v>
      </c>
      <c r="F83" t="n">
        <v>34.84</v>
      </c>
      <c r="G83" t="n">
        <v>110.01</v>
      </c>
      <c r="H83" t="n">
        <v>1.65</v>
      </c>
      <c r="I83" t="n">
        <v>19</v>
      </c>
      <c r="J83" t="n">
        <v>161.32</v>
      </c>
      <c r="K83" t="n">
        <v>47.83</v>
      </c>
      <c r="L83" t="n">
        <v>15</v>
      </c>
      <c r="M83" t="n">
        <v>17</v>
      </c>
      <c r="N83" t="n">
        <v>28.5</v>
      </c>
      <c r="O83" t="n">
        <v>20130.71</v>
      </c>
      <c r="P83" t="n">
        <v>373.76</v>
      </c>
      <c r="Q83" t="n">
        <v>561.65</v>
      </c>
      <c r="R83" t="n">
        <v>60.53</v>
      </c>
      <c r="S83" t="n">
        <v>48.39</v>
      </c>
      <c r="T83" t="n">
        <v>5691.3</v>
      </c>
      <c r="U83" t="n">
        <v>0.8</v>
      </c>
      <c r="V83" t="n">
        <v>0.92</v>
      </c>
      <c r="W83" t="n">
        <v>9.210000000000001</v>
      </c>
      <c r="X83" t="n">
        <v>0.36</v>
      </c>
      <c r="Y83" t="n">
        <v>0.5</v>
      </c>
      <c r="Z83" t="n">
        <v>10</v>
      </c>
    </row>
    <row r="84">
      <c r="A84" t="n">
        <v>15</v>
      </c>
      <c r="B84" t="n">
        <v>70</v>
      </c>
      <c r="C84" t="inlineStr">
        <is>
          <t xml:space="preserve">CONCLUIDO	</t>
        </is>
      </c>
      <c r="D84" t="n">
        <v>2.6632</v>
      </c>
      <c r="E84" t="n">
        <v>37.55</v>
      </c>
      <c r="F84" t="n">
        <v>34.8</v>
      </c>
      <c r="G84" t="n">
        <v>116</v>
      </c>
      <c r="H84" t="n">
        <v>1.74</v>
      </c>
      <c r="I84" t="n">
        <v>18</v>
      </c>
      <c r="J84" t="n">
        <v>162.75</v>
      </c>
      <c r="K84" t="n">
        <v>47.83</v>
      </c>
      <c r="L84" t="n">
        <v>16</v>
      </c>
      <c r="M84" t="n">
        <v>16</v>
      </c>
      <c r="N84" t="n">
        <v>28.92</v>
      </c>
      <c r="O84" t="n">
        <v>20306.85</v>
      </c>
      <c r="P84" t="n">
        <v>371.72</v>
      </c>
      <c r="Q84" t="n">
        <v>561.66</v>
      </c>
      <c r="R84" t="n">
        <v>59.46</v>
      </c>
      <c r="S84" t="n">
        <v>48.39</v>
      </c>
      <c r="T84" t="n">
        <v>5161.88</v>
      </c>
      <c r="U84" t="n">
        <v>0.8100000000000001</v>
      </c>
      <c r="V84" t="n">
        <v>0.92</v>
      </c>
      <c r="W84" t="n">
        <v>9.210000000000001</v>
      </c>
      <c r="X84" t="n">
        <v>0.33</v>
      </c>
      <c r="Y84" t="n">
        <v>0.5</v>
      </c>
      <c r="Z84" t="n">
        <v>10</v>
      </c>
    </row>
    <row r="85">
      <c r="A85" t="n">
        <v>16</v>
      </c>
      <c r="B85" t="n">
        <v>70</v>
      </c>
      <c r="C85" t="inlineStr">
        <is>
          <t xml:space="preserve">CONCLUIDO	</t>
        </is>
      </c>
      <c r="D85" t="n">
        <v>2.6652</v>
      </c>
      <c r="E85" t="n">
        <v>37.52</v>
      </c>
      <c r="F85" t="n">
        <v>34.8</v>
      </c>
      <c r="G85" t="n">
        <v>122.83</v>
      </c>
      <c r="H85" t="n">
        <v>1.83</v>
      </c>
      <c r="I85" t="n">
        <v>17</v>
      </c>
      <c r="J85" t="n">
        <v>164.19</v>
      </c>
      <c r="K85" t="n">
        <v>47.83</v>
      </c>
      <c r="L85" t="n">
        <v>17</v>
      </c>
      <c r="M85" t="n">
        <v>15</v>
      </c>
      <c r="N85" t="n">
        <v>29.36</v>
      </c>
      <c r="O85" t="n">
        <v>20483.57</v>
      </c>
      <c r="P85" t="n">
        <v>369.31</v>
      </c>
      <c r="Q85" t="n">
        <v>561.65</v>
      </c>
      <c r="R85" t="n">
        <v>59.44</v>
      </c>
      <c r="S85" t="n">
        <v>48.39</v>
      </c>
      <c r="T85" t="n">
        <v>5157.19</v>
      </c>
      <c r="U85" t="n">
        <v>0.8100000000000001</v>
      </c>
      <c r="V85" t="n">
        <v>0.92</v>
      </c>
      <c r="W85" t="n">
        <v>9.210000000000001</v>
      </c>
      <c r="X85" t="n">
        <v>0.33</v>
      </c>
      <c r="Y85" t="n">
        <v>0.5</v>
      </c>
      <c r="Z85" t="n">
        <v>10</v>
      </c>
    </row>
    <row r="86">
      <c r="A86" t="n">
        <v>17</v>
      </c>
      <c r="B86" t="n">
        <v>70</v>
      </c>
      <c r="C86" t="inlineStr">
        <is>
          <t xml:space="preserve">CONCLUIDO	</t>
        </is>
      </c>
      <c r="D86" t="n">
        <v>2.6686</v>
      </c>
      <c r="E86" t="n">
        <v>37.47</v>
      </c>
      <c r="F86" t="n">
        <v>34.78</v>
      </c>
      <c r="G86" t="n">
        <v>130.43</v>
      </c>
      <c r="H86" t="n">
        <v>1.93</v>
      </c>
      <c r="I86" t="n">
        <v>16</v>
      </c>
      <c r="J86" t="n">
        <v>165.62</v>
      </c>
      <c r="K86" t="n">
        <v>47.83</v>
      </c>
      <c r="L86" t="n">
        <v>18</v>
      </c>
      <c r="M86" t="n">
        <v>14</v>
      </c>
      <c r="N86" t="n">
        <v>29.8</v>
      </c>
      <c r="O86" t="n">
        <v>20660.89</v>
      </c>
      <c r="P86" t="n">
        <v>367.17</v>
      </c>
      <c r="Q86" t="n">
        <v>561.66</v>
      </c>
      <c r="R86" t="n">
        <v>59.09</v>
      </c>
      <c r="S86" t="n">
        <v>48.39</v>
      </c>
      <c r="T86" t="n">
        <v>4989.14</v>
      </c>
      <c r="U86" t="n">
        <v>0.82</v>
      </c>
      <c r="V86" t="n">
        <v>0.93</v>
      </c>
      <c r="W86" t="n">
        <v>9.199999999999999</v>
      </c>
      <c r="X86" t="n">
        <v>0.31</v>
      </c>
      <c r="Y86" t="n">
        <v>0.5</v>
      </c>
      <c r="Z86" t="n">
        <v>10</v>
      </c>
    </row>
    <row r="87">
      <c r="A87" t="n">
        <v>18</v>
      </c>
      <c r="B87" t="n">
        <v>70</v>
      </c>
      <c r="C87" t="inlineStr">
        <is>
          <t xml:space="preserve">CONCLUIDO	</t>
        </is>
      </c>
      <c r="D87" t="n">
        <v>2.6733</v>
      </c>
      <c r="E87" t="n">
        <v>37.41</v>
      </c>
      <c r="F87" t="n">
        <v>34.74</v>
      </c>
      <c r="G87" t="n">
        <v>138.98</v>
      </c>
      <c r="H87" t="n">
        <v>2.02</v>
      </c>
      <c r="I87" t="n">
        <v>15</v>
      </c>
      <c r="J87" t="n">
        <v>167.07</v>
      </c>
      <c r="K87" t="n">
        <v>47.83</v>
      </c>
      <c r="L87" t="n">
        <v>19</v>
      </c>
      <c r="M87" t="n">
        <v>13</v>
      </c>
      <c r="N87" t="n">
        <v>30.24</v>
      </c>
      <c r="O87" t="n">
        <v>20838.81</v>
      </c>
      <c r="P87" t="n">
        <v>364.46</v>
      </c>
      <c r="Q87" t="n">
        <v>561.67</v>
      </c>
      <c r="R87" t="n">
        <v>57.82</v>
      </c>
      <c r="S87" t="n">
        <v>48.39</v>
      </c>
      <c r="T87" t="n">
        <v>4359.51</v>
      </c>
      <c r="U87" t="n">
        <v>0.84</v>
      </c>
      <c r="V87" t="n">
        <v>0.93</v>
      </c>
      <c r="W87" t="n">
        <v>9.199999999999999</v>
      </c>
      <c r="X87" t="n">
        <v>0.27</v>
      </c>
      <c r="Y87" t="n">
        <v>0.5</v>
      </c>
      <c r="Z87" t="n">
        <v>10</v>
      </c>
    </row>
    <row r="88">
      <c r="A88" t="n">
        <v>19</v>
      </c>
      <c r="B88" t="n">
        <v>70</v>
      </c>
      <c r="C88" t="inlineStr">
        <is>
          <t xml:space="preserve">CONCLUIDO	</t>
        </is>
      </c>
      <c r="D88" t="n">
        <v>2.6765</v>
      </c>
      <c r="E88" t="n">
        <v>37.36</v>
      </c>
      <c r="F88" t="n">
        <v>34.73</v>
      </c>
      <c r="G88" t="n">
        <v>148.84</v>
      </c>
      <c r="H88" t="n">
        <v>2.1</v>
      </c>
      <c r="I88" t="n">
        <v>14</v>
      </c>
      <c r="J88" t="n">
        <v>168.51</v>
      </c>
      <c r="K88" t="n">
        <v>47.83</v>
      </c>
      <c r="L88" t="n">
        <v>20</v>
      </c>
      <c r="M88" t="n">
        <v>12</v>
      </c>
      <c r="N88" t="n">
        <v>30.69</v>
      </c>
      <c r="O88" t="n">
        <v>21017.33</v>
      </c>
      <c r="P88" t="n">
        <v>361.44</v>
      </c>
      <c r="Q88" t="n">
        <v>561.67</v>
      </c>
      <c r="R88" t="n">
        <v>57.24</v>
      </c>
      <c r="S88" t="n">
        <v>48.39</v>
      </c>
      <c r="T88" t="n">
        <v>4073.09</v>
      </c>
      <c r="U88" t="n">
        <v>0.85</v>
      </c>
      <c r="V88" t="n">
        <v>0.93</v>
      </c>
      <c r="W88" t="n">
        <v>9.210000000000001</v>
      </c>
      <c r="X88" t="n">
        <v>0.26</v>
      </c>
      <c r="Y88" t="n">
        <v>0.5</v>
      </c>
      <c r="Z88" t="n">
        <v>10</v>
      </c>
    </row>
    <row r="89">
      <c r="A89" t="n">
        <v>20</v>
      </c>
      <c r="B89" t="n">
        <v>70</v>
      </c>
      <c r="C89" t="inlineStr">
        <is>
          <t xml:space="preserve">CONCLUIDO	</t>
        </is>
      </c>
      <c r="D89" t="n">
        <v>2.6759</v>
      </c>
      <c r="E89" t="n">
        <v>37.37</v>
      </c>
      <c r="F89" t="n">
        <v>34.74</v>
      </c>
      <c r="G89" t="n">
        <v>148.88</v>
      </c>
      <c r="H89" t="n">
        <v>2.19</v>
      </c>
      <c r="I89" t="n">
        <v>14</v>
      </c>
      <c r="J89" t="n">
        <v>169.97</v>
      </c>
      <c r="K89" t="n">
        <v>47.83</v>
      </c>
      <c r="L89" t="n">
        <v>21</v>
      </c>
      <c r="M89" t="n">
        <v>12</v>
      </c>
      <c r="N89" t="n">
        <v>31.14</v>
      </c>
      <c r="O89" t="n">
        <v>21196.47</v>
      </c>
      <c r="P89" t="n">
        <v>359.62</v>
      </c>
      <c r="Q89" t="n">
        <v>561.66</v>
      </c>
      <c r="R89" t="n">
        <v>57.58</v>
      </c>
      <c r="S89" t="n">
        <v>48.39</v>
      </c>
      <c r="T89" t="n">
        <v>4241.25</v>
      </c>
      <c r="U89" t="n">
        <v>0.84</v>
      </c>
      <c r="V89" t="n">
        <v>0.93</v>
      </c>
      <c r="W89" t="n">
        <v>9.199999999999999</v>
      </c>
      <c r="X89" t="n">
        <v>0.26</v>
      </c>
      <c r="Y89" t="n">
        <v>0.5</v>
      </c>
      <c r="Z89" t="n">
        <v>10</v>
      </c>
    </row>
    <row r="90">
      <c r="A90" t="n">
        <v>21</v>
      </c>
      <c r="B90" t="n">
        <v>70</v>
      </c>
      <c r="C90" t="inlineStr">
        <is>
          <t xml:space="preserve">CONCLUIDO	</t>
        </is>
      </c>
      <c r="D90" t="n">
        <v>2.6797</v>
      </c>
      <c r="E90" t="n">
        <v>37.32</v>
      </c>
      <c r="F90" t="n">
        <v>34.71</v>
      </c>
      <c r="G90" t="n">
        <v>160.22</v>
      </c>
      <c r="H90" t="n">
        <v>2.28</v>
      </c>
      <c r="I90" t="n">
        <v>13</v>
      </c>
      <c r="J90" t="n">
        <v>171.42</v>
      </c>
      <c r="K90" t="n">
        <v>47.83</v>
      </c>
      <c r="L90" t="n">
        <v>22</v>
      </c>
      <c r="M90" t="n">
        <v>11</v>
      </c>
      <c r="N90" t="n">
        <v>31.6</v>
      </c>
      <c r="O90" t="n">
        <v>21376.23</v>
      </c>
      <c r="P90" t="n">
        <v>358.05</v>
      </c>
      <c r="Q90" t="n">
        <v>561.66</v>
      </c>
      <c r="R90" t="n">
        <v>56.99</v>
      </c>
      <c r="S90" t="n">
        <v>48.39</v>
      </c>
      <c r="T90" t="n">
        <v>3950.18</v>
      </c>
      <c r="U90" t="n">
        <v>0.85</v>
      </c>
      <c r="V90" t="n">
        <v>0.93</v>
      </c>
      <c r="W90" t="n">
        <v>9.199999999999999</v>
      </c>
      <c r="X90" t="n">
        <v>0.24</v>
      </c>
      <c r="Y90" t="n">
        <v>0.5</v>
      </c>
      <c r="Z90" t="n">
        <v>10</v>
      </c>
    </row>
    <row r="91">
      <c r="A91" t="n">
        <v>22</v>
      </c>
      <c r="B91" t="n">
        <v>70</v>
      </c>
      <c r="C91" t="inlineStr">
        <is>
          <t xml:space="preserve">CONCLUIDO	</t>
        </is>
      </c>
      <c r="D91" t="n">
        <v>2.6841</v>
      </c>
      <c r="E91" t="n">
        <v>37.26</v>
      </c>
      <c r="F91" t="n">
        <v>34.68</v>
      </c>
      <c r="G91" t="n">
        <v>173.41</v>
      </c>
      <c r="H91" t="n">
        <v>2.36</v>
      </c>
      <c r="I91" t="n">
        <v>12</v>
      </c>
      <c r="J91" t="n">
        <v>172.89</v>
      </c>
      <c r="K91" t="n">
        <v>47.83</v>
      </c>
      <c r="L91" t="n">
        <v>23</v>
      </c>
      <c r="M91" t="n">
        <v>10</v>
      </c>
      <c r="N91" t="n">
        <v>32.06</v>
      </c>
      <c r="O91" t="n">
        <v>21556.61</v>
      </c>
      <c r="P91" t="n">
        <v>353.49</v>
      </c>
      <c r="Q91" t="n">
        <v>561.6799999999999</v>
      </c>
      <c r="R91" t="n">
        <v>55.97</v>
      </c>
      <c r="S91" t="n">
        <v>48.39</v>
      </c>
      <c r="T91" t="n">
        <v>3449.33</v>
      </c>
      <c r="U91" t="n">
        <v>0.86</v>
      </c>
      <c r="V91" t="n">
        <v>0.93</v>
      </c>
      <c r="W91" t="n">
        <v>9.19</v>
      </c>
      <c r="X91" t="n">
        <v>0.21</v>
      </c>
      <c r="Y91" t="n">
        <v>0.5</v>
      </c>
      <c r="Z91" t="n">
        <v>10</v>
      </c>
    </row>
    <row r="92">
      <c r="A92" t="n">
        <v>23</v>
      </c>
      <c r="B92" t="n">
        <v>70</v>
      </c>
      <c r="C92" t="inlineStr">
        <is>
          <t xml:space="preserve">CONCLUIDO	</t>
        </is>
      </c>
      <c r="D92" t="n">
        <v>2.6836</v>
      </c>
      <c r="E92" t="n">
        <v>37.26</v>
      </c>
      <c r="F92" t="n">
        <v>34.69</v>
      </c>
      <c r="G92" t="n">
        <v>173.44</v>
      </c>
      <c r="H92" t="n">
        <v>2.44</v>
      </c>
      <c r="I92" t="n">
        <v>12</v>
      </c>
      <c r="J92" t="n">
        <v>174.35</v>
      </c>
      <c r="K92" t="n">
        <v>47.83</v>
      </c>
      <c r="L92" t="n">
        <v>24</v>
      </c>
      <c r="M92" t="n">
        <v>10</v>
      </c>
      <c r="N92" t="n">
        <v>32.53</v>
      </c>
      <c r="O92" t="n">
        <v>21737.62</v>
      </c>
      <c r="P92" t="n">
        <v>353.66</v>
      </c>
      <c r="Q92" t="n">
        <v>561.66</v>
      </c>
      <c r="R92" t="n">
        <v>56.22</v>
      </c>
      <c r="S92" t="n">
        <v>48.39</v>
      </c>
      <c r="T92" t="n">
        <v>3572.17</v>
      </c>
      <c r="U92" t="n">
        <v>0.86</v>
      </c>
      <c r="V92" t="n">
        <v>0.93</v>
      </c>
      <c r="W92" t="n">
        <v>9.199999999999999</v>
      </c>
      <c r="X92" t="n">
        <v>0.22</v>
      </c>
      <c r="Y92" t="n">
        <v>0.5</v>
      </c>
      <c r="Z92" t="n">
        <v>10</v>
      </c>
    </row>
    <row r="93">
      <c r="A93" t="n">
        <v>24</v>
      </c>
      <c r="B93" t="n">
        <v>70</v>
      </c>
      <c r="C93" t="inlineStr">
        <is>
          <t xml:space="preserve">CONCLUIDO	</t>
        </is>
      </c>
      <c r="D93" t="n">
        <v>2.6865</v>
      </c>
      <c r="E93" t="n">
        <v>37.22</v>
      </c>
      <c r="F93" t="n">
        <v>34.68</v>
      </c>
      <c r="G93" t="n">
        <v>189.15</v>
      </c>
      <c r="H93" t="n">
        <v>2.52</v>
      </c>
      <c r="I93" t="n">
        <v>11</v>
      </c>
      <c r="J93" t="n">
        <v>175.83</v>
      </c>
      <c r="K93" t="n">
        <v>47.83</v>
      </c>
      <c r="L93" t="n">
        <v>25</v>
      </c>
      <c r="M93" t="n">
        <v>9</v>
      </c>
      <c r="N93" t="n">
        <v>33</v>
      </c>
      <c r="O93" t="n">
        <v>21919.27</v>
      </c>
      <c r="P93" t="n">
        <v>349.36</v>
      </c>
      <c r="Q93" t="n">
        <v>561.67</v>
      </c>
      <c r="R93" t="n">
        <v>55.88</v>
      </c>
      <c r="S93" t="n">
        <v>48.39</v>
      </c>
      <c r="T93" t="n">
        <v>3404.83</v>
      </c>
      <c r="U93" t="n">
        <v>0.87</v>
      </c>
      <c r="V93" t="n">
        <v>0.93</v>
      </c>
      <c r="W93" t="n">
        <v>9.19</v>
      </c>
      <c r="X93" t="n">
        <v>0.2</v>
      </c>
      <c r="Y93" t="n">
        <v>0.5</v>
      </c>
      <c r="Z93" t="n">
        <v>10</v>
      </c>
    </row>
    <row r="94">
      <c r="A94" t="n">
        <v>25</v>
      </c>
      <c r="B94" t="n">
        <v>70</v>
      </c>
      <c r="C94" t="inlineStr">
        <is>
          <t xml:space="preserve">CONCLUIDO	</t>
        </is>
      </c>
      <c r="D94" t="n">
        <v>2.6871</v>
      </c>
      <c r="E94" t="n">
        <v>37.21</v>
      </c>
      <c r="F94" t="n">
        <v>34.67</v>
      </c>
      <c r="G94" t="n">
        <v>189.1</v>
      </c>
      <c r="H94" t="n">
        <v>2.6</v>
      </c>
      <c r="I94" t="n">
        <v>11</v>
      </c>
      <c r="J94" t="n">
        <v>177.3</v>
      </c>
      <c r="K94" t="n">
        <v>47.83</v>
      </c>
      <c r="L94" t="n">
        <v>26</v>
      </c>
      <c r="M94" t="n">
        <v>9</v>
      </c>
      <c r="N94" t="n">
        <v>33.48</v>
      </c>
      <c r="O94" t="n">
        <v>22101.56</v>
      </c>
      <c r="P94" t="n">
        <v>349.71</v>
      </c>
      <c r="Q94" t="n">
        <v>561.66</v>
      </c>
      <c r="R94" t="n">
        <v>55.58</v>
      </c>
      <c r="S94" t="n">
        <v>48.39</v>
      </c>
      <c r="T94" t="n">
        <v>3256.69</v>
      </c>
      <c r="U94" t="n">
        <v>0.87</v>
      </c>
      <c r="V94" t="n">
        <v>0.93</v>
      </c>
      <c r="W94" t="n">
        <v>9.19</v>
      </c>
      <c r="X94" t="n">
        <v>0.2</v>
      </c>
      <c r="Y94" t="n">
        <v>0.5</v>
      </c>
      <c r="Z94" t="n">
        <v>10</v>
      </c>
    </row>
    <row r="95">
      <c r="A95" t="n">
        <v>26</v>
      </c>
      <c r="B95" t="n">
        <v>70</v>
      </c>
      <c r="C95" t="inlineStr">
        <is>
          <t xml:space="preserve">CONCLUIDO	</t>
        </is>
      </c>
      <c r="D95" t="n">
        <v>2.6871</v>
      </c>
      <c r="E95" t="n">
        <v>37.21</v>
      </c>
      <c r="F95" t="n">
        <v>34.67</v>
      </c>
      <c r="G95" t="n">
        <v>189.1</v>
      </c>
      <c r="H95" t="n">
        <v>2.68</v>
      </c>
      <c r="I95" t="n">
        <v>11</v>
      </c>
      <c r="J95" t="n">
        <v>178.79</v>
      </c>
      <c r="K95" t="n">
        <v>47.83</v>
      </c>
      <c r="L95" t="n">
        <v>27</v>
      </c>
      <c r="M95" t="n">
        <v>9</v>
      </c>
      <c r="N95" t="n">
        <v>33.96</v>
      </c>
      <c r="O95" t="n">
        <v>22284.51</v>
      </c>
      <c r="P95" t="n">
        <v>344.86</v>
      </c>
      <c r="Q95" t="n">
        <v>561.65</v>
      </c>
      <c r="R95" t="n">
        <v>55.4</v>
      </c>
      <c r="S95" t="n">
        <v>48.39</v>
      </c>
      <c r="T95" t="n">
        <v>3169.15</v>
      </c>
      <c r="U95" t="n">
        <v>0.87</v>
      </c>
      <c r="V95" t="n">
        <v>0.93</v>
      </c>
      <c r="W95" t="n">
        <v>9.199999999999999</v>
      </c>
      <c r="X95" t="n">
        <v>0.2</v>
      </c>
      <c r="Y95" t="n">
        <v>0.5</v>
      </c>
      <c r="Z95" t="n">
        <v>10</v>
      </c>
    </row>
    <row r="96">
      <c r="A96" t="n">
        <v>27</v>
      </c>
      <c r="B96" t="n">
        <v>70</v>
      </c>
      <c r="C96" t="inlineStr">
        <is>
          <t xml:space="preserve">CONCLUIDO	</t>
        </is>
      </c>
      <c r="D96" t="n">
        <v>2.6905</v>
      </c>
      <c r="E96" t="n">
        <v>37.17</v>
      </c>
      <c r="F96" t="n">
        <v>34.65</v>
      </c>
      <c r="G96" t="n">
        <v>207.9</v>
      </c>
      <c r="H96" t="n">
        <v>2.75</v>
      </c>
      <c r="I96" t="n">
        <v>10</v>
      </c>
      <c r="J96" t="n">
        <v>180.28</v>
      </c>
      <c r="K96" t="n">
        <v>47.83</v>
      </c>
      <c r="L96" t="n">
        <v>28</v>
      </c>
      <c r="M96" t="n">
        <v>8</v>
      </c>
      <c r="N96" t="n">
        <v>34.45</v>
      </c>
      <c r="O96" t="n">
        <v>22468.11</v>
      </c>
      <c r="P96" t="n">
        <v>344.71</v>
      </c>
      <c r="Q96" t="n">
        <v>561.6799999999999</v>
      </c>
      <c r="R96" t="n">
        <v>55.04</v>
      </c>
      <c r="S96" t="n">
        <v>48.39</v>
      </c>
      <c r="T96" t="n">
        <v>2990.21</v>
      </c>
      <c r="U96" t="n">
        <v>0.88</v>
      </c>
      <c r="V96" t="n">
        <v>0.93</v>
      </c>
      <c r="W96" t="n">
        <v>9.19</v>
      </c>
      <c r="X96" t="n">
        <v>0.18</v>
      </c>
      <c r="Y96" t="n">
        <v>0.5</v>
      </c>
      <c r="Z96" t="n">
        <v>10</v>
      </c>
    </row>
    <row r="97">
      <c r="A97" t="n">
        <v>28</v>
      </c>
      <c r="B97" t="n">
        <v>70</v>
      </c>
      <c r="C97" t="inlineStr">
        <is>
          <t xml:space="preserve">CONCLUIDO	</t>
        </is>
      </c>
      <c r="D97" t="n">
        <v>2.691</v>
      </c>
      <c r="E97" t="n">
        <v>37.16</v>
      </c>
      <c r="F97" t="n">
        <v>34.64</v>
      </c>
      <c r="G97" t="n">
        <v>207.86</v>
      </c>
      <c r="H97" t="n">
        <v>2.83</v>
      </c>
      <c r="I97" t="n">
        <v>10</v>
      </c>
      <c r="J97" t="n">
        <v>181.77</v>
      </c>
      <c r="K97" t="n">
        <v>47.83</v>
      </c>
      <c r="L97" t="n">
        <v>29</v>
      </c>
      <c r="M97" t="n">
        <v>7</v>
      </c>
      <c r="N97" t="n">
        <v>34.94</v>
      </c>
      <c r="O97" t="n">
        <v>22652.51</v>
      </c>
      <c r="P97" t="n">
        <v>345.13</v>
      </c>
      <c r="Q97" t="n">
        <v>561.67</v>
      </c>
      <c r="R97" t="n">
        <v>54.76</v>
      </c>
      <c r="S97" t="n">
        <v>48.39</v>
      </c>
      <c r="T97" t="n">
        <v>2851.4</v>
      </c>
      <c r="U97" t="n">
        <v>0.88</v>
      </c>
      <c r="V97" t="n">
        <v>0.93</v>
      </c>
      <c r="W97" t="n">
        <v>9.19</v>
      </c>
      <c r="X97" t="n">
        <v>0.17</v>
      </c>
      <c r="Y97" t="n">
        <v>0.5</v>
      </c>
      <c r="Z97" t="n">
        <v>10</v>
      </c>
    </row>
    <row r="98">
      <c r="A98" t="n">
        <v>29</v>
      </c>
      <c r="B98" t="n">
        <v>70</v>
      </c>
      <c r="C98" t="inlineStr">
        <is>
          <t xml:space="preserve">CONCLUIDO	</t>
        </is>
      </c>
      <c r="D98" t="n">
        <v>2.6903</v>
      </c>
      <c r="E98" t="n">
        <v>37.17</v>
      </c>
      <c r="F98" t="n">
        <v>34.65</v>
      </c>
      <c r="G98" t="n">
        <v>207.92</v>
      </c>
      <c r="H98" t="n">
        <v>2.9</v>
      </c>
      <c r="I98" t="n">
        <v>10</v>
      </c>
      <c r="J98" t="n">
        <v>183.27</v>
      </c>
      <c r="K98" t="n">
        <v>47.83</v>
      </c>
      <c r="L98" t="n">
        <v>30</v>
      </c>
      <c r="M98" t="n">
        <v>3</v>
      </c>
      <c r="N98" t="n">
        <v>35.44</v>
      </c>
      <c r="O98" t="n">
        <v>22837.46</v>
      </c>
      <c r="P98" t="n">
        <v>342.38</v>
      </c>
      <c r="Q98" t="n">
        <v>561.6799999999999</v>
      </c>
      <c r="R98" t="n">
        <v>54.82</v>
      </c>
      <c r="S98" t="n">
        <v>48.39</v>
      </c>
      <c r="T98" t="n">
        <v>2884.37</v>
      </c>
      <c r="U98" t="n">
        <v>0.88</v>
      </c>
      <c r="V98" t="n">
        <v>0.93</v>
      </c>
      <c r="W98" t="n">
        <v>9.199999999999999</v>
      </c>
      <c r="X98" t="n">
        <v>0.18</v>
      </c>
      <c r="Y98" t="n">
        <v>0.5</v>
      </c>
      <c r="Z98" t="n">
        <v>10</v>
      </c>
    </row>
    <row r="99">
      <c r="A99" t="n">
        <v>30</v>
      </c>
      <c r="B99" t="n">
        <v>70</v>
      </c>
      <c r="C99" t="inlineStr">
        <is>
          <t xml:space="preserve">CONCLUIDO	</t>
        </is>
      </c>
      <c r="D99" t="n">
        <v>2.6903</v>
      </c>
      <c r="E99" t="n">
        <v>37.17</v>
      </c>
      <c r="F99" t="n">
        <v>34.65</v>
      </c>
      <c r="G99" t="n">
        <v>207.92</v>
      </c>
      <c r="H99" t="n">
        <v>2.98</v>
      </c>
      <c r="I99" t="n">
        <v>10</v>
      </c>
      <c r="J99" t="n">
        <v>184.78</v>
      </c>
      <c r="K99" t="n">
        <v>47.83</v>
      </c>
      <c r="L99" t="n">
        <v>31</v>
      </c>
      <c r="M99" t="n">
        <v>2</v>
      </c>
      <c r="N99" t="n">
        <v>35.95</v>
      </c>
      <c r="O99" t="n">
        <v>23023.09</v>
      </c>
      <c r="P99" t="n">
        <v>341.92</v>
      </c>
      <c r="Q99" t="n">
        <v>561.6799999999999</v>
      </c>
      <c r="R99" t="n">
        <v>54.86</v>
      </c>
      <c r="S99" t="n">
        <v>48.39</v>
      </c>
      <c r="T99" t="n">
        <v>2903.16</v>
      </c>
      <c r="U99" t="n">
        <v>0.88</v>
      </c>
      <c r="V99" t="n">
        <v>0.93</v>
      </c>
      <c r="W99" t="n">
        <v>9.199999999999999</v>
      </c>
      <c r="X99" t="n">
        <v>0.18</v>
      </c>
      <c r="Y99" t="n">
        <v>0.5</v>
      </c>
      <c r="Z99" t="n">
        <v>10</v>
      </c>
    </row>
    <row r="100">
      <c r="A100" t="n">
        <v>31</v>
      </c>
      <c r="B100" t="n">
        <v>70</v>
      </c>
      <c r="C100" t="inlineStr">
        <is>
          <t xml:space="preserve">CONCLUIDO	</t>
        </is>
      </c>
      <c r="D100" t="n">
        <v>2.6896</v>
      </c>
      <c r="E100" t="n">
        <v>37.18</v>
      </c>
      <c r="F100" t="n">
        <v>34.66</v>
      </c>
      <c r="G100" t="n">
        <v>207.98</v>
      </c>
      <c r="H100" t="n">
        <v>3.05</v>
      </c>
      <c r="I100" t="n">
        <v>10</v>
      </c>
      <c r="J100" t="n">
        <v>186.29</v>
      </c>
      <c r="K100" t="n">
        <v>47.83</v>
      </c>
      <c r="L100" t="n">
        <v>32</v>
      </c>
      <c r="M100" t="n">
        <v>0</v>
      </c>
      <c r="N100" t="n">
        <v>36.46</v>
      </c>
      <c r="O100" t="n">
        <v>23209.42</v>
      </c>
      <c r="P100" t="n">
        <v>343.33</v>
      </c>
      <c r="Q100" t="n">
        <v>561.6799999999999</v>
      </c>
      <c r="R100" t="n">
        <v>54.97</v>
      </c>
      <c r="S100" t="n">
        <v>48.39</v>
      </c>
      <c r="T100" t="n">
        <v>2956.13</v>
      </c>
      <c r="U100" t="n">
        <v>0.88</v>
      </c>
      <c r="V100" t="n">
        <v>0.93</v>
      </c>
      <c r="W100" t="n">
        <v>9.210000000000001</v>
      </c>
      <c r="X100" t="n">
        <v>0.19</v>
      </c>
      <c r="Y100" t="n">
        <v>0.5</v>
      </c>
      <c r="Z100" t="n">
        <v>10</v>
      </c>
    </row>
    <row r="101">
      <c r="A101" t="n">
        <v>0</v>
      </c>
      <c r="B101" t="n">
        <v>90</v>
      </c>
      <c r="C101" t="inlineStr">
        <is>
          <t xml:space="preserve">CONCLUIDO	</t>
        </is>
      </c>
      <c r="D101" t="n">
        <v>1.6759</v>
      </c>
      <c r="E101" t="n">
        <v>59.67</v>
      </c>
      <c r="F101" t="n">
        <v>42.78</v>
      </c>
      <c r="G101" t="n">
        <v>6.31</v>
      </c>
      <c r="H101" t="n">
        <v>0.1</v>
      </c>
      <c r="I101" t="n">
        <v>407</v>
      </c>
      <c r="J101" t="n">
        <v>176.73</v>
      </c>
      <c r="K101" t="n">
        <v>52.44</v>
      </c>
      <c r="L101" t="n">
        <v>1</v>
      </c>
      <c r="M101" t="n">
        <v>405</v>
      </c>
      <c r="N101" t="n">
        <v>33.29</v>
      </c>
      <c r="O101" t="n">
        <v>22031.19</v>
      </c>
      <c r="P101" t="n">
        <v>566.67</v>
      </c>
      <c r="Q101" t="n">
        <v>562.15</v>
      </c>
      <c r="R101" t="n">
        <v>308.26</v>
      </c>
      <c r="S101" t="n">
        <v>48.39</v>
      </c>
      <c r="T101" t="n">
        <v>127614.81</v>
      </c>
      <c r="U101" t="n">
        <v>0.16</v>
      </c>
      <c r="V101" t="n">
        <v>0.75</v>
      </c>
      <c r="W101" t="n">
        <v>9.82</v>
      </c>
      <c r="X101" t="n">
        <v>8.279999999999999</v>
      </c>
      <c r="Y101" t="n">
        <v>0.5</v>
      </c>
      <c r="Z101" t="n">
        <v>10</v>
      </c>
    </row>
    <row r="102">
      <c r="A102" t="n">
        <v>1</v>
      </c>
      <c r="B102" t="n">
        <v>90</v>
      </c>
      <c r="C102" t="inlineStr">
        <is>
          <t xml:space="preserve">CONCLUIDO	</t>
        </is>
      </c>
      <c r="D102" t="n">
        <v>2.1261</v>
      </c>
      <c r="E102" t="n">
        <v>47.03</v>
      </c>
      <c r="F102" t="n">
        <v>38.14</v>
      </c>
      <c r="G102" t="n">
        <v>12.57</v>
      </c>
      <c r="H102" t="n">
        <v>0.2</v>
      </c>
      <c r="I102" t="n">
        <v>182</v>
      </c>
      <c r="J102" t="n">
        <v>178.21</v>
      </c>
      <c r="K102" t="n">
        <v>52.44</v>
      </c>
      <c r="L102" t="n">
        <v>2</v>
      </c>
      <c r="M102" t="n">
        <v>180</v>
      </c>
      <c r="N102" t="n">
        <v>33.77</v>
      </c>
      <c r="O102" t="n">
        <v>22213.89</v>
      </c>
      <c r="P102" t="n">
        <v>504.23</v>
      </c>
      <c r="Q102" t="n">
        <v>561.96</v>
      </c>
      <c r="R102" t="n">
        <v>163.09</v>
      </c>
      <c r="S102" t="n">
        <v>48.39</v>
      </c>
      <c r="T102" t="n">
        <v>56158.8</v>
      </c>
      <c r="U102" t="n">
        <v>0.3</v>
      </c>
      <c r="V102" t="n">
        <v>0.84</v>
      </c>
      <c r="W102" t="n">
        <v>9.48</v>
      </c>
      <c r="X102" t="n">
        <v>3.66</v>
      </c>
      <c r="Y102" t="n">
        <v>0.5</v>
      </c>
      <c r="Z102" t="n">
        <v>10</v>
      </c>
    </row>
    <row r="103">
      <c r="A103" t="n">
        <v>2</v>
      </c>
      <c r="B103" t="n">
        <v>90</v>
      </c>
      <c r="C103" t="inlineStr">
        <is>
          <t xml:space="preserve">CONCLUIDO	</t>
        </is>
      </c>
      <c r="D103" t="n">
        <v>2.3046</v>
      </c>
      <c r="E103" t="n">
        <v>43.39</v>
      </c>
      <c r="F103" t="n">
        <v>36.81</v>
      </c>
      <c r="G103" t="n">
        <v>18.88</v>
      </c>
      <c r="H103" t="n">
        <v>0.3</v>
      </c>
      <c r="I103" t="n">
        <v>117</v>
      </c>
      <c r="J103" t="n">
        <v>179.7</v>
      </c>
      <c r="K103" t="n">
        <v>52.44</v>
      </c>
      <c r="L103" t="n">
        <v>3</v>
      </c>
      <c r="M103" t="n">
        <v>115</v>
      </c>
      <c r="N103" t="n">
        <v>34.26</v>
      </c>
      <c r="O103" t="n">
        <v>22397.24</v>
      </c>
      <c r="P103" t="n">
        <v>485.36</v>
      </c>
      <c r="Q103" t="n">
        <v>561.78</v>
      </c>
      <c r="R103" t="n">
        <v>121.65</v>
      </c>
      <c r="S103" t="n">
        <v>48.39</v>
      </c>
      <c r="T103" t="n">
        <v>35764.34</v>
      </c>
      <c r="U103" t="n">
        <v>0.4</v>
      </c>
      <c r="V103" t="n">
        <v>0.87</v>
      </c>
      <c r="W103" t="n">
        <v>9.380000000000001</v>
      </c>
      <c r="X103" t="n">
        <v>2.33</v>
      </c>
      <c r="Y103" t="n">
        <v>0.5</v>
      </c>
      <c r="Z103" t="n">
        <v>10</v>
      </c>
    </row>
    <row r="104">
      <c r="A104" t="n">
        <v>3</v>
      </c>
      <c r="B104" t="n">
        <v>90</v>
      </c>
      <c r="C104" t="inlineStr">
        <is>
          <t xml:space="preserve">CONCLUIDO	</t>
        </is>
      </c>
      <c r="D104" t="n">
        <v>2.3961</v>
      </c>
      <c r="E104" t="n">
        <v>41.74</v>
      </c>
      <c r="F104" t="n">
        <v>36.22</v>
      </c>
      <c r="G104" t="n">
        <v>24.98</v>
      </c>
      <c r="H104" t="n">
        <v>0.39</v>
      </c>
      <c r="I104" t="n">
        <v>87</v>
      </c>
      <c r="J104" t="n">
        <v>181.19</v>
      </c>
      <c r="K104" t="n">
        <v>52.44</v>
      </c>
      <c r="L104" t="n">
        <v>4</v>
      </c>
      <c r="M104" t="n">
        <v>85</v>
      </c>
      <c r="N104" t="n">
        <v>34.75</v>
      </c>
      <c r="O104" t="n">
        <v>22581.25</v>
      </c>
      <c r="P104" t="n">
        <v>476.25</v>
      </c>
      <c r="Q104" t="n">
        <v>561.72</v>
      </c>
      <c r="R104" t="n">
        <v>103.41</v>
      </c>
      <c r="S104" t="n">
        <v>48.39</v>
      </c>
      <c r="T104" t="n">
        <v>26793</v>
      </c>
      <c r="U104" t="n">
        <v>0.47</v>
      </c>
      <c r="V104" t="n">
        <v>0.89</v>
      </c>
      <c r="W104" t="n">
        <v>9.33</v>
      </c>
      <c r="X104" t="n">
        <v>1.75</v>
      </c>
      <c r="Y104" t="n">
        <v>0.5</v>
      </c>
      <c r="Z104" t="n">
        <v>10</v>
      </c>
    </row>
    <row r="105">
      <c r="A105" t="n">
        <v>4</v>
      </c>
      <c r="B105" t="n">
        <v>90</v>
      </c>
      <c r="C105" t="inlineStr">
        <is>
          <t xml:space="preserve">CONCLUIDO	</t>
        </is>
      </c>
      <c r="D105" t="n">
        <v>2.4558</v>
      </c>
      <c r="E105" t="n">
        <v>40.72</v>
      </c>
      <c r="F105" t="n">
        <v>35.85</v>
      </c>
      <c r="G105" t="n">
        <v>31.17</v>
      </c>
      <c r="H105" t="n">
        <v>0.49</v>
      </c>
      <c r="I105" t="n">
        <v>69</v>
      </c>
      <c r="J105" t="n">
        <v>182.69</v>
      </c>
      <c r="K105" t="n">
        <v>52.44</v>
      </c>
      <c r="L105" t="n">
        <v>5</v>
      </c>
      <c r="M105" t="n">
        <v>67</v>
      </c>
      <c r="N105" t="n">
        <v>35.25</v>
      </c>
      <c r="O105" t="n">
        <v>22766.06</v>
      </c>
      <c r="P105" t="n">
        <v>470.1</v>
      </c>
      <c r="Q105" t="n">
        <v>561.75</v>
      </c>
      <c r="R105" t="n">
        <v>92.17</v>
      </c>
      <c r="S105" t="n">
        <v>48.39</v>
      </c>
      <c r="T105" t="n">
        <v>21263.91</v>
      </c>
      <c r="U105" t="n">
        <v>0.52</v>
      </c>
      <c r="V105" t="n">
        <v>0.9</v>
      </c>
      <c r="W105" t="n">
        <v>9.289999999999999</v>
      </c>
      <c r="X105" t="n">
        <v>1.37</v>
      </c>
      <c r="Y105" t="n">
        <v>0.5</v>
      </c>
      <c r="Z105" t="n">
        <v>10</v>
      </c>
    </row>
    <row r="106">
      <c r="A106" t="n">
        <v>5</v>
      </c>
      <c r="B106" t="n">
        <v>90</v>
      </c>
      <c r="C106" t="inlineStr">
        <is>
          <t xml:space="preserve">CONCLUIDO	</t>
        </is>
      </c>
      <c r="D106" t="n">
        <v>2.4968</v>
      </c>
      <c r="E106" t="n">
        <v>40.05</v>
      </c>
      <c r="F106" t="n">
        <v>35.6</v>
      </c>
      <c r="G106" t="n">
        <v>37.48</v>
      </c>
      <c r="H106" t="n">
        <v>0.58</v>
      </c>
      <c r="I106" t="n">
        <v>57</v>
      </c>
      <c r="J106" t="n">
        <v>184.19</v>
      </c>
      <c r="K106" t="n">
        <v>52.44</v>
      </c>
      <c r="L106" t="n">
        <v>6</v>
      </c>
      <c r="M106" t="n">
        <v>55</v>
      </c>
      <c r="N106" t="n">
        <v>35.75</v>
      </c>
      <c r="O106" t="n">
        <v>22951.43</v>
      </c>
      <c r="P106" t="n">
        <v>465.67</v>
      </c>
      <c r="Q106" t="n">
        <v>561.73</v>
      </c>
      <c r="R106" t="n">
        <v>84.38</v>
      </c>
      <c r="S106" t="n">
        <v>48.39</v>
      </c>
      <c r="T106" t="n">
        <v>17427.58</v>
      </c>
      <c r="U106" t="n">
        <v>0.57</v>
      </c>
      <c r="V106" t="n">
        <v>0.9</v>
      </c>
      <c r="W106" t="n">
        <v>9.279999999999999</v>
      </c>
      <c r="X106" t="n">
        <v>1.13</v>
      </c>
      <c r="Y106" t="n">
        <v>0.5</v>
      </c>
      <c r="Z106" t="n">
        <v>10</v>
      </c>
    </row>
    <row r="107">
      <c r="A107" t="n">
        <v>6</v>
      </c>
      <c r="B107" t="n">
        <v>90</v>
      </c>
      <c r="C107" t="inlineStr">
        <is>
          <t xml:space="preserve">CONCLUIDO	</t>
        </is>
      </c>
      <c r="D107" t="n">
        <v>2.5256</v>
      </c>
      <c r="E107" t="n">
        <v>39.59</v>
      </c>
      <c r="F107" t="n">
        <v>35.43</v>
      </c>
      <c r="G107" t="n">
        <v>43.39</v>
      </c>
      <c r="H107" t="n">
        <v>0.67</v>
      </c>
      <c r="I107" t="n">
        <v>49</v>
      </c>
      <c r="J107" t="n">
        <v>185.7</v>
      </c>
      <c r="K107" t="n">
        <v>52.44</v>
      </c>
      <c r="L107" t="n">
        <v>7</v>
      </c>
      <c r="M107" t="n">
        <v>47</v>
      </c>
      <c r="N107" t="n">
        <v>36.26</v>
      </c>
      <c r="O107" t="n">
        <v>23137.49</v>
      </c>
      <c r="P107" t="n">
        <v>462.28</v>
      </c>
      <c r="Q107" t="n">
        <v>561.71</v>
      </c>
      <c r="R107" t="n">
        <v>79.18000000000001</v>
      </c>
      <c r="S107" t="n">
        <v>48.39</v>
      </c>
      <c r="T107" t="n">
        <v>14867.13</v>
      </c>
      <c r="U107" t="n">
        <v>0.61</v>
      </c>
      <c r="V107" t="n">
        <v>0.91</v>
      </c>
      <c r="W107" t="n">
        <v>9.26</v>
      </c>
      <c r="X107" t="n">
        <v>0.96</v>
      </c>
      <c r="Y107" t="n">
        <v>0.5</v>
      </c>
      <c r="Z107" t="n">
        <v>10</v>
      </c>
    </row>
    <row r="108">
      <c r="A108" t="n">
        <v>7</v>
      </c>
      <c r="B108" t="n">
        <v>90</v>
      </c>
      <c r="C108" t="inlineStr">
        <is>
          <t xml:space="preserve">CONCLUIDO	</t>
        </is>
      </c>
      <c r="D108" t="n">
        <v>2.547</v>
      </c>
      <c r="E108" t="n">
        <v>39.26</v>
      </c>
      <c r="F108" t="n">
        <v>35.31</v>
      </c>
      <c r="G108" t="n">
        <v>49.27</v>
      </c>
      <c r="H108" t="n">
        <v>0.76</v>
      </c>
      <c r="I108" t="n">
        <v>43</v>
      </c>
      <c r="J108" t="n">
        <v>187.22</v>
      </c>
      <c r="K108" t="n">
        <v>52.44</v>
      </c>
      <c r="L108" t="n">
        <v>8</v>
      </c>
      <c r="M108" t="n">
        <v>41</v>
      </c>
      <c r="N108" t="n">
        <v>36.78</v>
      </c>
      <c r="O108" t="n">
        <v>23324.24</v>
      </c>
      <c r="P108" t="n">
        <v>459.3</v>
      </c>
      <c r="Q108" t="n">
        <v>561.72</v>
      </c>
      <c r="R108" t="n">
        <v>75.65000000000001</v>
      </c>
      <c r="S108" t="n">
        <v>48.39</v>
      </c>
      <c r="T108" t="n">
        <v>13130.54</v>
      </c>
      <c r="U108" t="n">
        <v>0.64</v>
      </c>
      <c r="V108" t="n">
        <v>0.91</v>
      </c>
      <c r="W108" t="n">
        <v>9.24</v>
      </c>
      <c r="X108" t="n">
        <v>0.84</v>
      </c>
      <c r="Y108" t="n">
        <v>0.5</v>
      </c>
      <c r="Z108" t="n">
        <v>10</v>
      </c>
    </row>
    <row r="109">
      <c r="A109" t="n">
        <v>8</v>
      </c>
      <c r="B109" t="n">
        <v>90</v>
      </c>
      <c r="C109" t="inlineStr">
        <is>
          <t xml:space="preserve">CONCLUIDO	</t>
        </is>
      </c>
      <c r="D109" t="n">
        <v>2.5644</v>
      </c>
      <c r="E109" t="n">
        <v>39</v>
      </c>
      <c r="F109" t="n">
        <v>35.22</v>
      </c>
      <c r="G109" t="n">
        <v>55.62</v>
      </c>
      <c r="H109" t="n">
        <v>0.85</v>
      </c>
      <c r="I109" t="n">
        <v>38</v>
      </c>
      <c r="J109" t="n">
        <v>188.74</v>
      </c>
      <c r="K109" t="n">
        <v>52.44</v>
      </c>
      <c r="L109" t="n">
        <v>9</v>
      </c>
      <c r="M109" t="n">
        <v>36</v>
      </c>
      <c r="N109" t="n">
        <v>37.3</v>
      </c>
      <c r="O109" t="n">
        <v>23511.69</v>
      </c>
      <c r="P109" t="n">
        <v>456.9</v>
      </c>
      <c r="Q109" t="n">
        <v>561.73</v>
      </c>
      <c r="R109" t="n">
        <v>72.29000000000001</v>
      </c>
      <c r="S109" t="n">
        <v>48.39</v>
      </c>
      <c r="T109" t="n">
        <v>11478.93</v>
      </c>
      <c r="U109" t="n">
        <v>0.67</v>
      </c>
      <c r="V109" t="n">
        <v>0.91</v>
      </c>
      <c r="W109" t="n">
        <v>9.25</v>
      </c>
      <c r="X109" t="n">
        <v>0.75</v>
      </c>
      <c r="Y109" t="n">
        <v>0.5</v>
      </c>
      <c r="Z109" t="n">
        <v>10</v>
      </c>
    </row>
    <row r="110">
      <c r="A110" t="n">
        <v>9</v>
      </c>
      <c r="B110" t="n">
        <v>90</v>
      </c>
      <c r="C110" t="inlineStr">
        <is>
          <t xml:space="preserve">CONCLUIDO	</t>
        </is>
      </c>
      <c r="D110" t="n">
        <v>2.5804</v>
      </c>
      <c r="E110" t="n">
        <v>38.75</v>
      </c>
      <c r="F110" t="n">
        <v>35.12</v>
      </c>
      <c r="G110" t="n">
        <v>61.98</v>
      </c>
      <c r="H110" t="n">
        <v>0.93</v>
      </c>
      <c r="I110" t="n">
        <v>34</v>
      </c>
      <c r="J110" t="n">
        <v>190.26</v>
      </c>
      <c r="K110" t="n">
        <v>52.44</v>
      </c>
      <c r="L110" t="n">
        <v>10</v>
      </c>
      <c r="M110" t="n">
        <v>32</v>
      </c>
      <c r="N110" t="n">
        <v>37.82</v>
      </c>
      <c r="O110" t="n">
        <v>23699.85</v>
      </c>
      <c r="P110" t="n">
        <v>454.41</v>
      </c>
      <c r="Q110" t="n">
        <v>561.6900000000001</v>
      </c>
      <c r="R110" t="n">
        <v>69.77</v>
      </c>
      <c r="S110" t="n">
        <v>48.39</v>
      </c>
      <c r="T110" t="n">
        <v>10234.69</v>
      </c>
      <c r="U110" t="n">
        <v>0.6899999999999999</v>
      </c>
      <c r="V110" t="n">
        <v>0.92</v>
      </c>
      <c r="W110" t="n">
        <v>9.23</v>
      </c>
      <c r="X110" t="n">
        <v>0.65</v>
      </c>
      <c r="Y110" t="n">
        <v>0.5</v>
      </c>
      <c r="Z110" t="n">
        <v>10</v>
      </c>
    </row>
    <row r="111">
      <c r="A111" t="n">
        <v>10</v>
      </c>
      <c r="B111" t="n">
        <v>90</v>
      </c>
      <c r="C111" t="inlineStr">
        <is>
          <t xml:space="preserve">CONCLUIDO	</t>
        </is>
      </c>
      <c r="D111" t="n">
        <v>2.5917</v>
      </c>
      <c r="E111" t="n">
        <v>38.58</v>
      </c>
      <c r="F111" t="n">
        <v>35.06</v>
      </c>
      <c r="G111" t="n">
        <v>67.86</v>
      </c>
      <c r="H111" t="n">
        <v>1.02</v>
      </c>
      <c r="I111" t="n">
        <v>31</v>
      </c>
      <c r="J111" t="n">
        <v>191.79</v>
      </c>
      <c r="K111" t="n">
        <v>52.44</v>
      </c>
      <c r="L111" t="n">
        <v>11</v>
      </c>
      <c r="M111" t="n">
        <v>29</v>
      </c>
      <c r="N111" t="n">
        <v>38.35</v>
      </c>
      <c r="O111" t="n">
        <v>23888.73</v>
      </c>
      <c r="P111" t="n">
        <v>452.62</v>
      </c>
      <c r="Q111" t="n">
        <v>561.67</v>
      </c>
      <c r="R111" t="n">
        <v>67.75</v>
      </c>
      <c r="S111" t="n">
        <v>48.39</v>
      </c>
      <c r="T111" t="n">
        <v>9243.200000000001</v>
      </c>
      <c r="U111" t="n">
        <v>0.71</v>
      </c>
      <c r="V111" t="n">
        <v>0.92</v>
      </c>
      <c r="W111" t="n">
        <v>9.23</v>
      </c>
      <c r="X111" t="n">
        <v>0.59</v>
      </c>
      <c r="Y111" t="n">
        <v>0.5</v>
      </c>
      <c r="Z111" t="n">
        <v>10</v>
      </c>
    </row>
    <row r="112">
      <c r="A112" t="n">
        <v>11</v>
      </c>
      <c r="B112" t="n">
        <v>90</v>
      </c>
      <c r="C112" t="inlineStr">
        <is>
          <t xml:space="preserve">CONCLUIDO	</t>
        </is>
      </c>
      <c r="D112" t="n">
        <v>2.6015</v>
      </c>
      <c r="E112" t="n">
        <v>38.44</v>
      </c>
      <c r="F112" t="n">
        <v>35.02</v>
      </c>
      <c r="G112" t="n">
        <v>75.05</v>
      </c>
      <c r="H112" t="n">
        <v>1.1</v>
      </c>
      <c r="I112" t="n">
        <v>28</v>
      </c>
      <c r="J112" t="n">
        <v>193.33</v>
      </c>
      <c r="K112" t="n">
        <v>52.44</v>
      </c>
      <c r="L112" t="n">
        <v>12</v>
      </c>
      <c r="M112" t="n">
        <v>26</v>
      </c>
      <c r="N112" t="n">
        <v>38.89</v>
      </c>
      <c r="O112" t="n">
        <v>24078.33</v>
      </c>
      <c r="P112" t="n">
        <v>450.86</v>
      </c>
      <c r="Q112" t="n">
        <v>561.67</v>
      </c>
      <c r="R112" t="n">
        <v>66.55</v>
      </c>
      <c r="S112" t="n">
        <v>48.39</v>
      </c>
      <c r="T112" t="n">
        <v>8658.91</v>
      </c>
      <c r="U112" t="n">
        <v>0.73</v>
      </c>
      <c r="V112" t="n">
        <v>0.92</v>
      </c>
      <c r="W112" t="n">
        <v>9.23</v>
      </c>
      <c r="X112" t="n">
        <v>0.55</v>
      </c>
      <c r="Y112" t="n">
        <v>0.5</v>
      </c>
      <c r="Z112" t="n">
        <v>10</v>
      </c>
    </row>
    <row r="113">
      <c r="A113" t="n">
        <v>12</v>
      </c>
      <c r="B113" t="n">
        <v>90</v>
      </c>
      <c r="C113" t="inlineStr">
        <is>
          <t xml:space="preserve">CONCLUIDO	</t>
        </is>
      </c>
      <c r="D113" t="n">
        <v>2.61</v>
      </c>
      <c r="E113" t="n">
        <v>38.31</v>
      </c>
      <c r="F113" t="n">
        <v>34.97</v>
      </c>
      <c r="G113" t="n">
        <v>80.7</v>
      </c>
      <c r="H113" t="n">
        <v>1.18</v>
      </c>
      <c r="I113" t="n">
        <v>26</v>
      </c>
      <c r="J113" t="n">
        <v>194.88</v>
      </c>
      <c r="K113" t="n">
        <v>52.44</v>
      </c>
      <c r="L113" t="n">
        <v>13</v>
      </c>
      <c r="M113" t="n">
        <v>24</v>
      </c>
      <c r="N113" t="n">
        <v>39.43</v>
      </c>
      <c r="O113" t="n">
        <v>24268.67</v>
      </c>
      <c r="P113" t="n">
        <v>449</v>
      </c>
      <c r="Q113" t="n">
        <v>561.6900000000001</v>
      </c>
      <c r="R113" t="n">
        <v>64.76000000000001</v>
      </c>
      <c r="S113" t="n">
        <v>48.39</v>
      </c>
      <c r="T113" t="n">
        <v>7774.6</v>
      </c>
      <c r="U113" t="n">
        <v>0.75</v>
      </c>
      <c r="V113" t="n">
        <v>0.92</v>
      </c>
      <c r="W113" t="n">
        <v>9.220000000000001</v>
      </c>
      <c r="X113" t="n">
        <v>0.5</v>
      </c>
      <c r="Y113" t="n">
        <v>0.5</v>
      </c>
      <c r="Z113" t="n">
        <v>10</v>
      </c>
    </row>
    <row r="114">
      <c r="A114" t="n">
        <v>13</v>
      </c>
      <c r="B114" t="n">
        <v>90</v>
      </c>
      <c r="C114" t="inlineStr">
        <is>
          <t xml:space="preserve">CONCLUIDO	</t>
        </is>
      </c>
      <c r="D114" t="n">
        <v>2.6181</v>
      </c>
      <c r="E114" t="n">
        <v>38.2</v>
      </c>
      <c r="F114" t="n">
        <v>34.92</v>
      </c>
      <c r="G114" t="n">
        <v>87.3</v>
      </c>
      <c r="H114" t="n">
        <v>1.27</v>
      </c>
      <c r="I114" t="n">
        <v>24</v>
      </c>
      <c r="J114" t="n">
        <v>196.42</v>
      </c>
      <c r="K114" t="n">
        <v>52.44</v>
      </c>
      <c r="L114" t="n">
        <v>14</v>
      </c>
      <c r="M114" t="n">
        <v>22</v>
      </c>
      <c r="N114" t="n">
        <v>39.98</v>
      </c>
      <c r="O114" t="n">
        <v>24459.75</v>
      </c>
      <c r="P114" t="n">
        <v>446.82</v>
      </c>
      <c r="Q114" t="n">
        <v>561.67</v>
      </c>
      <c r="R114" t="n">
        <v>63.29</v>
      </c>
      <c r="S114" t="n">
        <v>48.39</v>
      </c>
      <c r="T114" t="n">
        <v>7046.26</v>
      </c>
      <c r="U114" t="n">
        <v>0.76</v>
      </c>
      <c r="V114" t="n">
        <v>0.92</v>
      </c>
      <c r="W114" t="n">
        <v>9.220000000000001</v>
      </c>
      <c r="X114" t="n">
        <v>0.45</v>
      </c>
      <c r="Y114" t="n">
        <v>0.5</v>
      </c>
      <c r="Z114" t="n">
        <v>10</v>
      </c>
    </row>
    <row r="115">
      <c r="A115" t="n">
        <v>14</v>
      </c>
      <c r="B115" t="n">
        <v>90</v>
      </c>
      <c r="C115" t="inlineStr">
        <is>
          <t xml:space="preserve">CONCLUIDO	</t>
        </is>
      </c>
      <c r="D115" t="n">
        <v>2.6207</v>
      </c>
      <c r="E115" t="n">
        <v>38.16</v>
      </c>
      <c r="F115" t="n">
        <v>34.92</v>
      </c>
      <c r="G115" t="n">
        <v>91.09</v>
      </c>
      <c r="H115" t="n">
        <v>1.35</v>
      </c>
      <c r="I115" t="n">
        <v>23</v>
      </c>
      <c r="J115" t="n">
        <v>197.98</v>
      </c>
      <c r="K115" t="n">
        <v>52.44</v>
      </c>
      <c r="L115" t="n">
        <v>15</v>
      </c>
      <c r="M115" t="n">
        <v>21</v>
      </c>
      <c r="N115" t="n">
        <v>40.54</v>
      </c>
      <c r="O115" t="n">
        <v>24651.58</v>
      </c>
      <c r="P115" t="n">
        <v>445.97</v>
      </c>
      <c r="Q115" t="n">
        <v>561.67</v>
      </c>
      <c r="R115" t="n">
        <v>63.38</v>
      </c>
      <c r="S115" t="n">
        <v>48.39</v>
      </c>
      <c r="T115" t="n">
        <v>7095.46</v>
      </c>
      <c r="U115" t="n">
        <v>0.76</v>
      </c>
      <c r="V115" t="n">
        <v>0.92</v>
      </c>
      <c r="W115" t="n">
        <v>9.210000000000001</v>
      </c>
      <c r="X115" t="n">
        <v>0.45</v>
      </c>
      <c r="Y115" t="n">
        <v>0.5</v>
      </c>
      <c r="Z115" t="n">
        <v>10</v>
      </c>
    </row>
    <row r="116">
      <c r="A116" t="n">
        <v>15</v>
      </c>
      <c r="B116" t="n">
        <v>90</v>
      </c>
      <c r="C116" t="inlineStr">
        <is>
          <t xml:space="preserve">CONCLUIDO	</t>
        </is>
      </c>
      <c r="D116" t="n">
        <v>2.6281</v>
      </c>
      <c r="E116" t="n">
        <v>38.05</v>
      </c>
      <c r="F116" t="n">
        <v>34.88</v>
      </c>
      <c r="G116" t="n">
        <v>99.66</v>
      </c>
      <c r="H116" t="n">
        <v>1.42</v>
      </c>
      <c r="I116" t="n">
        <v>21</v>
      </c>
      <c r="J116" t="n">
        <v>199.54</v>
      </c>
      <c r="K116" t="n">
        <v>52.44</v>
      </c>
      <c r="L116" t="n">
        <v>16</v>
      </c>
      <c r="M116" t="n">
        <v>19</v>
      </c>
      <c r="N116" t="n">
        <v>41.1</v>
      </c>
      <c r="O116" t="n">
        <v>24844.17</v>
      </c>
      <c r="P116" t="n">
        <v>443.89</v>
      </c>
      <c r="Q116" t="n">
        <v>561.67</v>
      </c>
      <c r="R116" t="n">
        <v>62.28</v>
      </c>
      <c r="S116" t="n">
        <v>48.39</v>
      </c>
      <c r="T116" t="n">
        <v>6557.45</v>
      </c>
      <c r="U116" t="n">
        <v>0.78</v>
      </c>
      <c r="V116" t="n">
        <v>0.92</v>
      </c>
      <c r="W116" t="n">
        <v>9.210000000000001</v>
      </c>
      <c r="X116" t="n">
        <v>0.41</v>
      </c>
      <c r="Y116" t="n">
        <v>0.5</v>
      </c>
      <c r="Z116" t="n">
        <v>10</v>
      </c>
    </row>
    <row r="117">
      <c r="A117" t="n">
        <v>16</v>
      </c>
      <c r="B117" t="n">
        <v>90</v>
      </c>
      <c r="C117" t="inlineStr">
        <is>
          <t xml:space="preserve">CONCLUIDO	</t>
        </is>
      </c>
      <c r="D117" t="n">
        <v>2.6332</v>
      </c>
      <c r="E117" t="n">
        <v>37.98</v>
      </c>
      <c r="F117" t="n">
        <v>34.85</v>
      </c>
      <c r="G117" t="n">
        <v>104.54</v>
      </c>
      <c r="H117" t="n">
        <v>1.5</v>
      </c>
      <c r="I117" t="n">
        <v>20</v>
      </c>
      <c r="J117" t="n">
        <v>201.11</v>
      </c>
      <c r="K117" t="n">
        <v>52.44</v>
      </c>
      <c r="L117" t="n">
        <v>17</v>
      </c>
      <c r="M117" t="n">
        <v>18</v>
      </c>
      <c r="N117" t="n">
        <v>41.67</v>
      </c>
      <c r="O117" t="n">
        <v>25037.53</v>
      </c>
      <c r="P117" t="n">
        <v>442.52</v>
      </c>
      <c r="Q117" t="n">
        <v>561.6900000000001</v>
      </c>
      <c r="R117" t="n">
        <v>61.05</v>
      </c>
      <c r="S117" t="n">
        <v>48.39</v>
      </c>
      <c r="T117" t="n">
        <v>5948.8</v>
      </c>
      <c r="U117" t="n">
        <v>0.79</v>
      </c>
      <c r="V117" t="n">
        <v>0.92</v>
      </c>
      <c r="W117" t="n">
        <v>9.210000000000001</v>
      </c>
      <c r="X117" t="n">
        <v>0.37</v>
      </c>
      <c r="Y117" t="n">
        <v>0.5</v>
      </c>
      <c r="Z117" t="n">
        <v>10</v>
      </c>
    </row>
    <row r="118">
      <c r="A118" t="n">
        <v>17</v>
      </c>
      <c r="B118" t="n">
        <v>90</v>
      </c>
      <c r="C118" t="inlineStr">
        <is>
          <t xml:space="preserve">CONCLUIDO	</t>
        </is>
      </c>
      <c r="D118" t="n">
        <v>2.6361</v>
      </c>
      <c r="E118" t="n">
        <v>37.94</v>
      </c>
      <c r="F118" t="n">
        <v>34.84</v>
      </c>
      <c r="G118" t="n">
        <v>110.02</v>
      </c>
      <c r="H118" t="n">
        <v>1.58</v>
      </c>
      <c r="I118" t="n">
        <v>19</v>
      </c>
      <c r="J118" t="n">
        <v>202.68</v>
      </c>
      <c r="K118" t="n">
        <v>52.44</v>
      </c>
      <c r="L118" t="n">
        <v>18</v>
      </c>
      <c r="M118" t="n">
        <v>17</v>
      </c>
      <c r="N118" t="n">
        <v>42.24</v>
      </c>
      <c r="O118" t="n">
        <v>25231.66</v>
      </c>
      <c r="P118" t="n">
        <v>441.89</v>
      </c>
      <c r="Q118" t="n">
        <v>561.67</v>
      </c>
      <c r="R118" t="n">
        <v>60.77</v>
      </c>
      <c r="S118" t="n">
        <v>48.39</v>
      </c>
      <c r="T118" t="n">
        <v>5813.77</v>
      </c>
      <c r="U118" t="n">
        <v>0.8</v>
      </c>
      <c r="V118" t="n">
        <v>0.92</v>
      </c>
      <c r="W118" t="n">
        <v>9.210000000000001</v>
      </c>
      <c r="X118" t="n">
        <v>0.37</v>
      </c>
      <c r="Y118" t="n">
        <v>0.5</v>
      </c>
      <c r="Z118" t="n">
        <v>10</v>
      </c>
    </row>
    <row r="119">
      <c r="A119" t="n">
        <v>18</v>
      </c>
      <c r="B119" t="n">
        <v>90</v>
      </c>
      <c r="C119" t="inlineStr">
        <is>
          <t xml:space="preserve">CONCLUIDO	</t>
        </is>
      </c>
      <c r="D119" t="n">
        <v>2.6413</v>
      </c>
      <c r="E119" t="n">
        <v>37.86</v>
      </c>
      <c r="F119" t="n">
        <v>34.8</v>
      </c>
      <c r="G119" t="n">
        <v>116</v>
      </c>
      <c r="H119" t="n">
        <v>1.65</v>
      </c>
      <c r="I119" t="n">
        <v>18</v>
      </c>
      <c r="J119" t="n">
        <v>204.26</v>
      </c>
      <c r="K119" t="n">
        <v>52.44</v>
      </c>
      <c r="L119" t="n">
        <v>19</v>
      </c>
      <c r="M119" t="n">
        <v>16</v>
      </c>
      <c r="N119" t="n">
        <v>42.82</v>
      </c>
      <c r="O119" t="n">
        <v>25426.72</v>
      </c>
      <c r="P119" t="n">
        <v>440.58</v>
      </c>
      <c r="Q119" t="n">
        <v>561.65</v>
      </c>
      <c r="R119" t="n">
        <v>59.41</v>
      </c>
      <c r="S119" t="n">
        <v>48.39</v>
      </c>
      <c r="T119" t="n">
        <v>5135.29</v>
      </c>
      <c r="U119" t="n">
        <v>0.8100000000000001</v>
      </c>
      <c r="V119" t="n">
        <v>0.92</v>
      </c>
      <c r="W119" t="n">
        <v>9.210000000000001</v>
      </c>
      <c r="X119" t="n">
        <v>0.33</v>
      </c>
      <c r="Y119" t="n">
        <v>0.5</v>
      </c>
      <c r="Z119" t="n">
        <v>10</v>
      </c>
    </row>
    <row r="120">
      <c r="A120" t="n">
        <v>19</v>
      </c>
      <c r="B120" t="n">
        <v>90</v>
      </c>
      <c r="C120" t="inlineStr">
        <is>
          <t xml:space="preserve">CONCLUIDO	</t>
        </is>
      </c>
      <c r="D120" t="n">
        <v>2.645</v>
      </c>
      <c r="E120" t="n">
        <v>37.81</v>
      </c>
      <c r="F120" t="n">
        <v>34.78</v>
      </c>
      <c r="G120" t="n">
        <v>122.76</v>
      </c>
      <c r="H120" t="n">
        <v>1.73</v>
      </c>
      <c r="I120" t="n">
        <v>17</v>
      </c>
      <c r="J120" t="n">
        <v>205.85</v>
      </c>
      <c r="K120" t="n">
        <v>52.44</v>
      </c>
      <c r="L120" t="n">
        <v>20</v>
      </c>
      <c r="M120" t="n">
        <v>15</v>
      </c>
      <c r="N120" t="n">
        <v>43.41</v>
      </c>
      <c r="O120" t="n">
        <v>25622.45</v>
      </c>
      <c r="P120" t="n">
        <v>438.21</v>
      </c>
      <c r="Q120" t="n">
        <v>561.65</v>
      </c>
      <c r="R120" t="n">
        <v>58.94</v>
      </c>
      <c r="S120" t="n">
        <v>48.39</v>
      </c>
      <c r="T120" t="n">
        <v>4908.07</v>
      </c>
      <c r="U120" t="n">
        <v>0.82</v>
      </c>
      <c r="V120" t="n">
        <v>0.93</v>
      </c>
      <c r="W120" t="n">
        <v>9.210000000000001</v>
      </c>
      <c r="X120" t="n">
        <v>0.31</v>
      </c>
      <c r="Y120" t="n">
        <v>0.5</v>
      </c>
      <c r="Z120" t="n">
        <v>10</v>
      </c>
    </row>
    <row r="121">
      <c r="A121" t="n">
        <v>20</v>
      </c>
      <c r="B121" t="n">
        <v>90</v>
      </c>
      <c r="C121" t="inlineStr">
        <is>
          <t xml:space="preserve">CONCLUIDO	</t>
        </is>
      </c>
      <c r="D121" t="n">
        <v>2.6487</v>
      </c>
      <c r="E121" t="n">
        <v>37.75</v>
      </c>
      <c r="F121" t="n">
        <v>34.77</v>
      </c>
      <c r="G121" t="n">
        <v>130.37</v>
      </c>
      <c r="H121" t="n">
        <v>1.8</v>
      </c>
      <c r="I121" t="n">
        <v>16</v>
      </c>
      <c r="J121" t="n">
        <v>207.45</v>
      </c>
      <c r="K121" t="n">
        <v>52.44</v>
      </c>
      <c r="L121" t="n">
        <v>21</v>
      </c>
      <c r="M121" t="n">
        <v>14</v>
      </c>
      <c r="N121" t="n">
        <v>44</v>
      </c>
      <c r="O121" t="n">
        <v>25818.99</v>
      </c>
      <c r="P121" t="n">
        <v>436.82</v>
      </c>
      <c r="Q121" t="n">
        <v>561.67</v>
      </c>
      <c r="R121" t="n">
        <v>58.53</v>
      </c>
      <c r="S121" t="n">
        <v>48.39</v>
      </c>
      <c r="T121" t="n">
        <v>4707.75</v>
      </c>
      <c r="U121" t="n">
        <v>0.83</v>
      </c>
      <c r="V121" t="n">
        <v>0.93</v>
      </c>
      <c r="W121" t="n">
        <v>9.199999999999999</v>
      </c>
      <c r="X121" t="n">
        <v>0.29</v>
      </c>
      <c r="Y121" t="n">
        <v>0.5</v>
      </c>
      <c r="Z121" t="n">
        <v>10</v>
      </c>
    </row>
    <row r="122">
      <c r="A122" t="n">
        <v>21</v>
      </c>
      <c r="B122" t="n">
        <v>90</v>
      </c>
      <c r="C122" t="inlineStr">
        <is>
          <t xml:space="preserve">CONCLUIDO	</t>
        </is>
      </c>
      <c r="D122" t="n">
        <v>2.6469</v>
      </c>
      <c r="E122" t="n">
        <v>37.78</v>
      </c>
      <c r="F122" t="n">
        <v>34.79</v>
      </c>
      <c r="G122" t="n">
        <v>130.47</v>
      </c>
      <c r="H122" t="n">
        <v>1.87</v>
      </c>
      <c r="I122" t="n">
        <v>16</v>
      </c>
      <c r="J122" t="n">
        <v>209.05</v>
      </c>
      <c r="K122" t="n">
        <v>52.44</v>
      </c>
      <c r="L122" t="n">
        <v>22</v>
      </c>
      <c r="M122" t="n">
        <v>14</v>
      </c>
      <c r="N122" t="n">
        <v>44.6</v>
      </c>
      <c r="O122" t="n">
        <v>26016.35</v>
      </c>
      <c r="P122" t="n">
        <v>435.61</v>
      </c>
      <c r="Q122" t="n">
        <v>561.67</v>
      </c>
      <c r="R122" t="n">
        <v>59.4</v>
      </c>
      <c r="S122" t="n">
        <v>48.39</v>
      </c>
      <c r="T122" t="n">
        <v>5140.59</v>
      </c>
      <c r="U122" t="n">
        <v>0.8100000000000001</v>
      </c>
      <c r="V122" t="n">
        <v>0.93</v>
      </c>
      <c r="W122" t="n">
        <v>9.210000000000001</v>
      </c>
      <c r="X122" t="n">
        <v>0.32</v>
      </c>
      <c r="Y122" t="n">
        <v>0.5</v>
      </c>
      <c r="Z122" t="n">
        <v>10</v>
      </c>
    </row>
    <row r="123">
      <c r="A123" t="n">
        <v>22</v>
      </c>
      <c r="B123" t="n">
        <v>90</v>
      </c>
      <c r="C123" t="inlineStr">
        <is>
          <t xml:space="preserve">CONCLUIDO	</t>
        </is>
      </c>
      <c r="D123" t="n">
        <v>2.6524</v>
      </c>
      <c r="E123" t="n">
        <v>37.7</v>
      </c>
      <c r="F123" t="n">
        <v>34.75</v>
      </c>
      <c r="G123" t="n">
        <v>138.99</v>
      </c>
      <c r="H123" t="n">
        <v>1.94</v>
      </c>
      <c r="I123" t="n">
        <v>15</v>
      </c>
      <c r="J123" t="n">
        <v>210.65</v>
      </c>
      <c r="K123" t="n">
        <v>52.44</v>
      </c>
      <c r="L123" t="n">
        <v>23</v>
      </c>
      <c r="M123" t="n">
        <v>13</v>
      </c>
      <c r="N123" t="n">
        <v>45.21</v>
      </c>
      <c r="O123" t="n">
        <v>26214.54</v>
      </c>
      <c r="P123" t="n">
        <v>435.52</v>
      </c>
      <c r="Q123" t="n">
        <v>561.65</v>
      </c>
      <c r="R123" t="n">
        <v>58.08</v>
      </c>
      <c r="S123" t="n">
        <v>48.39</v>
      </c>
      <c r="T123" t="n">
        <v>4485.71</v>
      </c>
      <c r="U123" t="n">
        <v>0.83</v>
      </c>
      <c r="V123" t="n">
        <v>0.93</v>
      </c>
      <c r="W123" t="n">
        <v>9.199999999999999</v>
      </c>
      <c r="X123" t="n">
        <v>0.27</v>
      </c>
      <c r="Y123" t="n">
        <v>0.5</v>
      </c>
      <c r="Z123" t="n">
        <v>10</v>
      </c>
    </row>
    <row r="124">
      <c r="A124" t="n">
        <v>23</v>
      </c>
      <c r="B124" t="n">
        <v>90</v>
      </c>
      <c r="C124" t="inlineStr">
        <is>
          <t xml:space="preserve">CONCLUIDO	</t>
        </is>
      </c>
      <c r="D124" t="n">
        <v>2.6565</v>
      </c>
      <c r="E124" t="n">
        <v>37.64</v>
      </c>
      <c r="F124" t="n">
        <v>34.73</v>
      </c>
      <c r="G124" t="n">
        <v>148.82</v>
      </c>
      <c r="H124" t="n">
        <v>2.01</v>
      </c>
      <c r="I124" t="n">
        <v>14</v>
      </c>
      <c r="J124" t="n">
        <v>212.27</v>
      </c>
      <c r="K124" t="n">
        <v>52.44</v>
      </c>
      <c r="L124" t="n">
        <v>24</v>
      </c>
      <c r="M124" t="n">
        <v>12</v>
      </c>
      <c r="N124" t="n">
        <v>45.82</v>
      </c>
      <c r="O124" t="n">
        <v>26413.56</v>
      </c>
      <c r="P124" t="n">
        <v>432.79</v>
      </c>
      <c r="Q124" t="n">
        <v>561.66</v>
      </c>
      <c r="R124" t="n">
        <v>57.16</v>
      </c>
      <c r="S124" t="n">
        <v>48.39</v>
      </c>
      <c r="T124" t="n">
        <v>4031.68</v>
      </c>
      <c r="U124" t="n">
        <v>0.85</v>
      </c>
      <c r="V124" t="n">
        <v>0.93</v>
      </c>
      <c r="W124" t="n">
        <v>9.199999999999999</v>
      </c>
      <c r="X124" t="n">
        <v>0.25</v>
      </c>
      <c r="Y124" t="n">
        <v>0.5</v>
      </c>
      <c r="Z124" t="n">
        <v>10</v>
      </c>
    </row>
    <row r="125">
      <c r="A125" t="n">
        <v>24</v>
      </c>
      <c r="B125" t="n">
        <v>90</v>
      </c>
      <c r="C125" t="inlineStr">
        <is>
          <t xml:space="preserve">CONCLUIDO	</t>
        </is>
      </c>
      <c r="D125" t="n">
        <v>2.6569</v>
      </c>
      <c r="E125" t="n">
        <v>37.64</v>
      </c>
      <c r="F125" t="n">
        <v>34.72</v>
      </c>
      <c r="G125" t="n">
        <v>148.8</v>
      </c>
      <c r="H125" t="n">
        <v>2.08</v>
      </c>
      <c r="I125" t="n">
        <v>14</v>
      </c>
      <c r="J125" t="n">
        <v>213.89</v>
      </c>
      <c r="K125" t="n">
        <v>52.44</v>
      </c>
      <c r="L125" t="n">
        <v>25</v>
      </c>
      <c r="M125" t="n">
        <v>12</v>
      </c>
      <c r="N125" t="n">
        <v>46.44</v>
      </c>
      <c r="O125" t="n">
        <v>26613.43</v>
      </c>
      <c r="P125" t="n">
        <v>432.31</v>
      </c>
      <c r="Q125" t="n">
        <v>561.66</v>
      </c>
      <c r="R125" t="n">
        <v>57.14</v>
      </c>
      <c r="S125" t="n">
        <v>48.39</v>
      </c>
      <c r="T125" t="n">
        <v>4020.31</v>
      </c>
      <c r="U125" t="n">
        <v>0.85</v>
      </c>
      <c r="V125" t="n">
        <v>0.93</v>
      </c>
      <c r="W125" t="n">
        <v>9.199999999999999</v>
      </c>
      <c r="X125" t="n">
        <v>0.25</v>
      </c>
      <c r="Y125" t="n">
        <v>0.5</v>
      </c>
      <c r="Z125" t="n">
        <v>10</v>
      </c>
    </row>
    <row r="126">
      <c r="A126" t="n">
        <v>25</v>
      </c>
      <c r="B126" t="n">
        <v>90</v>
      </c>
      <c r="C126" t="inlineStr">
        <is>
          <t xml:space="preserve">CONCLUIDO	</t>
        </is>
      </c>
      <c r="D126" t="n">
        <v>2.66</v>
      </c>
      <c r="E126" t="n">
        <v>37.59</v>
      </c>
      <c r="F126" t="n">
        <v>34.71</v>
      </c>
      <c r="G126" t="n">
        <v>160.21</v>
      </c>
      <c r="H126" t="n">
        <v>2.14</v>
      </c>
      <c r="I126" t="n">
        <v>13</v>
      </c>
      <c r="J126" t="n">
        <v>215.51</v>
      </c>
      <c r="K126" t="n">
        <v>52.44</v>
      </c>
      <c r="L126" t="n">
        <v>26</v>
      </c>
      <c r="M126" t="n">
        <v>11</v>
      </c>
      <c r="N126" t="n">
        <v>47.07</v>
      </c>
      <c r="O126" t="n">
        <v>26814.17</v>
      </c>
      <c r="P126" t="n">
        <v>431.09</v>
      </c>
      <c r="Q126" t="n">
        <v>561.6799999999999</v>
      </c>
      <c r="R126" t="n">
        <v>56.92</v>
      </c>
      <c r="S126" t="n">
        <v>48.39</v>
      </c>
      <c r="T126" t="n">
        <v>3918.67</v>
      </c>
      <c r="U126" t="n">
        <v>0.85</v>
      </c>
      <c r="V126" t="n">
        <v>0.93</v>
      </c>
      <c r="W126" t="n">
        <v>9.199999999999999</v>
      </c>
      <c r="X126" t="n">
        <v>0.24</v>
      </c>
      <c r="Y126" t="n">
        <v>0.5</v>
      </c>
      <c r="Z126" t="n">
        <v>10</v>
      </c>
    </row>
    <row r="127">
      <c r="A127" t="n">
        <v>26</v>
      </c>
      <c r="B127" t="n">
        <v>90</v>
      </c>
      <c r="C127" t="inlineStr">
        <is>
          <t xml:space="preserve">CONCLUIDO	</t>
        </is>
      </c>
      <c r="D127" t="n">
        <v>2.6598</v>
      </c>
      <c r="E127" t="n">
        <v>37.6</v>
      </c>
      <c r="F127" t="n">
        <v>34.71</v>
      </c>
      <c r="G127" t="n">
        <v>160.22</v>
      </c>
      <c r="H127" t="n">
        <v>2.21</v>
      </c>
      <c r="I127" t="n">
        <v>13</v>
      </c>
      <c r="J127" t="n">
        <v>217.15</v>
      </c>
      <c r="K127" t="n">
        <v>52.44</v>
      </c>
      <c r="L127" t="n">
        <v>27</v>
      </c>
      <c r="M127" t="n">
        <v>11</v>
      </c>
      <c r="N127" t="n">
        <v>47.71</v>
      </c>
      <c r="O127" t="n">
        <v>27015.77</v>
      </c>
      <c r="P127" t="n">
        <v>430.42</v>
      </c>
      <c r="Q127" t="n">
        <v>561.66</v>
      </c>
      <c r="R127" t="n">
        <v>56.82</v>
      </c>
      <c r="S127" t="n">
        <v>48.39</v>
      </c>
      <c r="T127" t="n">
        <v>3865.93</v>
      </c>
      <c r="U127" t="n">
        <v>0.85</v>
      </c>
      <c r="V127" t="n">
        <v>0.93</v>
      </c>
      <c r="W127" t="n">
        <v>9.199999999999999</v>
      </c>
      <c r="X127" t="n">
        <v>0.24</v>
      </c>
      <c r="Y127" t="n">
        <v>0.5</v>
      </c>
      <c r="Z127" t="n">
        <v>10</v>
      </c>
    </row>
    <row r="128">
      <c r="A128" t="n">
        <v>27</v>
      </c>
      <c r="B128" t="n">
        <v>90</v>
      </c>
      <c r="C128" t="inlineStr">
        <is>
          <t xml:space="preserve">CONCLUIDO	</t>
        </is>
      </c>
      <c r="D128" t="n">
        <v>2.6642</v>
      </c>
      <c r="E128" t="n">
        <v>37.53</v>
      </c>
      <c r="F128" t="n">
        <v>34.69</v>
      </c>
      <c r="G128" t="n">
        <v>173.44</v>
      </c>
      <c r="H128" t="n">
        <v>2.27</v>
      </c>
      <c r="I128" t="n">
        <v>12</v>
      </c>
      <c r="J128" t="n">
        <v>218.79</v>
      </c>
      <c r="K128" t="n">
        <v>52.44</v>
      </c>
      <c r="L128" t="n">
        <v>28</v>
      </c>
      <c r="M128" t="n">
        <v>10</v>
      </c>
      <c r="N128" t="n">
        <v>48.35</v>
      </c>
      <c r="O128" t="n">
        <v>27218.26</v>
      </c>
      <c r="P128" t="n">
        <v>427.54</v>
      </c>
      <c r="Q128" t="n">
        <v>561.67</v>
      </c>
      <c r="R128" t="n">
        <v>55.98</v>
      </c>
      <c r="S128" t="n">
        <v>48.39</v>
      </c>
      <c r="T128" t="n">
        <v>3450.85</v>
      </c>
      <c r="U128" t="n">
        <v>0.86</v>
      </c>
      <c r="V128" t="n">
        <v>0.93</v>
      </c>
      <c r="W128" t="n">
        <v>9.199999999999999</v>
      </c>
      <c r="X128" t="n">
        <v>0.21</v>
      </c>
      <c r="Y128" t="n">
        <v>0.5</v>
      </c>
      <c r="Z128" t="n">
        <v>10</v>
      </c>
    </row>
    <row r="129">
      <c r="A129" t="n">
        <v>28</v>
      </c>
      <c r="B129" t="n">
        <v>90</v>
      </c>
      <c r="C129" t="inlineStr">
        <is>
          <t xml:space="preserve">CONCLUIDO	</t>
        </is>
      </c>
      <c r="D129" t="n">
        <v>2.6637</v>
      </c>
      <c r="E129" t="n">
        <v>37.54</v>
      </c>
      <c r="F129" t="n">
        <v>34.69</v>
      </c>
      <c r="G129" t="n">
        <v>173.47</v>
      </c>
      <c r="H129" t="n">
        <v>2.34</v>
      </c>
      <c r="I129" t="n">
        <v>12</v>
      </c>
      <c r="J129" t="n">
        <v>220.44</v>
      </c>
      <c r="K129" t="n">
        <v>52.44</v>
      </c>
      <c r="L129" t="n">
        <v>29</v>
      </c>
      <c r="M129" t="n">
        <v>10</v>
      </c>
      <c r="N129" t="n">
        <v>49</v>
      </c>
      <c r="O129" t="n">
        <v>27421.64</v>
      </c>
      <c r="P129" t="n">
        <v>427.98</v>
      </c>
      <c r="Q129" t="n">
        <v>561.6799999999999</v>
      </c>
      <c r="R129" t="n">
        <v>56.25</v>
      </c>
      <c r="S129" t="n">
        <v>48.39</v>
      </c>
      <c r="T129" t="n">
        <v>3588.63</v>
      </c>
      <c r="U129" t="n">
        <v>0.86</v>
      </c>
      <c r="V129" t="n">
        <v>0.93</v>
      </c>
      <c r="W129" t="n">
        <v>9.199999999999999</v>
      </c>
      <c r="X129" t="n">
        <v>0.22</v>
      </c>
      <c r="Y129" t="n">
        <v>0.5</v>
      </c>
      <c r="Z129" t="n">
        <v>10</v>
      </c>
    </row>
    <row r="130">
      <c r="A130" t="n">
        <v>29</v>
      </c>
      <c r="B130" t="n">
        <v>90</v>
      </c>
      <c r="C130" t="inlineStr">
        <is>
          <t xml:space="preserve">CONCLUIDO	</t>
        </is>
      </c>
      <c r="D130" t="n">
        <v>2.6628</v>
      </c>
      <c r="E130" t="n">
        <v>37.55</v>
      </c>
      <c r="F130" t="n">
        <v>34.71</v>
      </c>
      <c r="G130" t="n">
        <v>173.54</v>
      </c>
      <c r="H130" t="n">
        <v>2.4</v>
      </c>
      <c r="I130" t="n">
        <v>12</v>
      </c>
      <c r="J130" t="n">
        <v>222.1</v>
      </c>
      <c r="K130" t="n">
        <v>52.44</v>
      </c>
      <c r="L130" t="n">
        <v>30</v>
      </c>
      <c r="M130" t="n">
        <v>10</v>
      </c>
      <c r="N130" t="n">
        <v>49.65</v>
      </c>
      <c r="O130" t="n">
        <v>27625.93</v>
      </c>
      <c r="P130" t="n">
        <v>426.25</v>
      </c>
      <c r="Q130" t="n">
        <v>561.6799999999999</v>
      </c>
      <c r="R130" t="n">
        <v>56.74</v>
      </c>
      <c r="S130" t="n">
        <v>48.39</v>
      </c>
      <c r="T130" t="n">
        <v>3830.01</v>
      </c>
      <c r="U130" t="n">
        <v>0.85</v>
      </c>
      <c r="V130" t="n">
        <v>0.93</v>
      </c>
      <c r="W130" t="n">
        <v>9.199999999999999</v>
      </c>
      <c r="X130" t="n">
        <v>0.23</v>
      </c>
      <c r="Y130" t="n">
        <v>0.5</v>
      </c>
      <c r="Z130" t="n">
        <v>10</v>
      </c>
    </row>
    <row r="131">
      <c r="A131" t="n">
        <v>30</v>
      </c>
      <c r="B131" t="n">
        <v>90</v>
      </c>
      <c r="C131" t="inlineStr">
        <is>
          <t xml:space="preserve">CONCLUIDO	</t>
        </is>
      </c>
      <c r="D131" t="n">
        <v>2.6677</v>
      </c>
      <c r="E131" t="n">
        <v>37.48</v>
      </c>
      <c r="F131" t="n">
        <v>34.67</v>
      </c>
      <c r="G131" t="n">
        <v>189.13</v>
      </c>
      <c r="H131" t="n">
        <v>2.46</v>
      </c>
      <c r="I131" t="n">
        <v>11</v>
      </c>
      <c r="J131" t="n">
        <v>223.76</v>
      </c>
      <c r="K131" t="n">
        <v>52.44</v>
      </c>
      <c r="L131" t="n">
        <v>31</v>
      </c>
      <c r="M131" t="n">
        <v>9</v>
      </c>
      <c r="N131" t="n">
        <v>50.32</v>
      </c>
      <c r="O131" t="n">
        <v>27831.27</v>
      </c>
      <c r="P131" t="n">
        <v>425.46</v>
      </c>
      <c r="Q131" t="n">
        <v>561.67</v>
      </c>
      <c r="R131" t="n">
        <v>55.68</v>
      </c>
      <c r="S131" t="n">
        <v>48.39</v>
      </c>
      <c r="T131" t="n">
        <v>3309.21</v>
      </c>
      <c r="U131" t="n">
        <v>0.87</v>
      </c>
      <c r="V131" t="n">
        <v>0.93</v>
      </c>
      <c r="W131" t="n">
        <v>9.199999999999999</v>
      </c>
      <c r="X131" t="n">
        <v>0.2</v>
      </c>
      <c r="Y131" t="n">
        <v>0.5</v>
      </c>
      <c r="Z131" t="n">
        <v>10</v>
      </c>
    </row>
    <row r="132">
      <c r="A132" t="n">
        <v>31</v>
      </c>
      <c r="B132" t="n">
        <v>90</v>
      </c>
      <c r="C132" t="inlineStr">
        <is>
          <t xml:space="preserve">CONCLUIDO	</t>
        </is>
      </c>
      <c r="D132" t="n">
        <v>2.6682</v>
      </c>
      <c r="E132" t="n">
        <v>37.48</v>
      </c>
      <c r="F132" t="n">
        <v>34.67</v>
      </c>
      <c r="G132" t="n">
        <v>189.09</v>
      </c>
      <c r="H132" t="n">
        <v>2.52</v>
      </c>
      <c r="I132" t="n">
        <v>11</v>
      </c>
      <c r="J132" t="n">
        <v>225.43</v>
      </c>
      <c r="K132" t="n">
        <v>52.44</v>
      </c>
      <c r="L132" t="n">
        <v>32</v>
      </c>
      <c r="M132" t="n">
        <v>9</v>
      </c>
      <c r="N132" t="n">
        <v>50.99</v>
      </c>
      <c r="O132" t="n">
        <v>28037.42</v>
      </c>
      <c r="P132" t="n">
        <v>424.91</v>
      </c>
      <c r="Q132" t="n">
        <v>561.6799999999999</v>
      </c>
      <c r="R132" t="n">
        <v>55.49</v>
      </c>
      <c r="S132" t="n">
        <v>48.39</v>
      </c>
      <c r="T132" t="n">
        <v>3210.55</v>
      </c>
      <c r="U132" t="n">
        <v>0.87</v>
      </c>
      <c r="V132" t="n">
        <v>0.93</v>
      </c>
      <c r="W132" t="n">
        <v>9.19</v>
      </c>
      <c r="X132" t="n">
        <v>0.19</v>
      </c>
      <c r="Y132" t="n">
        <v>0.5</v>
      </c>
      <c r="Z132" t="n">
        <v>10</v>
      </c>
    </row>
    <row r="133">
      <c r="A133" t="n">
        <v>32</v>
      </c>
      <c r="B133" t="n">
        <v>90</v>
      </c>
      <c r="C133" t="inlineStr">
        <is>
          <t xml:space="preserve">CONCLUIDO	</t>
        </is>
      </c>
      <c r="D133" t="n">
        <v>2.6683</v>
      </c>
      <c r="E133" t="n">
        <v>37.48</v>
      </c>
      <c r="F133" t="n">
        <v>34.66</v>
      </c>
      <c r="G133" t="n">
        <v>189.08</v>
      </c>
      <c r="H133" t="n">
        <v>2.58</v>
      </c>
      <c r="I133" t="n">
        <v>11</v>
      </c>
      <c r="J133" t="n">
        <v>227.11</v>
      </c>
      <c r="K133" t="n">
        <v>52.44</v>
      </c>
      <c r="L133" t="n">
        <v>33</v>
      </c>
      <c r="M133" t="n">
        <v>9</v>
      </c>
      <c r="N133" t="n">
        <v>51.67</v>
      </c>
      <c r="O133" t="n">
        <v>28244.51</v>
      </c>
      <c r="P133" t="n">
        <v>421.69</v>
      </c>
      <c r="Q133" t="n">
        <v>561.65</v>
      </c>
      <c r="R133" t="n">
        <v>55.43</v>
      </c>
      <c r="S133" t="n">
        <v>48.39</v>
      </c>
      <c r="T133" t="n">
        <v>3181.23</v>
      </c>
      <c r="U133" t="n">
        <v>0.87</v>
      </c>
      <c r="V133" t="n">
        <v>0.93</v>
      </c>
      <c r="W133" t="n">
        <v>9.19</v>
      </c>
      <c r="X133" t="n">
        <v>0.19</v>
      </c>
      <c r="Y133" t="n">
        <v>0.5</v>
      </c>
      <c r="Z133" t="n">
        <v>10</v>
      </c>
    </row>
    <row r="134">
      <c r="A134" t="n">
        <v>33</v>
      </c>
      <c r="B134" t="n">
        <v>90</v>
      </c>
      <c r="C134" t="inlineStr">
        <is>
          <t xml:space="preserve">CONCLUIDO	</t>
        </is>
      </c>
      <c r="D134" t="n">
        <v>2.6721</v>
      </c>
      <c r="E134" t="n">
        <v>37.42</v>
      </c>
      <c r="F134" t="n">
        <v>34.65</v>
      </c>
      <c r="G134" t="n">
        <v>207.89</v>
      </c>
      <c r="H134" t="n">
        <v>2.64</v>
      </c>
      <c r="I134" t="n">
        <v>10</v>
      </c>
      <c r="J134" t="n">
        <v>228.8</v>
      </c>
      <c r="K134" t="n">
        <v>52.44</v>
      </c>
      <c r="L134" t="n">
        <v>34</v>
      </c>
      <c r="M134" t="n">
        <v>8</v>
      </c>
      <c r="N134" t="n">
        <v>52.36</v>
      </c>
      <c r="O134" t="n">
        <v>28452.56</v>
      </c>
      <c r="P134" t="n">
        <v>422.3</v>
      </c>
      <c r="Q134" t="n">
        <v>561.67</v>
      </c>
      <c r="R134" t="n">
        <v>54.98</v>
      </c>
      <c r="S134" t="n">
        <v>48.39</v>
      </c>
      <c r="T134" t="n">
        <v>2964.08</v>
      </c>
      <c r="U134" t="n">
        <v>0.88</v>
      </c>
      <c r="V134" t="n">
        <v>0.93</v>
      </c>
      <c r="W134" t="n">
        <v>9.19</v>
      </c>
      <c r="X134" t="n">
        <v>0.17</v>
      </c>
      <c r="Y134" t="n">
        <v>0.5</v>
      </c>
      <c r="Z134" t="n">
        <v>10</v>
      </c>
    </row>
    <row r="135">
      <c r="A135" t="n">
        <v>34</v>
      </c>
      <c r="B135" t="n">
        <v>90</v>
      </c>
      <c r="C135" t="inlineStr">
        <is>
          <t xml:space="preserve">CONCLUIDO	</t>
        </is>
      </c>
      <c r="D135" t="n">
        <v>2.6723</v>
      </c>
      <c r="E135" t="n">
        <v>37.42</v>
      </c>
      <c r="F135" t="n">
        <v>34.64</v>
      </c>
      <c r="G135" t="n">
        <v>207.87</v>
      </c>
      <c r="H135" t="n">
        <v>2.7</v>
      </c>
      <c r="I135" t="n">
        <v>10</v>
      </c>
      <c r="J135" t="n">
        <v>230.49</v>
      </c>
      <c r="K135" t="n">
        <v>52.44</v>
      </c>
      <c r="L135" t="n">
        <v>35</v>
      </c>
      <c r="M135" t="n">
        <v>8</v>
      </c>
      <c r="N135" t="n">
        <v>53.05</v>
      </c>
      <c r="O135" t="n">
        <v>28661.58</v>
      </c>
      <c r="P135" t="n">
        <v>422.88</v>
      </c>
      <c r="Q135" t="n">
        <v>561.66</v>
      </c>
      <c r="R135" t="n">
        <v>54.71</v>
      </c>
      <c r="S135" t="n">
        <v>48.39</v>
      </c>
      <c r="T135" t="n">
        <v>2829.46</v>
      </c>
      <c r="U135" t="n">
        <v>0.88</v>
      </c>
      <c r="V135" t="n">
        <v>0.93</v>
      </c>
      <c r="W135" t="n">
        <v>9.199999999999999</v>
      </c>
      <c r="X135" t="n">
        <v>0.17</v>
      </c>
      <c r="Y135" t="n">
        <v>0.5</v>
      </c>
      <c r="Z135" t="n">
        <v>10</v>
      </c>
    </row>
    <row r="136">
      <c r="A136" t="n">
        <v>35</v>
      </c>
      <c r="B136" t="n">
        <v>90</v>
      </c>
      <c r="C136" t="inlineStr">
        <is>
          <t xml:space="preserve">CONCLUIDO	</t>
        </is>
      </c>
      <c r="D136" t="n">
        <v>2.6726</v>
      </c>
      <c r="E136" t="n">
        <v>37.42</v>
      </c>
      <c r="F136" t="n">
        <v>34.64</v>
      </c>
      <c r="G136" t="n">
        <v>207.85</v>
      </c>
      <c r="H136" t="n">
        <v>2.76</v>
      </c>
      <c r="I136" t="n">
        <v>10</v>
      </c>
      <c r="J136" t="n">
        <v>232.2</v>
      </c>
      <c r="K136" t="n">
        <v>52.44</v>
      </c>
      <c r="L136" t="n">
        <v>36</v>
      </c>
      <c r="M136" t="n">
        <v>8</v>
      </c>
      <c r="N136" t="n">
        <v>53.75</v>
      </c>
      <c r="O136" t="n">
        <v>28871.58</v>
      </c>
      <c r="P136" t="n">
        <v>423.09</v>
      </c>
      <c r="Q136" t="n">
        <v>561.66</v>
      </c>
      <c r="R136" t="n">
        <v>54.61</v>
      </c>
      <c r="S136" t="n">
        <v>48.39</v>
      </c>
      <c r="T136" t="n">
        <v>2775.95</v>
      </c>
      <c r="U136" t="n">
        <v>0.89</v>
      </c>
      <c r="V136" t="n">
        <v>0.93</v>
      </c>
      <c r="W136" t="n">
        <v>9.19</v>
      </c>
      <c r="X136" t="n">
        <v>0.17</v>
      </c>
      <c r="Y136" t="n">
        <v>0.5</v>
      </c>
      <c r="Z136" t="n">
        <v>10</v>
      </c>
    </row>
    <row r="137">
      <c r="A137" t="n">
        <v>36</v>
      </c>
      <c r="B137" t="n">
        <v>90</v>
      </c>
      <c r="C137" t="inlineStr">
        <is>
          <t xml:space="preserve">CONCLUIDO	</t>
        </is>
      </c>
      <c r="D137" t="n">
        <v>2.6712</v>
      </c>
      <c r="E137" t="n">
        <v>37.44</v>
      </c>
      <c r="F137" t="n">
        <v>34.66</v>
      </c>
      <c r="G137" t="n">
        <v>207.97</v>
      </c>
      <c r="H137" t="n">
        <v>2.81</v>
      </c>
      <c r="I137" t="n">
        <v>10</v>
      </c>
      <c r="J137" t="n">
        <v>233.91</v>
      </c>
      <c r="K137" t="n">
        <v>52.44</v>
      </c>
      <c r="L137" t="n">
        <v>37</v>
      </c>
      <c r="M137" t="n">
        <v>8</v>
      </c>
      <c r="N137" t="n">
        <v>54.46</v>
      </c>
      <c r="O137" t="n">
        <v>29082.59</v>
      </c>
      <c r="P137" t="n">
        <v>417.52</v>
      </c>
      <c r="Q137" t="n">
        <v>561.66</v>
      </c>
      <c r="R137" t="n">
        <v>55.23</v>
      </c>
      <c r="S137" t="n">
        <v>48.39</v>
      </c>
      <c r="T137" t="n">
        <v>3084.85</v>
      </c>
      <c r="U137" t="n">
        <v>0.88</v>
      </c>
      <c r="V137" t="n">
        <v>0.93</v>
      </c>
      <c r="W137" t="n">
        <v>9.199999999999999</v>
      </c>
      <c r="X137" t="n">
        <v>0.19</v>
      </c>
      <c r="Y137" t="n">
        <v>0.5</v>
      </c>
      <c r="Z137" t="n">
        <v>10</v>
      </c>
    </row>
    <row r="138">
      <c r="A138" t="n">
        <v>37</v>
      </c>
      <c r="B138" t="n">
        <v>90</v>
      </c>
      <c r="C138" t="inlineStr">
        <is>
          <t xml:space="preserve">CONCLUIDO	</t>
        </is>
      </c>
      <c r="D138" t="n">
        <v>2.6759</v>
      </c>
      <c r="E138" t="n">
        <v>37.37</v>
      </c>
      <c r="F138" t="n">
        <v>34.63</v>
      </c>
      <c r="G138" t="n">
        <v>230.87</v>
      </c>
      <c r="H138" t="n">
        <v>2.87</v>
      </c>
      <c r="I138" t="n">
        <v>9</v>
      </c>
      <c r="J138" t="n">
        <v>235.63</v>
      </c>
      <c r="K138" t="n">
        <v>52.44</v>
      </c>
      <c r="L138" t="n">
        <v>38</v>
      </c>
      <c r="M138" t="n">
        <v>7</v>
      </c>
      <c r="N138" t="n">
        <v>55.18</v>
      </c>
      <c r="O138" t="n">
        <v>29294.6</v>
      </c>
      <c r="P138" t="n">
        <v>417.38</v>
      </c>
      <c r="Q138" t="n">
        <v>561.65</v>
      </c>
      <c r="R138" t="n">
        <v>54.28</v>
      </c>
      <c r="S138" t="n">
        <v>48.39</v>
      </c>
      <c r="T138" t="n">
        <v>2616.85</v>
      </c>
      <c r="U138" t="n">
        <v>0.89</v>
      </c>
      <c r="V138" t="n">
        <v>0.93</v>
      </c>
      <c r="W138" t="n">
        <v>9.19</v>
      </c>
      <c r="X138" t="n">
        <v>0.16</v>
      </c>
      <c r="Y138" t="n">
        <v>0.5</v>
      </c>
      <c r="Z138" t="n">
        <v>10</v>
      </c>
    </row>
    <row r="139">
      <c r="A139" t="n">
        <v>38</v>
      </c>
      <c r="B139" t="n">
        <v>90</v>
      </c>
      <c r="C139" t="inlineStr">
        <is>
          <t xml:space="preserve">CONCLUIDO	</t>
        </is>
      </c>
      <c r="D139" t="n">
        <v>2.6755</v>
      </c>
      <c r="E139" t="n">
        <v>37.38</v>
      </c>
      <c r="F139" t="n">
        <v>34.64</v>
      </c>
      <c r="G139" t="n">
        <v>230.9</v>
      </c>
      <c r="H139" t="n">
        <v>2.92</v>
      </c>
      <c r="I139" t="n">
        <v>9</v>
      </c>
      <c r="J139" t="n">
        <v>237.35</v>
      </c>
      <c r="K139" t="n">
        <v>52.44</v>
      </c>
      <c r="L139" t="n">
        <v>39</v>
      </c>
      <c r="M139" t="n">
        <v>7</v>
      </c>
      <c r="N139" t="n">
        <v>55.91</v>
      </c>
      <c r="O139" t="n">
        <v>29507.65</v>
      </c>
      <c r="P139" t="n">
        <v>418.27</v>
      </c>
      <c r="Q139" t="n">
        <v>561.67</v>
      </c>
      <c r="R139" t="n">
        <v>54.56</v>
      </c>
      <c r="S139" t="n">
        <v>48.39</v>
      </c>
      <c r="T139" t="n">
        <v>2758.82</v>
      </c>
      <c r="U139" t="n">
        <v>0.89</v>
      </c>
      <c r="V139" t="n">
        <v>0.93</v>
      </c>
      <c r="W139" t="n">
        <v>9.19</v>
      </c>
      <c r="X139" t="n">
        <v>0.16</v>
      </c>
      <c r="Y139" t="n">
        <v>0.5</v>
      </c>
      <c r="Z139" t="n">
        <v>10</v>
      </c>
    </row>
    <row r="140">
      <c r="A140" t="n">
        <v>39</v>
      </c>
      <c r="B140" t="n">
        <v>90</v>
      </c>
      <c r="C140" t="inlineStr">
        <is>
          <t xml:space="preserve">CONCLUIDO	</t>
        </is>
      </c>
      <c r="D140" t="n">
        <v>2.6757</v>
      </c>
      <c r="E140" t="n">
        <v>37.37</v>
      </c>
      <c r="F140" t="n">
        <v>34.63</v>
      </c>
      <c r="G140" t="n">
        <v>230.88</v>
      </c>
      <c r="H140" t="n">
        <v>2.98</v>
      </c>
      <c r="I140" t="n">
        <v>9</v>
      </c>
      <c r="J140" t="n">
        <v>239.09</v>
      </c>
      <c r="K140" t="n">
        <v>52.44</v>
      </c>
      <c r="L140" t="n">
        <v>40</v>
      </c>
      <c r="M140" t="n">
        <v>7</v>
      </c>
      <c r="N140" t="n">
        <v>56.65</v>
      </c>
      <c r="O140" t="n">
        <v>29721.73</v>
      </c>
      <c r="P140" t="n">
        <v>417.51</v>
      </c>
      <c r="Q140" t="n">
        <v>561.6799999999999</v>
      </c>
      <c r="R140" t="n">
        <v>54.34</v>
      </c>
      <c r="S140" t="n">
        <v>48.39</v>
      </c>
      <c r="T140" t="n">
        <v>2648.7</v>
      </c>
      <c r="U140" t="n">
        <v>0.89</v>
      </c>
      <c r="V140" t="n">
        <v>0.93</v>
      </c>
      <c r="W140" t="n">
        <v>9.19</v>
      </c>
      <c r="X140" t="n">
        <v>0.16</v>
      </c>
      <c r="Y140" t="n">
        <v>0.5</v>
      </c>
      <c r="Z140" t="n">
        <v>10</v>
      </c>
    </row>
    <row r="141">
      <c r="A141" t="n">
        <v>0</v>
      </c>
      <c r="B141" t="n">
        <v>10</v>
      </c>
      <c r="C141" t="inlineStr">
        <is>
          <t xml:space="preserve">CONCLUIDO	</t>
        </is>
      </c>
      <c r="D141" t="n">
        <v>2.5899</v>
      </c>
      <c r="E141" t="n">
        <v>38.61</v>
      </c>
      <c r="F141" t="n">
        <v>36.06</v>
      </c>
      <c r="G141" t="n">
        <v>26.71</v>
      </c>
      <c r="H141" t="n">
        <v>0.64</v>
      </c>
      <c r="I141" t="n">
        <v>81</v>
      </c>
      <c r="J141" t="n">
        <v>26.11</v>
      </c>
      <c r="K141" t="n">
        <v>12.1</v>
      </c>
      <c r="L141" t="n">
        <v>1</v>
      </c>
      <c r="M141" t="n">
        <v>79</v>
      </c>
      <c r="N141" t="n">
        <v>3.01</v>
      </c>
      <c r="O141" t="n">
        <v>3454.41</v>
      </c>
      <c r="P141" t="n">
        <v>110.61</v>
      </c>
      <c r="Q141" t="n">
        <v>561.74</v>
      </c>
      <c r="R141" t="n">
        <v>98.98</v>
      </c>
      <c r="S141" t="n">
        <v>48.39</v>
      </c>
      <c r="T141" t="n">
        <v>24605.9</v>
      </c>
      <c r="U141" t="n">
        <v>0.49</v>
      </c>
      <c r="V141" t="n">
        <v>0.89</v>
      </c>
      <c r="W141" t="n">
        <v>9.300000000000001</v>
      </c>
      <c r="X141" t="n">
        <v>1.59</v>
      </c>
      <c r="Y141" t="n">
        <v>0.5</v>
      </c>
      <c r="Z141" t="n">
        <v>10</v>
      </c>
    </row>
    <row r="142">
      <c r="A142" t="n">
        <v>1</v>
      </c>
      <c r="B142" t="n">
        <v>10</v>
      </c>
      <c r="C142" t="inlineStr">
        <is>
          <t xml:space="preserve">CONCLUIDO	</t>
        </is>
      </c>
      <c r="D142" t="n">
        <v>2.6331</v>
      </c>
      <c r="E142" t="n">
        <v>37.98</v>
      </c>
      <c r="F142" t="n">
        <v>35.69</v>
      </c>
      <c r="G142" t="n">
        <v>36.92</v>
      </c>
      <c r="H142" t="n">
        <v>1.23</v>
      </c>
      <c r="I142" t="n">
        <v>58</v>
      </c>
      <c r="J142" t="n">
        <v>27.2</v>
      </c>
      <c r="K142" t="n">
        <v>12.1</v>
      </c>
      <c r="L142" t="n">
        <v>2</v>
      </c>
      <c r="M142" t="n">
        <v>0</v>
      </c>
      <c r="N142" t="n">
        <v>3.1</v>
      </c>
      <c r="O142" t="n">
        <v>3588.35</v>
      </c>
      <c r="P142" t="n">
        <v>106.51</v>
      </c>
      <c r="Q142" t="n">
        <v>561.88</v>
      </c>
      <c r="R142" t="n">
        <v>84.68000000000001</v>
      </c>
      <c r="S142" t="n">
        <v>48.39</v>
      </c>
      <c r="T142" t="n">
        <v>17573.42</v>
      </c>
      <c r="U142" t="n">
        <v>0.57</v>
      </c>
      <c r="V142" t="n">
        <v>0.9</v>
      </c>
      <c r="W142" t="n">
        <v>9.34</v>
      </c>
      <c r="X142" t="n">
        <v>1.21</v>
      </c>
      <c r="Y142" t="n">
        <v>0.5</v>
      </c>
      <c r="Z142" t="n">
        <v>10</v>
      </c>
    </row>
    <row r="143">
      <c r="A143" t="n">
        <v>0</v>
      </c>
      <c r="B143" t="n">
        <v>45</v>
      </c>
      <c r="C143" t="inlineStr">
        <is>
          <t xml:space="preserve">CONCLUIDO	</t>
        </is>
      </c>
      <c r="D143" t="n">
        <v>2.1269</v>
      </c>
      <c r="E143" t="n">
        <v>47.02</v>
      </c>
      <c r="F143" t="n">
        <v>39.73</v>
      </c>
      <c r="G143" t="n">
        <v>9.24</v>
      </c>
      <c r="H143" t="n">
        <v>0.18</v>
      </c>
      <c r="I143" t="n">
        <v>258</v>
      </c>
      <c r="J143" t="n">
        <v>98.70999999999999</v>
      </c>
      <c r="K143" t="n">
        <v>39.72</v>
      </c>
      <c r="L143" t="n">
        <v>1</v>
      </c>
      <c r="M143" t="n">
        <v>256</v>
      </c>
      <c r="N143" t="n">
        <v>12.99</v>
      </c>
      <c r="O143" t="n">
        <v>12407.75</v>
      </c>
      <c r="P143" t="n">
        <v>358.84</v>
      </c>
      <c r="Q143" t="n">
        <v>562.09</v>
      </c>
      <c r="R143" t="n">
        <v>212.14</v>
      </c>
      <c r="S143" t="n">
        <v>48.39</v>
      </c>
      <c r="T143" t="n">
        <v>80303.31</v>
      </c>
      <c r="U143" t="n">
        <v>0.23</v>
      </c>
      <c r="V143" t="n">
        <v>0.8100000000000001</v>
      </c>
      <c r="W143" t="n">
        <v>9.609999999999999</v>
      </c>
      <c r="X143" t="n">
        <v>5.24</v>
      </c>
      <c r="Y143" t="n">
        <v>0.5</v>
      </c>
      <c r="Z143" t="n">
        <v>10</v>
      </c>
    </row>
    <row r="144">
      <c r="A144" t="n">
        <v>1</v>
      </c>
      <c r="B144" t="n">
        <v>45</v>
      </c>
      <c r="C144" t="inlineStr">
        <is>
          <t xml:space="preserve">CONCLUIDO	</t>
        </is>
      </c>
      <c r="D144" t="n">
        <v>2.4234</v>
      </c>
      <c r="E144" t="n">
        <v>41.26</v>
      </c>
      <c r="F144" t="n">
        <v>36.83</v>
      </c>
      <c r="G144" t="n">
        <v>18.57</v>
      </c>
      <c r="H144" t="n">
        <v>0.35</v>
      </c>
      <c r="I144" t="n">
        <v>119</v>
      </c>
      <c r="J144" t="n">
        <v>99.95</v>
      </c>
      <c r="K144" t="n">
        <v>39.72</v>
      </c>
      <c r="L144" t="n">
        <v>2</v>
      </c>
      <c r="M144" t="n">
        <v>117</v>
      </c>
      <c r="N144" t="n">
        <v>13.24</v>
      </c>
      <c r="O144" t="n">
        <v>12561.45</v>
      </c>
      <c r="P144" t="n">
        <v>329.53</v>
      </c>
      <c r="Q144" t="n">
        <v>561.88</v>
      </c>
      <c r="R144" t="n">
        <v>122.65</v>
      </c>
      <c r="S144" t="n">
        <v>48.39</v>
      </c>
      <c r="T144" t="n">
        <v>36254.21</v>
      </c>
      <c r="U144" t="n">
        <v>0.39</v>
      </c>
      <c r="V144" t="n">
        <v>0.87</v>
      </c>
      <c r="W144" t="n">
        <v>9.359999999999999</v>
      </c>
      <c r="X144" t="n">
        <v>2.35</v>
      </c>
      <c r="Y144" t="n">
        <v>0.5</v>
      </c>
      <c r="Z144" t="n">
        <v>10</v>
      </c>
    </row>
    <row r="145">
      <c r="A145" t="n">
        <v>2</v>
      </c>
      <c r="B145" t="n">
        <v>45</v>
      </c>
      <c r="C145" t="inlineStr">
        <is>
          <t xml:space="preserve">CONCLUIDO	</t>
        </is>
      </c>
      <c r="D145" t="n">
        <v>2.5278</v>
      </c>
      <c r="E145" t="n">
        <v>39.56</v>
      </c>
      <c r="F145" t="n">
        <v>35.99</v>
      </c>
      <c r="G145" t="n">
        <v>28.04</v>
      </c>
      <c r="H145" t="n">
        <v>0.52</v>
      </c>
      <c r="I145" t="n">
        <v>77</v>
      </c>
      <c r="J145" t="n">
        <v>101.2</v>
      </c>
      <c r="K145" t="n">
        <v>39.72</v>
      </c>
      <c r="L145" t="n">
        <v>3</v>
      </c>
      <c r="M145" t="n">
        <v>75</v>
      </c>
      <c r="N145" t="n">
        <v>13.49</v>
      </c>
      <c r="O145" t="n">
        <v>12715.54</v>
      </c>
      <c r="P145" t="n">
        <v>318.44</v>
      </c>
      <c r="Q145" t="n">
        <v>561.6900000000001</v>
      </c>
      <c r="R145" t="n">
        <v>96.94</v>
      </c>
      <c r="S145" t="n">
        <v>48.39</v>
      </c>
      <c r="T145" t="n">
        <v>23605.18</v>
      </c>
      <c r="U145" t="n">
        <v>0.5</v>
      </c>
      <c r="V145" t="n">
        <v>0.89</v>
      </c>
      <c r="W145" t="n">
        <v>9.289999999999999</v>
      </c>
      <c r="X145" t="n">
        <v>1.52</v>
      </c>
      <c r="Y145" t="n">
        <v>0.5</v>
      </c>
      <c r="Z145" t="n">
        <v>10</v>
      </c>
    </row>
    <row r="146">
      <c r="A146" t="n">
        <v>3</v>
      </c>
      <c r="B146" t="n">
        <v>45</v>
      </c>
      <c r="C146" t="inlineStr">
        <is>
          <t xml:space="preserve">CONCLUIDO	</t>
        </is>
      </c>
      <c r="D146" t="n">
        <v>2.5807</v>
      </c>
      <c r="E146" t="n">
        <v>38.75</v>
      </c>
      <c r="F146" t="n">
        <v>35.59</v>
      </c>
      <c r="G146" t="n">
        <v>37.46</v>
      </c>
      <c r="H146" t="n">
        <v>0.6899999999999999</v>
      </c>
      <c r="I146" t="n">
        <v>57</v>
      </c>
      <c r="J146" t="n">
        <v>102.45</v>
      </c>
      <c r="K146" t="n">
        <v>39.72</v>
      </c>
      <c r="L146" t="n">
        <v>4</v>
      </c>
      <c r="M146" t="n">
        <v>55</v>
      </c>
      <c r="N146" t="n">
        <v>13.74</v>
      </c>
      <c r="O146" t="n">
        <v>12870.03</v>
      </c>
      <c r="P146" t="n">
        <v>311.72</v>
      </c>
      <c r="Q146" t="n">
        <v>561.7</v>
      </c>
      <c r="R146" t="n">
        <v>84.09999999999999</v>
      </c>
      <c r="S146" t="n">
        <v>48.39</v>
      </c>
      <c r="T146" t="n">
        <v>17289.2</v>
      </c>
      <c r="U146" t="n">
        <v>0.58</v>
      </c>
      <c r="V146" t="n">
        <v>0.9</v>
      </c>
      <c r="W146" t="n">
        <v>9.27</v>
      </c>
      <c r="X146" t="n">
        <v>1.11</v>
      </c>
      <c r="Y146" t="n">
        <v>0.5</v>
      </c>
      <c r="Z146" t="n">
        <v>10</v>
      </c>
    </row>
    <row r="147">
      <c r="A147" t="n">
        <v>4</v>
      </c>
      <c r="B147" t="n">
        <v>45</v>
      </c>
      <c r="C147" t="inlineStr">
        <is>
          <t xml:space="preserve">CONCLUIDO	</t>
        </is>
      </c>
      <c r="D147" t="n">
        <v>2.6127</v>
      </c>
      <c r="E147" t="n">
        <v>38.27</v>
      </c>
      <c r="F147" t="n">
        <v>35.36</v>
      </c>
      <c r="G147" t="n">
        <v>47.15</v>
      </c>
      <c r="H147" t="n">
        <v>0.85</v>
      </c>
      <c r="I147" t="n">
        <v>45</v>
      </c>
      <c r="J147" t="n">
        <v>103.71</v>
      </c>
      <c r="K147" t="n">
        <v>39.72</v>
      </c>
      <c r="L147" t="n">
        <v>5</v>
      </c>
      <c r="M147" t="n">
        <v>43</v>
      </c>
      <c r="N147" t="n">
        <v>14</v>
      </c>
      <c r="O147" t="n">
        <v>13024.91</v>
      </c>
      <c r="P147" t="n">
        <v>305.92</v>
      </c>
      <c r="Q147" t="n">
        <v>561.72</v>
      </c>
      <c r="R147" t="n">
        <v>76.93000000000001</v>
      </c>
      <c r="S147" t="n">
        <v>48.39</v>
      </c>
      <c r="T147" t="n">
        <v>13761.16</v>
      </c>
      <c r="U147" t="n">
        <v>0.63</v>
      </c>
      <c r="V147" t="n">
        <v>0.91</v>
      </c>
      <c r="W147" t="n">
        <v>9.26</v>
      </c>
      <c r="X147" t="n">
        <v>0.89</v>
      </c>
      <c r="Y147" t="n">
        <v>0.5</v>
      </c>
      <c r="Z147" t="n">
        <v>10</v>
      </c>
    </row>
    <row r="148">
      <c r="A148" t="n">
        <v>5</v>
      </c>
      <c r="B148" t="n">
        <v>45</v>
      </c>
      <c r="C148" t="inlineStr">
        <is>
          <t xml:space="preserve">CONCLUIDO	</t>
        </is>
      </c>
      <c r="D148" t="n">
        <v>2.6352</v>
      </c>
      <c r="E148" t="n">
        <v>37.95</v>
      </c>
      <c r="F148" t="n">
        <v>35.2</v>
      </c>
      <c r="G148" t="n">
        <v>57.08</v>
      </c>
      <c r="H148" t="n">
        <v>1.01</v>
      </c>
      <c r="I148" t="n">
        <v>37</v>
      </c>
      <c r="J148" t="n">
        <v>104.97</v>
      </c>
      <c r="K148" t="n">
        <v>39.72</v>
      </c>
      <c r="L148" t="n">
        <v>6</v>
      </c>
      <c r="M148" t="n">
        <v>35</v>
      </c>
      <c r="N148" t="n">
        <v>14.25</v>
      </c>
      <c r="O148" t="n">
        <v>13180.19</v>
      </c>
      <c r="P148" t="n">
        <v>301.02</v>
      </c>
      <c r="Q148" t="n">
        <v>561.71</v>
      </c>
      <c r="R148" t="n">
        <v>71.81999999999999</v>
      </c>
      <c r="S148" t="n">
        <v>48.39</v>
      </c>
      <c r="T148" t="n">
        <v>11246.48</v>
      </c>
      <c r="U148" t="n">
        <v>0.67</v>
      </c>
      <c r="V148" t="n">
        <v>0.91</v>
      </c>
      <c r="W148" t="n">
        <v>9.24</v>
      </c>
      <c r="X148" t="n">
        <v>0.72</v>
      </c>
      <c r="Y148" t="n">
        <v>0.5</v>
      </c>
      <c r="Z148" t="n">
        <v>10</v>
      </c>
    </row>
    <row r="149">
      <c r="A149" t="n">
        <v>6</v>
      </c>
      <c r="B149" t="n">
        <v>45</v>
      </c>
      <c r="C149" t="inlineStr">
        <is>
          <t xml:space="preserve">CONCLUIDO	</t>
        </is>
      </c>
      <c r="D149" t="n">
        <v>2.6494</v>
      </c>
      <c r="E149" t="n">
        <v>37.74</v>
      </c>
      <c r="F149" t="n">
        <v>35.1</v>
      </c>
      <c r="G149" t="n">
        <v>65.81</v>
      </c>
      <c r="H149" t="n">
        <v>1.16</v>
      </c>
      <c r="I149" t="n">
        <v>32</v>
      </c>
      <c r="J149" t="n">
        <v>106.23</v>
      </c>
      <c r="K149" t="n">
        <v>39.72</v>
      </c>
      <c r="L149" t="n">
        <v>7</v>
      </c>
      <c r="M149" t="n">
        <v>30</v>
      </c>
      <c r="N149" t="n">
        <v>14.52</v>
      </c>
      <c r="O149" t="n">
        <v>13335.87</v>
      </c>
      <c r="P149" t="n">
        <v>296.74</v>
      </c>
      <c r="Q149" t="n">
        <v>561.6900000000001</v>
      </c>
      <c r="R149" t="n">
        <v>68.92</v>
      </c>
      <c r="S149" t="n">
        <v>48.39</v>
      </c>
      <c r="T149" t="n">
        <v>9820.52</v>
      </c>
      <c r="U149" t="n">
        <v>0.7</v>
      </c>
      <c r="V149" t="n">
        <v>0.92</v>
      </c>
      <c r="W149" t="n">
        <v>9.23</v>
      </c>
      <c r="X149" t="n">
        <v>0.62</v>
      </c>
      <c r="Y149" t="n">
        <v>0.5</v>
      </c>
      <c r="Z149" t="n">
        <v>10</v>
      </c>
    </row>
    <row r="150">
      <c r="A150" t="n">
        <v>7</v>
      </c>
      <c r="B150" t="n">
        <v>45</v>
      </c>
      <c r="C150" t="inlineStr">
        <is>
          <t xml:space="preserve">CONCLUIDO	</t>
        </is>
      </c>
      <c r="D150" t="n">
        <v>2.6611</v>
      </c>
      <c r="E150" t="n">
        <v>37.58</v>
      </c>
      <c r="F150" t="n">
        <v>35.02</v>
      </c>
      <c r="G150" t="n">
        <v>75.03</v>
      </c>
      <c r="H150" t="n">
        <v>1.31</v>
      </c>
      <c r="I150" t="n">
        <v>28</v>
      </c>
      <c r="J150" t="n">
        <v>107.5</v>
      </c>
      <c r="K150" t="n">
        <v>39.72</v>
      </c>
      <c r="L150" t="n">
        <v>8</v>
      </c>
      <c r="M150" t="n">
        <v>26</v>
      </c>
      <c r="N150" t="n">
        <v>14.78</v>
      </c>
      <c r="O150" t="n">
        <v>13491.96</v>
      </c>
      <c r="P150" t="n">
        <v>292.08</v>
      </c>
      <c r="Q150" t="n">
        <v>561.6900000000001</v>
      </c>
      <c r="R150" t="n">
        <v>66.31999999999999</v>
      </c>
      <c r="S150" t="n">
        <v>48.39</v>
      </c>
      <c r="T150" t="n">
        <v>8540.450000000001</v>
      </c>
      <c r="U150" t="n">
        <v>0.73</v>
      </c>
      <c r="V150" t="n">
        <v>0.92</v>
      </c>
      <c r="W150" t="n">
        <v>9.220000000000001</v>
      </c>
      <c r="X150" t="n">
        <v>0.54</v>
      </c>
      <c r="Y150" t="n">
        <v>0.5</v>
      </c>
      <c r="Z150" t="n">
        <v>10</v>
      </c>
    </row>
    <row r="151">
      <c r="A151" t="n">
        <v>8</v>
      </c>
      <c r="B151" t="n">
        <v>45</v>
      </c>
      <c r="C151" t="inlineStr">
        <is>
          <t xml:space="preserve">CONCLUIDO	</t>
        </is>
      </c>
      <c r="D151" t="n">
        <v>2.674</v>
      </c>
      <c r="E151" t="n">
        <v>37.4</v>
      </c>
      <c r="F151" t="n">
        <v>34.92</v>
      </c>
      <c r="G151" t="n">
        <v>87.29000000000001</v>
      </c>
      <c r="H151" t="n">
        <v>1.46</v>
      </c>
      <c r="I151" t="n">
        <v>24</v>
      </c>
      <c r="J151" t="n">
        <v>108.77</v>
      </c>
      <c r="K151" t="n">
        <v>39.72</v>
      </c>
      <c r="L151" t="n">
        <v>9</v>
      </c>
      <c r="M151" t="n">
        <v>22</v>
      </c>
      <c r="N151" t="n">
        <v>15.05</v>
      </c>
      <c r="O151" t="n">
        <v>13648.58</v>
      </c>
      <c r="P151" t="n">
        <v>287.55</v>
      </c>
      <c r="Q151" t="n">
        <v>561.66</v>
      </c>
      <c r="R151" t="n">
        <v>63.24</v>
      </c>
      <c r="S151" t="n">
        <v>48.39</v>
      </c>
      <c r="T151" t="n">
        <v>7022.64</v>
      </c>
      <c r="U151" t="n">
        <v>0.77</v>
      </c>
      <c r="V151" t="n">
        <v>0.92</v>
      </c>
      <c r="W151" t="n">
        <v>9.210000000000001</v>
      </c>
      <c r="X151" t="n">
        <v>0.44</v>
      </c>
      <c r="Y151" t="n">
        <v>0.5</v>
      </c>
      <c r="Z151" t="n">
        <v>10</v>
      </c>
    </row>
    <row r="152">
      <c r="A152" t="n">
        <v>9</v>
      </c>
      <c r="B152" t="n">
        <v>45</v>
      </c>
      <c r="C152" t="inlineStr">
        <is>
          <t xml:space="preserve">CONCLUIDO	</t>
        </is>
      </c>
      <c r="D152" t="n">
        <v>2.6777</v>
      </c>
      <c r="E152" t="n">
        <v>37.35</v>
      </c>
      <c r="F152" t="n">
        <v>34.91</v>
      </c>
      <c r="G152" t="n">
        <v>95.2</v>
      </c>
      <c r="H152" t="n">
        <v>1.6</v>
      </c>
      <c r="I152" t="n">
        <v>22</v>
      </c>
      <c r="J152" t="n">
        <v>110.04</v>
      </c>
      <c r="K152" t="n">
        <v>39.72</v>
      </c>
      <c r="L152" t="n">
        <v>10</v>
      </c>
      <c r="M152" t="n">
        <v>20</v>
      </c>
      <c r="N152" t="n">
        <v>15.32</v>
      </c>
      <c r="O152" t="n">
        <v>13805.5</v>
      </c>
      <c r="P152" t="n">
        <v>283.75</v>
      </c>
      <c r="Q152" t="n">
        <v>561.67</v>
      </c>
      <c r="R152" t="n">
        <v>62.94</v>
      </c>
      <c r="S152" t="n">
        <v>48.39</v>
      </c>
      <c r="T152" t="n">
        <v>6881.15</v>
      </c>
      <c r="U152" t="n">
        <v>0.77</v>
      </c>
      <c r="V152" t="n">
        <v>0.92</v>
      </c>
      <c r="W152" t="n">
        <v>9.210000000000001</v>
      </c>
      <c r="X152" t="n">
        <v>0.43</v>
      </c>
      <c r="Y152" t="n">
        <v>0.5</v>
      </c>
      <c r="Z152" t="n">
        <v>10</v>
      </c>
    </row>
    <row r="153">
      <c r="A153" t="n">
        <v>10</v>
      </c>
      <c r="B153" t="n">
        <v>45</v>
      </c>
      <c r="C153" t="inlineStr">
        <is>
          <t xml:space="preserve">CONCLUIDO	</t>
        </is>
      </c>
      <c r="D153" t="n">
        <v>2.6848</v>
      </c>
      <c r="E153" t="n">
        <v>37.25</v>
      </c>
      <c r="F153" t="n">
        <v>34.85</v>
      </c>
      <c r="G153" t="n">
        <v>104.54</v>
      </c>
      <c r="H153" t="n">
        <v>1.74</v>
      </c>
      <c r="I153" t="n">
        <v>20</v>
      </c>
      <c r="J153" t="n">
        <v>111.32</v>
      </c>
      <c r="K153" t="n">
        <v>39.72</v>
      </c>
      <c r="L153" t="n">
        <v>11</v>
      </c>
      <c r="M153" t="n">
        <v>18</v>
      </c>
      <c r="N153" t="n">
        <v>15.6</v>
      </c>
      <c r="O153" t="n">
        <v>13962.83</v>
      </c>
      <c r="P153" t="n">
        <v>279.67</v>
      </c>
      <c r="Q153" t="n">
        <v>561.7</v>
      </c>
      <c r="R153" t="n">
        <v>61.07</v>
      </c>
      <c r="S153" t="n">
        <v>48.39</v>
      </c>
      <c r="T153" t="n">
        <v>5957.56</v>
      </c>
      <c r="U153" t="n">
        <v>0.79</v>
      </c>
      <c r="V153" t="n">
        <v>0.92</v>
      </c>
      <c r="W153" t="n">
        <v>9.210000000000001</v>
      </c>
      <c r="X153" t="n">
        <v>0.37</v>
      </c>
      <c r="Y153" t="n">
        <v>0.5</v>
      </c>
      <c r="Z153" t="n">
        <v>10</v>
      </c>
    </row>
    <row r="154">
      <c r="A154" t="n">
        <v>11</v>
      </c>
      <c r="B154" t="n">
        <v>45</v>
      </c>
      <c r="C154" t="inlineStr">
        <is>
          <t xml:space="preserve">CONCLUIDO	</t>
        </is>
      </c>
      <c r="D154" t="n">
        <v>2.6909</v>
      </c>
      <c r="E154" t="n">
        <v>37.16</v>
      </c>
      <c r="F154" t="n">
        <v>34.8</v>
      </c>
      <c r="G154" t="n">
        <v>116.01</v>
      </c>
      <c r="H154" t="n">
        <v>1.88</v>
      </c>
      <c r="I154" t="n">
        <v>18</v>
      </c>
      <c r="J154" t="n">
        <v>112.59</v>
      </c>
      <c r="K154" t="n">
        <v>39.72</v>
      </c>
      <c r="L154" t="n">
        <v>12</v>
      </c>
      <c r="M154" t="n">
        <v>16</v>
      </c>
      <c r="N154" t="n">
        <v>15.88</v>
      </c>
      <c r="O154" t="n">
        <v>14120.58</v>
      </c>
      <c r="P154" t="n">
        <v>275.08</v>
      </c>
      <c r="Q154" t="n">
        <v>561.65</v>
      </c>
      <c r="R154" t="n">
        <v>59.55</v>
      </c>
      <c r="S154" t="n">
        <v>48.39</v>
      </c>
      <c r="T154" t="n">
        <v>5205.8</v>
      </c>
      <c r="U154" t="n">
        <v>0.8100000000000001</v>
      </c>
      <c r="V154" t="n">
        <v>0.92</v>
      </c>
      <c r="W154" t="n">
        <v>9.210000000000001</v>
      </c>
      <c r="X154" t="n">
        <v>0.33</v>
      </c>
      <c r="Y154" t="n">
        <v>0.5</v>
      </c>
      <c r="Z154" t="n">
        <v>10</v>
      </c>
    </row>
    <row r="155">
      <c r="A155" t="n">
        <v>12</v>
      </c>
      <c r="B155" t="n">
        <v>45</v>
      </c>
      <c r="C155" t="inlineStr">
        <is>
          <t xml:space="preserve">CONCLUIDO	</t>
        </is>
      </c>
      <c r="D155" t="n">
        <v>2.6966</v>
      </c>
      <c r="E155" t="n">
        <v>37.08</v>
      </c>
      <c r="F155" t="n">
        <v>34.77</v>
      </c>
      <c r="G155" t="n">
        <v>130.38</v>
      </c>
      <c r="H155" t="n">
        <v>2.01</v>
      </c>
      <c r="I155" t="n">
        <v>16</v>
      </c>
      <c r="J155" t="n">
        <v>113.88</v>
      </c>
      <c r="K155" t="n">
        <v>39.72</v>
      </c>
      <c r="L155" t="n">
        <v>13</v>
      </c>
      <c r="M155" t="n">
        <v>14</v>
      </c>
      <c r="N155" t="n">
        <v>16.16</v>
      </c>
      <c r="O155" t="n">
        <v>14278.75</v>
      </c>
      <c r="P155" t="n">
        <v>270.54</v>
      </c>
      <c r="Q155" t="n">
        <v>561.66</v>
      </c>
      <c r="R155" t="n">
        <v>58.68</v>
      </c>
      <c r="S155" t="n">
        <v>48.39</v>
      </c>
      <c r="T155" t="n">
        <v>4781.71</v>
      </c>
      <c r="U155" t="n">
        <v>0.82</v>
      </c>
      <c r="V155" t="n">
        <v>0.93</v>
      </c>
      <c r="W155" t="n">
        <v>9.199999999999999</v>
      </c>
      <c r="X155" t="n">
        <v>0.29</v>
      </c>
      <c r="Y155" t="n">
        <v>0.5</v>
      </c>
      <c r="Z155" t="n">
        <v>10</v>
      </c>
    </row>
    <row r="156">
      <c r="A156" t="n">
        <v>13</v>
      </c>
      <c r="B156" t="n">
        <v>45</v>
      </c>
      <c r="C156" t="inlineStr">
        <is>
          <t xml:space="preserve">CONCLUIDO	</t>
        </is>
      </c>
      <c r="D156" t="n">
        <v>2.6999</v>
      </c>
      <c r="E156" t="n">
        <v>37.04</v>
      </c>
      <c r="F156" t="n">
        <v>34.74</v>
      </c>
      <c r="G156" t="n">
        <v>138.97</v>
      </c>
      <c r="H156" t="n">
        <v>2.14</v>
      </c>
      <c r="I156" t="n">
        <v>15</v>
      </c>
      <c r="J156" t="n">
        <v>115.16</v>
      </c>
      <c r="K156" t="n">
        <v>39.72</v>
      </c>
      <c r="L156" t="n">
        <v>14</v>
      </c>
      <c r="M156" t="n">
        <v>12</v>
      </c>
      <c r="N156" t="n">
        <v>16.45</v>
      </c>
      <c r="O156" t="n">
        <v>14437.35</v>
      </c>
      <c r="P156" t="n">
        <v>267.35</v>
      </c>
      <c r="Q156" t="n">
        <v>561.65</v>
      </c>
      <c r="R156" t="n">
        <v>57.79</v>
      </c>
      <c r="S156" t="n">
        <v>48.39</v>
      </c>
      <c r="T156" t="n">
        <v>4340.56</v>
      </c>
      <c r="U156" t="n">
        <v>0.84</v>
      </c>
      <c r="V156" t="n">
        <v>0.93</v>
      </c>
      <c r="W156" t="n">
        <v>9.199999999999999</v>
      </c>
      <c r="X156" t="n">
        <v>0.27</v>
      </c>
      <c r="Y156" t="n">
        <v>0.5</v>
      </c>
      <c r="Z156" t="n">
        <v>10</v>
      </c>
    </row>
    <row r="157">
      <c r="A157" t="n">
        <v>14</v>
      </c>
      <c r="B157" t="n">
        <v>45</v>
      </c>
      <c r="C157" t="inlineStr">
        <is>
          <t xml:space="preserve">CONCLUIDO	</t>
        </is>
      </c>
      <c r="D157" t="n">
        <v>2.7021</v>
      </c>
      <c r="E157" t="n">
        <v>37.01</v>
      </c>
      <c r="F157" t="n">
        <v>34.73</v>
      </c>
      <c r="G157" t="n">
        <v>148.86</v>
      </c>
      <c r="H157" t="n">
        <v>2.27</v>
      </c>
      <c r="I157" t="n">
        <v>14</v>
      </c>
      <c r="J157" t="n">
        <v>116.45</v>
      </c>
      <c r="K157" t="n">
        <v>39.72</v>
      </c>
      <c r="L157" t="n">
        <v>15</v>
      </c>
      <c r="M157" t="n">
        <v>6</v>
      </c>
      <c r="N157" t="n">
        <v>16.74</v>
      </c>
      <c r="O157" t="n">
        <v>14596.38</v>
      </c>
      <c r="P157" t="n">
        <v>264.33</v>
      </c>
      <c r="Q157" t="n">
        <v>561.67</v>
      </c>
      <c r="R157" t="n">
        <v>57.22</v>
      </c>
      <c r="S157" t="n">
        <v>48.39</v>
      </c>
      <c r="T157" t="n">
        <v>4060.06</v>
      </c>
      <c r="U157" t="n">
        <v>0.85</v>
      </c>
      <c r="V157" t="n">
        <v>0.93</v>
      </c>
      <c r="W157" t="n">
        <v>9.210000000000001</v>
      </c>
      <c r="X157" t="n">
        <v>0.26</v>
      </c>
      <c r="Y157" t="n">
        <v>0.5</v>
      </c>
      <c r="Z157" t="n">
        <v>10</v>
      </c>
    </row>
    <row r="158">
      <c r="A158" t="n">
        <v>15</v>
      </c>
      <c r="B158" t="n">
        <v>45</v>
      </c>
      <c r="C158" t="inlineStr">
        <is>
          <t xml:space="preserve">CONCLUIDO	</t>
        </is>
      </c>
      <c r="D158" t="n">
        <v>2.702</v>
      </c>
      <c r="E158" t="n">
        <v>37.01</v>
      </c>
      <c r="F158" t="n">
        <v>34.73</v>
      </c>
      <c r="G158" t="n">
        <v>148.86</v>
      </c>
      <c r="H158" t="n">
        <v>2.4</v>
      </c>
      <c r="I158" t="n">
        <v>14</v>
      </c>
      <c r="J158" t="n">
        <v>117.75</v>
      </c>
      <c r="K158" t="n">
        <v>39.72</v>
      </c>
      <c r="L158" t="n">
        <v>16</v>
      </c>
      <c r="M158" t="n">
        <v>0</v>
      </c>
      <c r="N158" t="n">
        <v>17.03</v>
      </c>
      <c r="O158" t="n">
        <v>14755.84</v>
      </c>
      <c r="P158" t="n">
        <v>265.97</v>
      </c>
      <c r="Q158" t="n">
        <v>561.6799999999999</v>
      </c>
      <c r="R158" t="n">
        <v>56.96</v>
      </c>
      <c r="S158" t="n">
        <v>48.39</v>
      </c>
      <c r="T158" t="n">
        <v>3930.14</v>
      </c>
      <c r="U158" t="n">
        <v>0.85</v>
      </c>
      <c r="V158" t="n">
        <v>0.93</v>
      </c>
      <c r="W158" t="n">
        <v>9.220000000000001</v>
      </c>
      <c r="X158" t="n">
        <v>0.26</v>
      </c>
      <c r="Y158" t="n">
        <v>0.5</v>
      </c>
      <c r="Z158" t="n">
        <v>10</v>
      </c>
    </row>
    <row r="159">
      <c r="A159" t="n">
        <v>0</v>
      </c>
      <c r="B159" t="n">
        <v>60</v>
      </c>
      <c r="C159" t="inlineStr">
        <is>
          <t xml:space="preserve">CONCLUIDO	</t>
        </is>
      </c>
      <c r="D159" t="n">
        <v>1.9692</v>
      </c>
      <c r="E159" t="n">
        <v>50.78</v>
      </c>
      <c r="F159" t="n">
        <v>40.75</v>
      </c>
      <c r="G159" t="n">
        <v>7.91</v>
      </c>
      <c r="H159" t="n">
        <v>0.14</v>
      </c>
      <c r="I159" t="n">
        <v>309</v>
      </c>
      <c r="J159" t="n">
        <v>124.63</v>
      </c>
      <c r="K159" t="n">
        <v>45</v>
      </c>
      <c r="L159" t="n">
        <v>1</v>
      </c>
      <c r="M159" t="n">
        <v>307</v>
      </c>
      <c r="N159" t="n">
        <v>18.64</v>
      </c>
      <c r="O159" t="n">
        <v>15605.44</v>
      </c>
      <c r="P159" t="n">
        <v>430.44</v>
      </c>
      <c r="Q159" t="n">
        <v>562.0700000000001</v>
      </c>
      <c r="R159" t="n">
        <v>244.8</v>
      </c>
      <c r="S159" t="n">
        <v>48.39</v>
      </c>
      <c r="T159" t="n">
        <v>96375.36</v>
      </c>
      <c r="U159" t="n">
        <v>0.2</v>
      </c>
      <c r="V159" t="n">
        <v>0.79</v>
      </c>
      <c r="W159" t="n">
        <v>9.67</v>
      </c>
      <c r="X159" t="n">
        <v>6.26</v>
      </c>
      <c r="Y159" t="n">
        <v>0.5</v>
      </c>
      <c r="Z159" t="n">
        <v>10</v>
      </c>
    </row>
    <row r="160">
      <c r="A160" t="n">
        <v>1</v>
      </c>
      <c r="B160" t="n">
        <v>60</v>
      </c>
      <c r="C160" t="inlineStr">
        <is>
          <t xml:space="preserve">CONCLUIDO	</t>
        </is>
      </c>
      <c r="D160" t="n">
        <v>2.3211</v>
      </c>
      <c r="E160" t="n">
        <v>43.08</v>
      </c>
      <c r="F160" t="n">
        <v>37.32</v>
      </c>
      <c r="G160" t="n">
        <v>15.77</v>
      </c>
      <c r="H160" t="n">
        <v>0.28</v>
      </c>
      <c r="I160" t="n">
        <v>142</v>
      </c>
      <c r="J160" t="n">
        <v>125.95</v>
      </c>
      <c r="K160" t="n">
        <v>45</v>
      </c>
      <c r="L160" t="n">
        <v>2</v>
      </c>
      <c r="M160" t="n">
        <v>140</v>
      </c>
      <c r="N160" t="n">
        <v>18.95</v>
      </c>
      <c r="O160" t="n">
        <v>15767.7</v>
      </c>
      <c r="P160" t="n">
        <v>391.84</v>
      </c>
      <c r="Q160" t="n">
        <v>561.78</v>
      </c>
      <c r="R160" t="n">
        <v>137.88</v>
      </c>
      <c r="S160" t="n">
        <v>48.39</v>
      </c>
      <c r="T160" t="n">
        <v>43753.98</v>
      </c>
      <c r="U160" t="n">
        <v>0.35</v>
      </c>
      <c r="V160" t="n">
        <v>0.86</v>
      </c>
      <c r="W160" t="n">
        <v>9.41</v>
      </c>
      <c r="X160" t="n">
        <v>2.84</v>
      </c>
      <c r="Y160" t="n">
        <v>0.5</v>
      </c>
      <c r="Z160" t="n">
        <v>10</v>
      </c>
    </row>
    <row r="161">
      <c r="A161" t="n">
        <v>2</v>
      </c>
      <c r="B161" t="n">
        <v>60</v>
      </c>
      <c r="C161" t="inlineStr">
        <is>
          <t xml:space="preserve">CONCLUIDO	</t>
        </is>
      </c>
      <c r="D161" t="n">
        <v>2.4515</v>
      </c>
      <c r="E161" t="n">
        <v>40.79</v>
      </c>
      <c r="F161" t="n">
        <v>36.31</v>
      </c>
      <c r="G161" t="n">
        <v>23.68</v>
      </c>
      <c r="H161" t="n">
        <v>0.42</v>
      </c>
      <c r="I161" t="n">
        <v>92</v>
      </c>
      <c r="J161" t="n">
        <v>127.27</v>
      </c>
      <c r="K161" t="n">
        <v>45</v>
      </c>
      <c r="L161" t="n">
        <v>3</v>
      </c>
      <c r="M161" t="n">
        <v>90</v>
      </c>
      <c r="N161" t="n">
        <v>19.27</v>
      </c>
      <c r="O161" t="n">
        <v>15930.42</v>
      </c>
      <c r="P161" t="n">
        <v>378.73</v>
      </c>
      <c r="Q161" t="n">
        <v>561.83</v>
      </c>
      <c r="R161" t="n">
        <v>106.52</v>
      </c>
      <c r="S161" t="n">
        <v>48.39</v>
      </c>
      <c r="T161" t="n">
        <v>28320.2</v>
      </c>
      <c r="U161" t="n">
        <v>0.45</v>
      </c>
      <c r="V161" t="n">
        <v>0.89</v>
      </c>
      <c r="W161" t="n">
        <v>9.32</v>
      </c>
      <c r="X161" t="n">
        <v>1.83</v>
      </c>
      <c r="Y161" t="n">
        <v>0.5</v>
      </c>
      <c r="Z161" t="n">
        <v>10</v>
      </c>
    </row>
    <row r="162">
      <c r="A162" t="n">
        <v>3</v>
      </c>
      <c r="B162" t="n">
        <v>60</v>
      </c>
      <c r="C162" t="inlineStr">
        <is>
          <t xml:space="preserve">CONCLUIDO	</t>
        </is>
      </c>
      <c r="D162" t="n">
        <v>2.5199</v>
      </c>
      <c r="E162" t="n">
        <v>39.68</v>
      </c>
      <c r="F162" t="n">
        <v>35.81</v>
      </c>
      <c r="G162" t="n">
        <v>31.6</v>
      </c>
      <c r="H162" t="n">
        <v>0.55</v>
      </c>
      <c r="I162" t="n">
        <v>68</v>
      </c>
      <c r="J162" t="n">
        <v>128.59</v>
      </c>
      <c r="K162" t="n">
        <v>45</v>
      </c>
      <c r="L162" t="n">
        <v>4</v>
      </c>
      <c r="M162" t="n">
        <v>66</v>
      </c>
      <c r="N162" t="n">
        <v>19.59</v>
      </c>
      <c r="O162" t="n">
        <v>16093.6</v>
      </c>
      <c r="P162" t="n">
        <v>371.2</v>
      </c>
      <c r="Q162" t="n">
        <v>561.75</v>
      </c>
      <c r="R162" t="n">
        <v>91.14</v>
      </c>
      <c r="S162" t="n">
        <v>48.39</v>
      </c>
      <c r="T162" t="n">
        <v>20753.05</v>
      </c>
      <c r="U162" t="n">
        <v>0.53</v>
      </c>
      <c r="V162" t="n">
        <v>0.9</v>
      </c>
      <c r="W162" t="n">
        <v>9.289999999999999</v>
      </c>
      <c r="X162" t="n">
        <v>1.34</v>
      </c>
      <c r="Y162" t="n">
        <v>0.5</v>
      </c>
      <c r="Z162" t="n">
        <v>10</v>
      </c>
    </row>
    <row r="163">
      <c r="A163" t="n">
        <v>4</v>
      </c>
      <c r="B163" t="n">
        <v>60</v>
      </c>
      <c r="C163" t="inlineStr">
        <is>
          <t xml:space="preserve">CONCLUIDO	</t>
        </is>
      </c>
      <c r="D163" t="n">
        <v>2.5611</v>
      </c>
      <c r="E163" t="n">
        <v>39.05</v>
      </c>
      <c r="F163" t="n">
        <v>35.53</v>
      </c>
      <c r="G163" t="n">
        <v>39.48</v>
      </c>
      <c r="H163" t="n">
        <v>0.68</v>
      </c>
      <c r="I163" t="n">
        <v>54</v>
      </c>
      <c r="J163" t="n">
        <v>129.92</v>
      </c>
      <c r="K163" t="n">
        <v>45</v>
      </c>
      <c r="L163" t="n">
        <v>5</v>
      </c>
      <c r="M163" t="n">
        <v>52</v>
      </c>
      <c r="N163" t="n">
        <v>19.92</v>
      </c>
      <c r="O163" t="n">
        <v>16257.24</v>
      </c>
      <c r="P163" t="n">
        <v>365.88</v>
      </c>
      <c r="Q163" t="n">
        <v>561.78</v>
      </c>
      <c r="R163" t="n">
        <v>82.48</v>
      </c>
      <c r="S163" t="n">
        <v>48.39</v>
      </c>
      <c r="T163" t="n">
        <v>16490.87</v>
      </c>
      <c r="U163" t="n">
        <v>0.59</v>
      </c>
      <c r="V163" t="n">
        <v>0.91</v>
      </c>
      <c r="W163" t="n">
        <v>9.26</v>
      </c>
      <c r="X163" t="n">
        <v>1.06</v>
      </c>
      <c r="Y163" t="n">
        <v>0.5</v>
      </c>
      <c r="Z163" t="n">
        <v>10</v>
      </c>
    </row>
    <row r="164">
      <c r="A164" t="n">
        <v>5</v>
      </c>
      <c r="B164" t="n">
        <v>60</v>
      </c>
      <c r="C164" t="inlineStr">
        <is>
          <t xml:space="preserve">CONCLUIDO	</t>
        </is>
      </c>
      <c r="D164" t="n">
        <v>2.5886</v>
      </c>
      <c r="E164" t="n">
        <v>38.63</v>
      </c>
      <c r="F164" t="n">
        <v>35.35</v>
      </c>
      <c r="G164" t="n">
        <v>47.13</v>
      </c>
      <c r="H164" t="n">
        <v>0.8100000000000001</v>
      </c>
      <c r="I164" t="n">
        <v>45</v>
      </c>
      <c r="J164" t="n">
        <v>131.25</v>
      </c>
      <c r="K164" t="n">
        <v>45</v>
      </c>
      <c r="L164" t="n">
        <v>6</v>
      </c>
      <c r="M164" t="n">
        <v>43</v>
      </c>
      <c r="N164" t="n">
        <v>20.25</v>
      </c>
      <c r="O164" t="n">
        <v>16421.36</v>
      </c>
      <c r="P164" t="n">
        <v>361.44</v>
      </c>
      <c r="Q164" t="n">
        <v>561.6799999999999</v>
      </c>
      <c r="R164" t="n">
        <v>76.87</v>
      </c>
      <c r="S164" t="n">
        <v>48.39</v>
      </c>
      <c r="T164" t="n">
        <v>13733.58</v>
      </c>
      <c r="U164" t="n">
        <v>0.63</v>
      </c>
      <c r="V164" t="n">
        <v>0.91</v>
      </c>
      <c r="W164" t="n">
        <v>9.24</v>
      </c>
      <c r="X164" t="n">
        <v>0.88</v>
      </c>
      <c r="Y164" t="n">
        <v>0.5</v>
      </c>
      <c r="Z164" t="n">
        <v>10</v>
      </c>
    </row>
    <row r="165">
      <c r="A165" t="n">
        <v>6</v>
      </c>
      <c r="B165" t="n">
        <v>60</v>
      </c>
      <c r="C165" t="inlineStr">
        <is>
          <t xml:space="preserve">CONCLUIDO	</t>
        </is>
      </c>
      <c r="D165" t="n">
        <v>2.6104</v>
      </c>
      <c r="E165" t="n">
        <v>38.31</v>
      </c>
      <c r="F165" t="n">
        <v>35.21</v>
      </c>
      <c r="G165" t="n">
        <v>55.59</v>
      </c>
      <c r="H165" t="n">
        <v>0.93</v>
      </c>
      <c r="I165" t="n">
        <v>38</v>
      </c>
      <c r="J165" t="n">
        <v>132.58</v>
      </c>
      <c r="K165" t="n">
        <v>45</v>
      </c>
      <c r="L165" t="n">
        <v>7</v>
      </c>
      <c r="M165" t="n">
        <v>36</v>
      </c>
      <c r="N165" t="n">
        <v>20.59</v>
      </c>
      <c r="O165" t="n">
        <v>16585.95</v>
      </c>
      <c r="P165" t="n">
        <v>357.57</v>
      </c>
      <c r="Q165" t="n">
        <v>561.6799999999999</v>
      </c>
      <c r="R165" t="n">
        <v>72.17</v>
      </c>
      <c r="S165" t="n">
        <v>48.39</v>
      </c>
      <c r="T165" t="n">
        <v>11414.88</v>
      </c>
      <c r="U165" t="n">
        <v>0.67</v>
      </c>
      <c r="V165" t="n">
        <v>0.91</v>
      </c>
      <c r="W165" t="n">
        <v>9.24</v>
      </c>
      <c r="X165" t="n">
        <v>0.73</v>
      </c>
      <c r="Y165" t="n">
        <v>0.5</v>
      </c>
      <c r="Z165" t="n">
        <v>10</v>
      </c>
    </row>
    <row r="166">
      <c r="A166" t="n">
        <v>7</v>
      </c>
      <c r="B166" t="n">
        <v>60</v>
      </c>
      <c r="C166" t="inlineStr">
        <is>
          <t xml:space="preserve">CONCLUIDO	</t>
        </is>
      </c>
      <c r="D166" t="n">
        <v>2.6257</v>
      </c>
      <c r="E166" t="n">
        <v>38.08</v>
      </c>
      <c r="F166" t="n">
        <v>35.11</v>
      </c>
      <c r="G166" t="n">
        <v>63.83</v>
      </c>
      <c r="H166" t="n">
        <v>1.06</v>
      </c>
      <c r="I166" t="n">
        <v>33</v>
      </c>
      <c r="J166" t="n">
        <v>133.92</v>
      </c>
      <c r="K166" t="n">
        <v>45</v>
      </c>
      <c r="L166" t="n">
        <v>8</v>
      </c>
      <c r="M166" t="n">
        <v>31</v>
      </c>
      <c r="N166" t="n">
        <v>20.93</v>
      </c>
      <c r="O166" t="n">
        <v>16751.02</v>
      </c>
      <c r="P166" t="n">
        <v>353.87</v>
      </c>
      <c r="Q166" t="n">
        <v>561.7</v>
      </c>
      <c r="R166" t="n">
        <v>69.12</v>
      </c>
      <c r="S166" t="n">
        <v>48.39</v>
      </c>
      <c r="T166" t="n">
        <v>9916.469999999999</v>
      </c>
      <c r="U166" t="n">
        <v>0.7</v>
      </c>
      <c r="V166" t="n">
        <v>0.92</v>
      </c>
      <c r="W166" t="n">
        <v>9.23</v>
      </c>
      <c r="X166" t="n">
        <v>0.64</v>
      </c>
      <c r="Y166" t="n">
        <v>0.5</v>
      </c>
      <c r="Z166" t="n">
        <v>10</v>
      </c>
    </row>
    <row r="167">
      <c r="A167" t="n">
        <v>8</v>
      </c>
      <c r="B167" t="n">
        <v>60</v>
      </c>
      <c r="C167" t="inlineStr">
        <is>
          <t xml:space="preserve">CONCLUIDO	</t>
        </is>
      </c>
      <c r="D167" t="n">
        <v>2.6384</v>
      </c>
      <c r="E167" t="n">
        <v>37.9</v>
      </c>
      <c r="F167" t="n">
        <v>35.03</v>
      </c>
      <c r="G167" t="n">
        <v>72.47</v>
      </c>
      <c r="H167" t="n">
        <v>1.18</v>
      </c>
      <c r="I167" t="n">
        <v>29</v>
      </c>
      <c r="J167" t="n">
        <v>135.27</v>
      </c>
      <c r="K167" t="n">
        <v>45</v>
      </c>
      <c r="L167" t="n">
        <v>9</v>
      </c>
      <c r="M167" t="n">
        <v>27</v>
      </c>
      <c r="N167" t="n">
        <v>21.27</v>
      </c>
      <c r="O167" t="n">
        <v>16916.71</v>
      </c>
      <c r="P167" t="n">
        <v>350.94</v>
      </c>
      <c r="Q167" t="n">
        <v>561.6799999999999</v>
      </c>
      <c r="R167" t="n">
        <v>66.72</v>
      </c>
      <c r="S167" t="n">
        <v>48.39</v>
      </c>
      <c r="T167" t="n">
        <v>8735.190000000001</v>
      </c>
      <c r="U167" t="n">
        <v>0.73</v>
      </c>
      <c r="V167" t="n">
        <v>0.92</v>
      </c>
      <c r="W167" t="n">
        <v>9.220000000000001</v>
      </c>
      <c r="X167" t="n">
        <v>0.55</v>
      </c>
      <c r="Y167" t="n">
        <v>0.5</v>
      </c>
      <c r="Z167" t="n">
        <v>10</v>
      </c>
    </row>
    <row r="168">
      <c r="A168" t="n">
        <v>9</v>
      </c>
      <c r="B168" t="n">
        <v>60</v>
      </c>
      <c r="C168" t="inlineStr">
        <is>
          <t xml:space="preserve">CONCLUIDO	</t>
        </is>
      </c>
      <c r="D168" t="n">
        <v>2.6489</v>
      </c>
      <c r="E168" t="n">
        <v>37.75</v>
      </c>
      <c r="F168" t="n">
        <v>34.96</v>
      </c>
      <c r="G168" t="n">
        <v>80.67</v>
      </c>
      <c r="H168" t="n">
        <v>1.29</v>
      </c>
      <c r="I168" t="n">
        <v>26</v>
      </c>
      <c r="J168" t="n">
        <v>136.61</v>
      </c>
      <c r="K168" t="n">
        <v>45</v>
      </c>
      <c r="L168" t="n">
        <v>10</v>
      </c>
      <c r="M168" t="n">
        <v>24</v>
      </c>
      <c r="N168" t="n">
        <v>21.61</v>
      </c>
      <c r="O168" t="n">
        <v>17082.76</v>
      </c>
      <c r="P168" t="n">
        <v>347.94</v>
      </c>
      <c r="Q168" t="n">
        <v>561.6900000000001</v>
      </c>
      <c r="R168" t="n">
        <v>64.36</v>
      </c>
      <c r="S168" t="n">
        <v>48.39</v>
      </c>
      <c r="T168" t="n">
        <v>7572.26</v>
      </c>
      <c r="U168" t="n">
        <v>0.75</v>
      </c>
      <c r="V168" t="n">
        <v>0.92</v>
      </c>
      <c r="W168" t="n">
        <v>9.220000000000001</v>
      </c>
      <c r="X168" t="n">
        <v>0.48</v>
      </c>
      <c r="Y168" t="n">
        <v>0.5</v>
      </c>
      <c r="Z168" t="n">
        <v>10</v>
      </c>
    </row>
    <row r="169">
      <c r="A169" t="n">
        <v>10</v>
      </c>
      <c r="B169" t="n">
        <v>60</v>
      </c>
      <c r="C169" t="inlineStr">
        <is>
          <t xml:space="preserve">CONCLUIDO	</t>
        </is>
      </c>
      <c r="D169" t="n">
        <v>2.6545</v>
      </c>
      <c r="E169" t="n">
        <v>37.67</v>
      </c>
      <c r="F169" t="n">
        <v>34.93</v>
      </c>
      <c r="G169" t="n">
        <v>87.31999999999999</v>
      </c>
      <c r="H169" t="n">
        <v>1.41</v>
      </c>
      <c r="I169" t="n">
        <v>24</v>
      </c>
      <c r="J169" t="n">
        <v>137.96</v>
      </c>
      <c r="K169" t="n">
        <v>45</v>
      </c>
      <c r="L169" t="n">
        <v>11</v>
      </c>
      <c r="M169" t="n">
        <v>22</v>
      </c>
      <c r="N169" t="n">
        <v>21.96</v>
      </c>
      <c r="O169" t="n">
        <v>17249.3</v>
      </c>
      <c r="P169" t="n">
        <v>344.96</v>
      </c>
      <c r="Q169" t="n">
        <v>561.6799999999999</v>
      </c>
      <c r="R169" t="n">
        <v>63.72</v>
      </c>
      <c r="S169" t="n">
        <v>48.39</v>
      </c>
      <c r="T169" t="n">
        <v>7261.27</v>
      </c>
      <c r="U169" t="n">
        <v>0.76</v>
      </c>
      <c r="V169" t="n">
        <v>0.92</v>
      </c>
      <c r="W169" t="n">
        <v>9.210000000000001</v>
      </c>
      <c r="X169" t="n">
        <v>0.45</v>
      </c>
      <c r="Y169" t="n">
        <v>0.5</v>
      </c>
      <c r="Z169" t="n">
        <v>10</v>
      </c>
    </row>
    <row r="170">
      <c r="A170" t="n">
        <v>11</v>
      </c>
      <c r="B170" t="n">
        <v>60</v>
      </c>
      <c r="C170" t="inlineStr">
        <is>
          <t xml:space="preserve">CONCLUIDO	</t>
        </is>
      </c>
      <c r="D170" t="n">
        <v>2.66</v>
      </c>
      <c r="E170" t="n">
        <v>37.59</v>
      </c>
      <c r="F170" t="n">
        <v>34.9</v>
      </c>
      <c r="G170" t="n">
        <v>95.18000000000001</v>
      </c>
      <c r="H170" t="n">
        <v>1.52</v>
      </c>
      <c r="I170" t="n">
        <v>22</v>
      </c>
      <c r="J170" t="n">
        <v>139.32</v>
      </c>
      <c r="K170" t="n">
        <v>45</v>
      </c>
      <c r="L170" t="n">
        <v>12</v>
      </c>
      <c r="M170" t="n">
        <v>20</v>
      </c>
      <c r="N170" t="n">
        <v>22.32</v>
      </c>
      <c r="O170" t="n">
        <v>17416.34</v>
      </c>
      <c r="P170" t="n">
        <v>341.88</v>
      </c>
      <c r="Q170" t="n">
        <v>561.65</v>
      </c>
      <c r="R170" t="n">
        <v>62.67</v>
      </c>
      <c r="S170" t="n">
        <v>48.39</v>
      </c>
      <c r="T170" t="n">
        <v>6748.39</v>
      </c>
      <c r="U170" t="n">
        <v>0.77</v>
      </c>
      <c r="V170" t="n">
        <v>0.92</v>
      </c>
      <c r="W170" t="n">
        <v>9.220000000000001</v>
      </c>
      <c r="X170" t="n">
        <v>0.43</v>
      </c>
      <c r="Y170" t="n">
        <v>0.5</v>
      </c>
      <c r="Z170" t="n">
        <v>10</v>
      </c>
    </row>
    <row r="171">
      <c r="A171" t="n">
        <v>12</v>
      </c>
      <c r="B171" t="n">
        <v>60</v>
      </c>
      <c r="C171" t="inlineStr">
        <is>
          <t xml:space="preserve">CONCLUIDO	</t>
        </is>
      </c>
      <c r="D171" t="n">
        <v>2.6676</v>
      </c>
      <c r="E171" t="n">
        <v>37.49</v>
      </c>
      <c r="F171" t="n">
        <v>34.84</v>
      </c>
      <c r="G171" t="n">
        <v>104.53</v>
      </c>
      <c r="H171" t="n">
        <v>1.63</v>
      </c>
      <c r="I171" t="n">
        <v>20</v>
      </c>
      <c r="J171" t="n">
        <v>140.67</v>
      </c>
      <c r="K171" t="n">
        <v>45</v>
      </c>
      <c r="L171" t="n">
        <v>13</v>
      </c>
      <c r="M171" t="n">
        <v>18</v>
      </c>
      <c r="N171" t="n">
        <v>22.68</v>
      </c>
      <c r="O171" t="n">
        <v>17583.88</v>
      </c>
      <c r="P171" t="n">
        <v>338.78</v>
      </c>
      <c r="Q171" t="n">
        <v>561.67</v>
      </c>
      <c r="R171" t="n">
        <v>61.05</v>
      </c>
      <c r="S171" t="n">
        <v>48.39</v>
      </c>
      <c r="T171" t="n">
        <v>5946.97</v>
      </c>
      <c r="U171" t="n">
        <v>0.79</v>
      </c>
      <c r="V171" t="n">
        <v>0.92</v>
      </c>
      <c r="W171" t="n">
        <v>9.199999999999999</v>
      </c>
      <c r="X171" t="n">
        <v>0.37</v>
      </c>
      <c r="Y171" t="n">
        <v>0.5</v>
      </c>
      <c r="Z171" t="n">
        <v>10</v>
      </c>
    </row>
    <row r="172">
      <c r="A172" t="n">
        <v>13</v>
      </c>
      <c r="B172" t="n">
        <v>60</v>
      </c>
      <c r="C172" t="inlineStr">
        <is>
          <t xml:space="preserve">CONCLUIDO	</t>
        </is>
      </c>
      <c r="D172" t="n">
        <v>2.6706</v>
      </c>
      <c r="E172" t="n">
        <v>37.44</v>
      </c>
      <c r="F172" t="n">
        <v>34.83</v>
      </c>
      <c r="G172" t="n">
        <v>109.98</v>
      </c>
      <c r="H172" t="n">
        <v>1.74</v>
      </c>
      <c r="I172" t="n">
        <v>19</v>
      </c>
      <c r="J172" t="n">
        <v>142.04</v>
      </c>
      <c r="K172" t="n">
        <v>45</v>
      </c>
      <c r="L172" t="n">
        <v>14</v>
      </c>
      <c r="M172" t="n">
        <v>17</v>
      </c>
      <c r="N172" t="n">
        <v>23.04</v>
      </c>
      <c r="O172" t="n">
        <v>17751.93</v>
      </c>
      <c r="P172" t="n">
        <v>335.67</v>
      </c>
      <c r="Q172" t="n">
        <v>561.65</v>
      </c>
      <c r="R172" t="n">
        <v>60.37</v>
      </c>
      <c r="S172" t="n">
        <v>48.39</v>
      </c>
      <c r="T172" t="n">
        <v>5614.59</v>
      </c>
      <c r="U172" t="n">
        <v>0.8</v>
      </c>
      <c r="V172" t="n">
        <v>0.92</v>
      </c>
      <c r="W172" t="n">
        <v>9.210000000000001</v>
      </c>
      <c r="X172" t="n">
        <v>0.35</v>
      </c>
      <c r="Y172" t="n">
        <v>0.5</v>
      </c>
      <c r="Z172" t="n">
        <v>10</v>
      </c>
    </row>
    <row r="173">
      <c r="A173" t="n">
        <v>14</v>
      </c>
      <c r="B173" t="n">
        <v>60</v>
      </c>
      <c r="C173" t="inlineStr">
        <is>
          <t xml:space="preserve">CONCLUIDO	</t>
        </is>
      </c>
      <c r="D173" t="n">
        <v>2.6768</v>
      </c>
      <c r="E173" t="n">
        <v>37.36</v>
      </c>
      <c r="F173" t="n">
        <v>34.79</v>
      </c>
      <c r="G173" t="n">
        <v>122.8</v>
      </c>
      <c r="H173" t="n">
        <v>1.85</v>
      </c>
      <c r="I173" t="n">
        <v>17</v>
      </c>
      <c r="J173" t="n">
        <v>143.4</v>
      </c>
      <c r="K173" t="n">
        <v>45</v>
      </c>
      <c r="L173" t="n">
        <v>15</v>
      </c>
      <c r="M173" t="n">
        <v>15</v>
      </c>
      <c r="N173" t="n">
        <v>23.41</v>
      </c>
      <c r="O173" t="n">
        <v>17920.49</v>
      </c>
      <c r="P173" t="n">
        <v>332.07</v>
      </c>
      <c r="Q173" t="n">
        <v>561.67</v>
      </c>
      <c r="R173" t="n">
        <v>59.09</v>
      </c>
      <c r="S173" t="n">
        <v>48.39</v>
      </c>
      <c r="T173" t="n">
        <v>4980.44</v>
      </c>
      <c r="U173" t="n">
        <v>0.82</v>
      </c>
      <c r="V173" t="n">
        <v>0.93</v>
      </c>
      <c r="W173" t="n">
        <v>9.210000000000001</v>
      </c>
      <c r="X173" t="n">
        <v>0.32</v>
      </c>
      <c r="Y173" t="n">
        <v>0.5</v>
      </c>
      <c r="Z173" t="n">
        <v>10</v>
      </c>
    </row>
    <row r="174">
      <c r="A174" t="n">
        <v>15</v>
      </c>
      <c r="B174" t="n">
        <v>60</v>
      </c>
      <c r="C174" t="inlineStr">
        <is>
          <t xml:space="preserve">CONCLUIDO	</t>
        </is>
      </c>
      <c r="D174" t="n">
        <v>2.6803</v>
      </c>
      <c r="E174" t="n">
        <v>37.31</v>
      </c>
      <c r="F174" t="n">
        <v>34.77</v>
      </c>
      <c r="G174" t="n">
        <v>130.38</v>
      </c>
      <c r="H174" t="n">
        <v>1.96</v>
      </c>
      <c r="I174" t="n">
        <v>16</v>
      </c>
      <c r="J174" t="n">
        <v>144.77</v>
      </c>
      <c r="K174" t="n">
        <v>45</v>
      </c>
      <c r="L174" t="n">
        <v>16</v>
      </c>
      <c r="M174" t="n">
        <v>14</v>
      </c>
      <c r="N174" t="n">
        <v>23.78</v>
      </c>
      <c r="O174" t="n">
        <v>18089.56</v>
      </c>
      <c r="P174" t="n">
        <v>330.54</v>
      </c>
      <c r="Q174" t="n">
        <v>561.67</v>
      </c>
      <c r="R174" t="n">
        <v>58.63</v>
      </c>
      <c r="S174" t="n">
        <v>48.39</v>
      </c>
      <c r="T174" t="n">
        <v>4755.29</v>
      </c>
      <c r="U174" t="n">
        <v>0.83</v>
      </c>
      <c r="V174" t="n">
        <v>0.93</v>
      </c>
      <c r="W174" t="n">
        <v>9.199999999999999</v>
      </c>
      <c r="X174" t="n">
        <v>0.3</v>
      </c>
      <c r="Y174" t="n">
        <v>0.5</v>
      </c>
      <c r="Z174" t="n">
        <v>10</v>
      </c>
    </row>
    <row r="175">
      <c r="A175" t="n">
        <v>16</v>
      </c>
      <c r="B175" t="n">
        <v>60</v>
      </c>
      <c r="C175" t="inlineStr">
        <is>
          <t xml:space="preserve">CONCLUIDO	</t>
        </is>
      </c>
      <c r="D175" t="n">
        <v>2.6839</v>
      </c>
      <c r="E175" t="n">
        <v>37.26</v>
      </c>
      <c r="F175" t="n">
        <v>34.74</v>
      </c>
      <c r="G175" t="n">
        <v>138.97</v>
      </c>
      <c r="H175" t="n">
        <v>2.06</v>
      </c>
      <c r="I175" t="n">
        <v>15</v>
      </c>
      <c r="J175" t="n">
        <v>146.15</v>
      </c>
      <c r="K175" t="n">
        <v>45</v>
      </c>
      <c r="L175" t="n">
        <v>17</v>
      </c>
      <c r="M175" t="n">
        <v>13</v>
      </c>
      <c r="N175" t="n">
        <v>24.15</v>
      </c>
      <c r="O175" t="n">
        <v>18259.16</v>
      </c>
      <c r="P175" t="n">
        <v>327.3</v>
      </c>
      <c r="Q175" t="n">
        <v>561.66</v>
      </c>
      <c r="R175" t="n">
        <v>57.94</v>
      </c>
      <c r="S175" t="n">
        <v>48.39</v>
      </c>
      <c r="T175" t="n">
        <v>4417.98</v>
      </c>
      <c r="U175" t="n">
        <v>0.84</v>
      </c>
      <c r="V175" t="n">
        <v>0.93</v>
      </c>
      <c r="W175" t="n">
        <v>9.199999999999999</v>
      </c>
      <c r="X175" t="n">
        <v>0.27</v>
      </c>
      <c r="Y175" t="n">
        <v>0.5</v>
      </c>
      <c r="Z175" t="n">
        <v>10</v>
      </c>
    </row>
    <row r="176">
      <c r="A176" t="n">
        <v>17</v>
      </c>
      <c r="B176" t="n">
        <v>60</v>
      </c>
      <c r="C176" t="inlineStr">
        <is>
          <t xml:space="preserve">CONCLUIDO	</t>
        </is>
      </c>
      <c r="D176" t="n">
        <v>2.6868</v>
      </c>
      <c r="E176" t="n">
        <v>37.22</v>
      </c>
      <c r="F176" t="n">
        <v>34.73</v>
      </c>
      <c r="G176" t="n">
        <v>148.84</v>
      </c>
      <c r="H176" t="n">
        <v>2.16</v>
      </c>
      <c r="I176" t="n">
        <v>14</v>
      </c>
      <c r="J176" t="n">
        <v>147.53</v>
      </c>
      <c r="K176" t="n">
        <v>45</v>
      </c>
      <c r="L176" t="n">
        <v>18</v>
      </c>
      <c r="M176" t="n">
        <v>12</v>
      </c>
      <c r="N176" t="n">
        <v>24.53</v>
      </c>
      <c r="O176" t="n">
        <v>18429.27</v>
      </c>
      <c r="P176" t="n">
        <v>324.1</v>
      </c>
      <c r="Q176" t="n">
        <v>561.65</v>
      </c>
      <c r="R176" t="n">
        <v>57.33</v>
      </c>
      <c r="S176" t="n">
        <v>48.39</v>
      </c>
      <c r="T176" t="n">
        <v>4116.6</v>
      </c>
      <c r="U176" t="n">
        <v>0.84</v>
      </c>
      <c r="V176" t="n">
        <v>0.93</v>
      </c>
      <c r="W176" t="n">
        <v>9.199999999999999</v>
      </c>
      <c r="X176" t="n">
        <v>0.26</v>
      </c>
      <c r="Y176" t="n">
        <v>0.5</v>
      </c>
      <c r="Z176" t="n">
        <v>10</v>
      </c>
    </row>
    <row r="177">
      <c r="A177" t="n">
        <v>18</v>
      </c>
      <c r="B177" t="n">
        <v>60</v>
      </c>
      <c r="C177" t="inlineStr">
        <is>
          <t xml:space="preserve">CONCLUIDO	</t>
        </is>
      </c>
      <c r="D177" t="n">
        <v>2.6858</v>
      </c>
      <c r="E177" t="n">
        <v>37.23</v>
      </c>
      <c r="F177" t="n">
        <v>34.74</v>
      </c>
      <c r="G177" t="n">
        <v>148.9</v>
      </c>
      <c r="H177" t="n">
        <v>2.26</v>
      </c>
      <c r="I177" t="n">
        <v>14</v>
      </c>
      <c r="J177" t="n">
        <v>148.91</v>
      </c>
      <c r="K177" t="n">
        <v>45</v>
      </c>
      <c r="L177" t="n">
        <v>19</v>
      </c>
      <c r="M177" t="n">
        <v>12</v>
      </c>
      <c r="N177" t="n">
        <v>24.92</v>
      </c>
      <c r="O177" t="n">
        <v>18599.92</v>
      </c>
      <c r="P177" t="n">
        <v>320.68</v>
      </c>
      <c r="Q177" t="n">
        <v>561.67</v>
      </c>
      <c r="R177" t="n">
        <v>57.73</v>
      </c>
      <c r="S177" t="n">
        <v>48.39</v>
      </c>
      <c r="T177" t="n">
        <v>4317.91</v>
      </c>
      <c r="U177" t="n">
        <v>0.84</v>
      </c>
      <c r="V177" t="n">
        <v>0.93</v>
      </c>
      <c r="W177" t="n">
        <v>9.210000000000001</v>
      </c>
      <c r="X177" t="n">
        <v>0.27</v>
      </c>
      <c r="Y177" t="n">
        <v>0.5</v>
      </c>
      <c r="Z177" t="n">
        <v>10</v>
      </c>
    </row>
    <row r="178">
      <c r="A178" t="n">
        <v>19</v>
      </c>
      <c r="B178" t="n">
        <v>60</v>
      </c>
      <c r="C178" t="inlineStr">
        <is>
          <t xml:space="preserve">CONCLUIDO	</t>
        </is>
      </c>
      <c r="D178" t="n">
        <v>2.6898</v>
      </c>
      <c r="E178" t="n">
        <v>37.18</v>
      </c>
      <c r="F178" t="n">
        <v>34.71</v>
      </c>
      <c r="G178" t="n">
        <v>160.22</v>
      </c>
      <c r="H178" t="n">
        <v>2.36</v>
      </c>
      <c r="I178" t="n">
        <v>13</v>
      </c>
      <c r="J178" t="n">
        <v>150.3</v>
      </c>
      <c r="K178" t="n">
        <v>45</v>
      </c>
      <c r="L178" t="n">
        <v>20</v>
      </c>
      <c r="M178" t="n">
        <v>11</v>
      </c>
      <c r="N178" t="n">
        <v>25.3</v>
      </c>
      <c r="O178" t="n">
        <v>18771.1</v>
      </c>
      <c r="P178" t="n">
        <v>318.98</v>
      </c>
      <c r="Q178" t="n">
        <v>561.66</v>
      </c>
      <c r="R178" t="n">
        <v>56.85</v>
      </c>
      <c r="S178" t="n">
        <v>48.39</v>
      </c>
      <c r="T178" t="n">
        <v>3882.72</v>
      </c>
      <c r="U178" t="n">
        <v>0.85</v>
      </c>
      <c r="V178" t="n">
        <v>0.93</v>
      </c>
      <c r="W178" t="n">
        <v>9.199999999999999</v>
      </c>
      <c r="X178" t="n">
        <v>0.24</v>
      </c>
      <c r="Y178" t="n">
        <v>0.5</v>
      </c>
      <c r="Z178" t="n">
        <v>10</v>
      </c>
    </row>
    <row r="179">
      <c r="A179" t="n">
        <v>20</v>
      </c>
      <c r="B179" t="n">
        <v>60</v>
      </c>
      <c r="C179" t="inlineStr">
        <is>
          <t xml:space="preserve">CONCLUIDO	</t>
        </is>
      </c>
      <c r="D179" t="n">
        <v>2.6927</v>
      </c>
      <c r="E179" t="n">
        <v>37.14</v>
      </c>
      <c r="F179" t="n">
        <v>34.7</v>
      </c>
      <c r="G179" t="n">
        <v>173.49</v>
      </c>
      <c r="H179" t="n">
        <v>2.45</v>
      </c>
      <c r="I179" t="n">
        <v>12</v>
      </c>
      <c r="J179" t="n">
        <v>151.69</v>
      </c>
      <c r="K179" t="n">
        <v>45</v>
      </c>
      <c r="L179" t="n">
        <v>21</v>
      </c>
      <c r="M179" t="n">
        <v>10</v>
      </c>
      <c r="N179" t="n">
        <v>25.7</v>
      </c>
      <c r="O179" t="n">
        <v>18942.82</v>
      </c>
      <c r="P179" t="n">
        <v>315.07</v>
      </c>
      <c r="Q179" t="n">
        <v>561.6900000000001</v>
      </c>
      <c r="R179" t="n">
        <v>56.43</v>
      </c>
      <c r="S179" t="n">
        <v>48.39</v>
      </c>
      <c r="T179" t="n">
        <v>3677.17</v>
      </c>
      <c r="U179" t="n">
        <v>0.86</v>
      </c>
      <c r="V179" t="n">
        <v>0.93</v>
      </c>
      <c r="W179" t="n">
        <v>9.199999999999999</v>
      </c>
      <c r="X179" t="n">
        <v>0.23</v>
      </c>
      <c r="Y179" t="n">
        <v>0.5</v>
      </c>
      <c r="Z179" t="n">
        <v>10</v>
      </c>
    </row>
    <row r="180">
      <c r="A180" t="n">
        <v>21</v>
      </c>
      <c r="B180" t="n">
        <v>60</v>
      </c>
      <c r="C180" t="inlineStr">
        <is>
          <t xml:space="preserve">CONCLUIDO	</t>
        </is>
      </c>
      <c r="D180" t="n">
        <v>2.6923</v>
      </c>
      <c r="E180" t="n">
        <v>37.14</v>
      </c>
      <c r="F180" t="n">
        <v>34.7</v>
      </c>
      <c r="G180" t="n">
        <v>173.52</v>
      </c>
      <c r="H180" t="n">
        <v>2.54</v>
      </c>
      <c r="I180" t="n">
        <v>12</v>
      </c>
      <c r="J180" t="n">
        <v>153.09</v>
      </c>
      <c r="K180" t="n">
        <v>45</v>
      </c>
      <c r="L180" t="n">
        <v>22</v>
      </c>
      <c r="M180" t="n">
        <v>10</v>
      </c>
      <c r="N180" t="n">
        <v>26.09</v>
      </c>
      <c r="O180" t="n">
        <v>19115.09</v>
      </c>
      <c r="P180" t="n">
        <v>311.77</v>
      </c>
      <c r="Q180" t="n">
        <v>561.65</v>
      </c>
      <c r="R180" t="n">
        <v>56.68</v>
      </c>
      <c r="S180" t="n">
        <v>48.39</v>
      </c>
      <c r="T180" t="n">
        <v>3802.51</v>
      </c>
      <c r="U180" t="n">
        <v>0.85</v>
      </c>
      <c r="V180" t="n">
        <v>0.93</v>
      </c>
      <c r="W180" t="n">
        <v>9.199999999999999</v>
      </c>
      <c r="X180" t="n">
        <v>0.23</v>
      </c>
      <c r="Y180" t="n">
        <v>0.5</v>
      </c>
      <c r="Z180" t="n">
        <v>10</v>
      </c>
    </row>
    <row r="181">
      <c r="A181" t="n">
        <v>22</v>
      </c>
      <c r="B181" t="n">
        <v>60</v>
      </c>
      <c r="C181" t="inlineStr">
        <is>
          <t xml:space="preserve">CONCLUIDO	</t>
        </is>
      </c>
      <c r="D181" t="n">
        <v>2.696</v>
      </c>
      <c r="E181" t="n">
        <v>37.09</v>
      </c>
      <c r="F181" t="n">
        <v>34.68</v>
      </c>
      <c r="G181" t="n">
        <v>189.16</v>
      </c>
      <c r="H181" t="n">
        <v>2.64</v>
      </c>
      <c r="I181" t="n">
        <v>11</v>
      </c>
      <c r="J181" t="n">
        <v>154.49</v>
      </c>
      <c r="K181" t="n">
        <v>45</v>
      </c>
      <c r="L181" t="n">
        <v>23</v>
      </c>
      <c r="M181" t="n">
        <v>6</v>
      </c>
      <c r="N181" t="n">
        <v>26.49</v>
      </c>
      <c r="O181" t="n">
        <v>19287.9</v>
      </c>
      <c r="P181" t="n">
        <v>311.08</v>
      </c>
      <c r="Q181" t="n">
        <v>561.65</v>
      </c>
      <c r="R181" t="n">
        <v>55.65</v>
      </c>
      <c r="S181" t="n">
        <v>48.39</v>
      </c>
      <c r="T181" t="n">
        <v>3289.83</v>
      </c>
      <c r="U181" t="n">
        <v>0.87</v>
      </c>
      <c r="V181" t="n">
        <v>0.93</v>
      </c>
      <c r="W181" t="n">
        <v>9.199999999999999</v>
      </c>
      <c r="X181" t="n">
        <v>0.21</v>
      </c>
      <c r="Y181" t="n">
        <v>0.5</v>
      </c>
      <c r="Z181" t="n">
        <v>10</v>
      </c>
    </row>
    <row r="182">
      <c r="A182" t="n">
        <v>23</v>
      </c>
      <c r="B182" t="n">
        <v>60</v>
      </c>
      <c r="C182" t="inlineStr">
        <is>
          <t xml:space="preserve">CONCLUIDO	</t>
        </is>
      </c>
      <c r="D182" t="n">
        <v>2.6958</v>
      </c>
      <c r="E182" t="n">
        <v>37.09</v>
      </c>
      <c r="F182" t="n">
        <v>34.68</v>
      </c>
      <c r="G182" t="n">
        <v>189.17</v>
      </c>
      <c r="H182" t="n">
        <v>2.73</v>
      </c>
      <c r="I182" t="n">
        <v>11</v>
      </c>
      <c r="J182" t="n">
        <v>155.9</v>
      </c>
      <c r="K182" t="n">
        <v>45</v>
      </c>
      <c r="L182" t="n">
        <v>24</v>
      </c>
      <c r="M182" t="n">
        <v>3</v>
      </c>
      <c r="N182" t="n">
        <v>26.9</v>
      </c>
      <c r="O182" t="n">
        <v>19461.27</v>
      </c>
      <c r="P182" t="n">
        <v>311.65</v>
      </c>
      <c r="Q182" t="n">
        <v>561.67</v>
      </c>
      <c r="R182" t="n">
        <v>55.58</v>
      </c>
      <c r="S182" t="n">
        <v>48.39</v>
      </c>
      <c r="T182" t="n">
        <v>3257.96</v>
      </c>
      <c r="U182" t="n">
        <v>0.87</v>
      </c>
      <c r="V182" t="n">
        <v>0.93</v>
      </c>
      <c r="W182" t="n">
        <v>9.210000000000001</v>
      </c>
      <c r="X182" t="n">
        <v>0.21</v>
      </c>
      <c r="Y182" t="n">
        <v>0.5</v>
      </c>
      <c r="Z182" t="n">
        <v>10</v>
      </c>
    </row>
    <row r="183">
      <c r="A183" t="n">
        <v>24</v>
      </c>
      <c r="B183" t="n">
        <v>60</v>
      </c>
      <c r="C183" t="inlineStr">
        <is>
          <t xml:space="preserve">CONCLUIDO	</t>
        </is>
      </c>
      <c r="D183" t="n">
        <v>2.6956</v>
      </c>
      <c r="E183" t="n">
        <v>37.1</v>
      </c>
      <c r="F183" t="n">
        <v>34.68</v>
      </c>
      <c r="G183" t="n">
        <v>189.19</v>
      </c>
      <c r="H183" t="n">
        <v>2.81</v>
      </c>
      <c r="I183" t="n">
        <v>11</v>
      </c>
      <c r="J183" t="n">
        <v>157.31</v>
      </c>
      <c r="K183" t="n">
        <v>45</v>
      </c>
      <c r="L183" t="n">
        <v>25</v>
      </c>
      <c r="M183" t="n">
        <v>0</v>
      </c>
      <c r="N183" t="n">
        <v>27.31</v>
      </c>
      <c r="O183" t="n">
        <v>19635.2</v>
      </c>
      <c r="P183" t="n">
        <v>313.49</v>
      </c>
      <c r="Q183" t="n">
        <v>561.7</v>
      </c>
      <c r="R183" t="n">
        <v>55.58</v>
      </c>
      <c r="S183" t="n">
        <v>48.39</v>
      </c>
      <c r="T183" t="n">
        <v>3257.79</v>
      </c>
      <c r="U183" t="n">
        <v>0.87</v>
      </c>
      <c r="V183" t="n">
        <v>0.93</v>
      </c>
      <c r="W183" t="n">
        <v>9.210000000000001</v>
      </c>
      <c r="X183" t="n">
        <v>0.21</v>
      </c>
      <c r="Y183" t="n">
        <v>0.5</v>
      </c>
      <c r="Z183" t="n">
        <v>10</v>
      </c>
    </row>
    <row r="184">
      <c r="A184" t="n">
        <v>0</v>
      </c>
      <c r="B184" t="n">
        <v>80</v>
      </c>
      <c r="C184" t="inlineStr">
        <is>
          <t xml:space="preserve">CONCLUIDO	</t>
        </is>
      </c>
      <c r="D184" t="n">
        <v>1.7676</v>
      </c>
      <c r="E184" t="n">
        <v>56.57</v>
      </c>
      <c r="F184" t="n">
        <v>42.17</v>
      </c>
      <c r="G184" t="n">
        <v>6.75</v>
      </c>
      <c r="H184" t="n">
        <v>0.11</v>
      </c>
      <c r="I184" t="n">
        <v>375</v>
      </c>
      <c r="J184" t="n">
        <v>159.12</v>
      </c>
      <c r="K184" t="n">
        <v>50.28</v>
      </c>
      <c r="L184" t="n">
        <v>1</v>
      </c>
      <c r="M184" t="n">
        <v>373</v>
      </c>
      <c r="N184" t="n">
        <v>27.84</v>
      </c>
      <c r="O184" t="n">
        <v>19859.16</v>
      </c>
      <c r="P184" t="n">
        <v>522.27</v>
      </c>
      <c r="Q184" t="n">
        <v>562.15</v>
      </c>
      <c r="R184" t="n">
        <v>287.75</v>
      </c>
      <c r="S184" t="n">
        <v>48.39</v>
      </c>
      <c r="T184" t="n">
        <v>117521.46</v>
      </c>
      <c r="U184" t="n">
        <v>0.17</v>
      </c>
      <c r="V184" t="n">
        <v>0.76</v>
      </c>
      <c r="W184" t="n">
        <v>9.82</v>
      </c>
      <c r="X184" t="n">
        <v>7.67</v>
      </c>
      <c r="Y184" t="n">
        <v>0.5</v>
      </c>
      <c r="Z184" t="n">
        <v>10</v>
      </c>
    </row>
    <row r="185">
      <c r="A185" t="n">
        <v>1</v>
      </c>
      <c r="B185" t="n">
        <v>80</v>
      </c>
      <c r="C185" t="inlineStr">
        <is>
          <t xml:space="preserve">CONCLUIDO	</t>
        </is>
      </c>
      <c r="D185" t="n">
        <v>2.1905</v>
      </c>
      <c r="E185" t="n">
        <v>45.65</v>
      </c>
      <c r="F185" t="n">
        <v>37.88</v>
      </c>
      <c r="G185" t="n">
        <v>13.45</v>
      </c>
      <c r="H185" t="n">
        <v>0.22</v>
      </c>
      <c r="I185" t="n">
        <v>169</v>
      </c>
      <c r="J185" t="n">
        <v>160.54</v>
      </c>
      <c r="K185" t="n">
        <v>50.28</v>
      </c>
      <c r="L185" t="n">
        <v>2</v>
      </c>
      <c r="M185" t="n">
        <v>167</v>
      </c>
      <c r="N185" t="n">
        <v>28.26</v>
      </c>
      <c r="O185" t="n">
        <v>20034.4</v>
      </c>
      <c r="P185" t="n">
        <v>467.78</v>
      </c>
      <c r="Q185" t="n">
        <v>561.84</v>
      </c>
      <c r="R185" t="n">
        <v>155.02</v>
      </c>
      <c r="S185" t="n">
        <v>48.39</v>
      </c>
      <c r="T185" t="n">
        <v>52188.27</v>
      </c>
      <c r="U185" t="n">
        <v>0.31</v>
      </c>
      <c r="V185" t="n">
        <v>0.85</v>
      </c>
      <c r="W185" t="n">
        <v>9.460000000000001</v>
      </c>
      <c r="X185" t="n">
        <v>3.4</v>
      </c>
      <c r="Y185" t="n">
        <v>0.5</v>
      </c>
      <c r="Z185" t="n">
        <v>10</v>
      </c>
    </row>
    <row r="186">
      <c r="A186" t="n">
        <v>2</v>
      </c>
      <c r="B186" t="n">
        <v>80</v>
      </c>
      <c r="C186" t="inlineStr">
        <is>
          <t xml:space="preserve">CONCLUIDO	</t>
        </is>
      </c>
      <c r="D186" t="n">
        <v>2.353</v>
      </c>
      <c r="E186" t="n">
        <v>42.5</v>
      </c>
      <c r="F186" t="n">
        <v>36.66</v>
      </c>
      <c r="G186" t="n">
        <v>20.18</v>
      </c>
      <c r="H186" t="n">
        <v>0.33</v>
      </c>
      <c r="I186" t="n">
        <v>109</v>
      </c>
      <c r="J186" t="n">
        <v>161.97</v>
      </c>
      <c r="K186" t="n">
        <v>50.28</v>
      </c>
      <c r="L186" t="n">
        <v>3</v>
      </c>
      <c r="M186" t="n">
        <v>107</v>
      </c>
      <c r="N186" t="n">
        <v>28.69</v>
      </c>
      <c r="O186" t="n">
        <v>20210.21</v>
      </c>
      <c r="P186" t="n">
        <v>451.21</v>
      </c>
      <c r="Q186" t="n">
        <v>561.72</v>
      </c>
      <c r="R186" t="n">
        <v>117.33</v>
      </c>
      <c r="S186" t="n">
        <v>48.39</v>
      </c>
      <c r="T186" t="n">
        <v>33642.6</v>
      </c>
      <c r="U186" t="n">
        <v>0.41</v>
      </c>
      <c r="V186" t="n">
        <v>0.88</v>
      </c>
      <c r="W186" t="n">
        <v>9.359999999999999</v>
      </c>
      <c r="X186" t="n">
        <v>2.19</v>
      </c>
      <c r="Y186" t="n">
        <v>0.5</v>
      </c>
      <c r="Z186" t="n">
        <v>10</v>
      </c>
    </row>
    <row r="187">
      <c r="A187" t="n">
        <v>3</v>
      </c>
      <c r="B187" t="n">
        <v>80</v>
      </c>
      <c r="C187" t="inlineStr">
        <is>
          <t xml:space="preserve">CONCLUIDO	</t>
        </is>
      </c>
      <c r="D187" t="n">
        <v>2.4412</v>
      </c>
      <c r="E187" t="n">
        <v>40.96</v>
      </c>
      <c r="F187" t="n">
        <v>36.06</v>
      </c>
      <c r="G187" t="n">
        <v>27.05</v>
      </c>
      <c r="H187" t="n">
        <v>0.43</v>
      </c>
      <c r="I187" t="n">
        <v>80</v>
      </c>
      <c r="J187" t="n">
        <v>163.4</v>
      </c>
      <c r="K187" t="n">
        <v>50.28</v>
      </c>
      <c r="L187" t="n">
        <v>4</v>
      </c>
      <c r="M187" t="n">
        <v>78</v>
      </c>
      <c r="N187" t="n">
        <v>29.12</v>
      </c>
      <c r="O187" t="n">
        <v>20386.62</v>
      </c>
      <c r="P187" t="n">
        <v>441.98</v>
      </c>
      <c r="Q187" t="n">
        <v>561.78</v>
      </c>
      <c r="R187" t="n">
        <v>98.41</v>
      </c>
      <c r="S187" t="n">
        <v>48.39</v>
      </c>
      <c r="T187" t="n">
        <v>24326.34</v>
      </c>
      <c r="U187" t="n">
        <v>0.49</v>
      </c>
      <c r="V187" t="n">
        <v>0.89</v>
      </c>
      <c r="W187" t="n">
        <v>9.32</v>
      </c>
      <c r="X187" t="n">
        <v>1.59</v>
      </c>
      <c r="Y187" t="n">
        <v>0.5</v>
      </c>
      <c r="Z187" t="n">
        <v>10</v>
      </c>
    </row>
    <row r="188">
      <c r="A188" t="n">
        <v>4</v>
      </c>
      <c r="B188" t="n">
        <v>80</v>
      </c>
      <c r="C188" t="inlineStr">
        <is>
          <t xml:space="preserve">CONCLUIDO	</t>
        </is>
      </c>
      <c r="D188" t="n">
        <v>2.4918</v>
      </c>
      <c r="E188" t="n">
        <v>40.13</v>
      </c>
      <c r="F188" t="n">
        <v>35.74</v>
      </c>
      <c r="G188" t="n">
        <v>33.51</v>
      </c>
      <c r="H188" t="n">
        <v>0.54</v>
      </c>
      <c r="I188" t="n">
        <v>64</v>
      </c>
      <c r="J188" t="n">
        <v>164.83</v>
      </c>
      <c r="K188" t="n">
        <v>50.28</v>
      </c>
      <c r="L188" t="n">
        <v>5</v>
      </c>
      <c r="M188" t="n">
        <v>62</v>
      </c>
      <c r="N188" t="n">
        <v>29.55</v>
      </c>
      <c r="O188" t="n">
        <v>20563.61</v>
      </c>
      <c r="P188" t="n">
        <v>436.7</v>
      </c>
      <c r="Q188" t="n">
        <v>561.74</v>
      </c>
      <c r="R188" t="n">
        <v>88.75</v>
      </c>
      <c r="S188" t="n">
        <v>48.39</v>
      </c>
      <c r="T188" t="n">
        <v>19575.92</v>
      </c>
      <c r="U188" t="n">
        <v>0.55</v>
      </c>
      <c r="V188" t="n">
        <v>0.9</v>
      </c>
      <c r="W188" t="n">
        <v>9.289999999999999</v>
      </c>
      <c r="X188" t="n">
        <v>1.27</v>
      </c>
      <c r="Y188" t="n">
        <v>0.5</v>
      </c>
      <c r="Z188" t="n">
        <v>10</v>
      </c>
    </row>
    <row r="189">
      <c r="A189" t="n">
        <v>5</v>
      </c>
      <c r="B189" t="n">
        <v>80</v>
      </c>
      <c r="C189" t="inlineStr">
        <is>
          <t xml:space="preserve">CONCLUIDO	</t>
        </is>
      </c>
      <c r="D189" t="n">
        <v>2.53</v>
      </c>
      <c r="E189" t="n">
        <v>39.53</v>
      </c>
      <c r="F189" t="n">
        <v>35.49</v>
      </c>
      <c r="G189" t="n">
        <v>40.18</v>
      </c>
      <c r="H189" t="n">
        <v>0.64</v>
      </c>
      <c r="I189" t="n">
        <v>53</v>
      </c>
      <c r="J189" t="n">
        <v>166.27</v>
      </c>
      <c r="K189" t="n">
        <v>50.28</v>
      </c>
      <c r="L189" t="n">
        <v>6</v>
      </c>
      <c r="M189" t="n">
        <v>51</v>
      </c>
      <c r="N189" t="n">
        <v>29.99</v>
      </c>
      <c r="O189" t="n">
        <v>20741.2</v>
      </c>
      <c r="P189" t="n">
        <v>432.07</v>
      </c>
      <c r="Q189" t="n">
        <v>561.73</v>
      </c>
      <c r="R189" t="n">
        <v>81.06</v>
      </c>
      <c r="S189" t="n">
        <v>48.39</v>
      </c>
      <c r="T189" t="n">
        <v>15787.12</v>
      </c>
      <c r="U189" t="n">
        <v>0.6</v>
      </c>
      <c r="V189" t="n">
        <v>0.91</v>
      </c>
      <c r="W189" t="n">
        <v>9.26</v>
      </c>
      <c r="X189" t="n">
        <v>1.02</v>
      </c>
      <c r="Y189" t="n">
        <v>0.5</v>
      </c>
      <c r="Z189" t="n">
        <v>10</v>
      </c>
    </row>
    <row r="190">
      <c r="A190" t="n">
        <v>6</v>
      </c>
      <c r="B190" t="n">
        <v>80</v>
      </c>
      <c r="C190" t="inlineStr">
        <is>
          <t xml:space="preserve">CONCLUIDO	</t>
        </is>
      </c>
      <c r="D190" t="n">
        <v>2.5553</v>
      </c>
      <c r="E190" t="n">
        <v>39.13</v>
      </c>
      <c r="F190" t="n">
        <v>35.36</v>
      </c>
      <c r="G190" t="n">
        <v>47.15</v>
      </c>
      <c r="H190" t="n">
        <v>0.74</v>
      </c>
      <c r="I190" t="n">
        <v>45</v>
      </c>
      <c r="J190" t="n">
        <v>167.72</v>
      </c>
      <c r="K190" t="n">
        <v>50.28</v>
      </c>
      <c r="L190" t="n">
        <v>7</v>
      </c>
      <c r="M190" t="n">
        <v>43</v>
      </c>
      <c r="N190" t="n">
        <v>30.44</v>
      </c>
      <c r="O190" t="n">
        <v>20919.39</v>
      </c>
      <c r="P190" t="n">
        <v>428.59</v>
      </c>
      <c r="Q190" t="n">
        <v>561.71</v>
      </c>
      <c r="R190" t="n">
        <v>77.06999999999999</v>
      </c>
      <c r="S190" t="n">
        <v>48.39</v>
      </c>
      <c r="T190" t="n">
        <v>13834.14</v>
      </c>
      <c r="U190" t="n">
        <v>0.63</v>
      </c>
      <c r="V190" t="n">
        <v>0.91</v>
      </c>
      <c r="W190" t="n">
        <v>9.25</v>
      </c>
      <c r="X190" t="n">
        <v>0.89</v>
      </c>
      <c r="Y190" t="n">
        <v>0.5</v>
      </c>
      <c r="Z190" t="n">
        <v>10</v>
      </c>
    </row>
    <row r="191">
      <c r="A191" t="n">
        <v>7</v>
      </c>
      <c r="B191" t="n">
        <v>80</v>
      </c>
      <c r="C191" t="inlineStr">
        <is>
          <t xml:space="preserve">CONCLUIDO	</t>
        </is>
      </c>
      <c r="D191" t="n">
        <v>2.5718</v>
      </c>
      <c r="E191" t="n">
        <v>38.88</v>
      </c>
      <c r="F191" t="n">
        <v>35.27</v>
      </c>
      <c r="G191" t="n">
        <v>52.91</v>
      </c>
      <c r="H191" t="n">
        <v>0.84</v>
      </c>
      <c r="I191" t="n">
        <v>40</v>
      </c>
      <c r="J191" t="n">
        <v>169.17</v>
      </c>
      <c r="K191" t="n">
        <v>50.28</v>
      </c>
      <c r="L191" t="n">
        <v>8</v>
      </c>
      <c r="M191" t="n">
        <v>38</v>
      </c>
      <c r="N191" t="n">
        <v>30.89</v>
      </c>
      <c r="O191" t="n">
        <v>21098.19</v>
      </c>
      <c r="P191" t="n">
        <v>426.05</v>
      </c>
      <c r="Q191" t="n">
        <v>561.73</v>
      </c>
      <c r="R191" t="n">
        <v>73.97</v>
      </c>
      <c r="S191" t="n">
        <v>48.39</v>
      </c>
      <c r="T191" t="n">
        <v>12305.63</v>
      </c>
      <c r="U191" t="n">
        <v>0.65</v>
      </c>
      <c r="V191" t="n">
        <v>0.91</v>
      </c>
      <c r="W191" t="n">
        <v>9.25</v>
      </c>
      <c r="X191" t="n">
        <v>0.8</v>
      </c>
      <c r="Y191" t="n">
        <v>0.5</v>
      </c>
      <c r="Z191" t="n">
        <v>10</v>
      </c>
    </row>
    <row r="192">
      <c r="A192" t="n">
        <v>8</v>
      </c>
      <c r="B192" t="n">
        <v>80</v>
      </c>
      <c r="C192" t="inlineStr">
        <is>
          <t xml:space="preserve">CONCLUIDO	</t>
        </is>
      </c>
      <c r="D192" t="n">
        <v>2.5895</v>
      </c>
      <c r="E192" t="n">
        <v>38.62</v>
      </c>
      <c r="F192" t="n">
        <v>35.16</v>
      </c>
      <c r="G192" t="n">
        <v>60.28</v>
      </c>
      <c r="H192" t="n">
        <v>0.9399999999999999</v>
      </c>
      <c r="I192" t="n">
        <v>35</v>
      </c>
      <c r="J192" t="n">
        <v>170.62</v>
      </c>
      <c r="K192" t="n">
        <v>50.28</v>
      </c>
      <c r="L192" t="n">
        <v>9</v>
      </c>
      <c r="M192" t="n">
        <v>33</v>
      </c>
      <c r="N192" t="n">
        <v>31.34</v>
      </c>
      <c r="O192" t="n">
        <v>21277.6</v>
      </c>
      <c r="P192" t="n">
        <v>423.45</v>
      </c>
      <c r="Q192" t="n">
        <v>561.74</v>
      </c>
      <c r="R192" t="n">
        <v>70.90000000000001</v>
      </c>
      <c r="S192" t="n">
        <v>48.39</v>
      </c>
      <c r="T192" t="n">
        <v>10795.38</v>
      </c>
      <c r="U192" t="n">
        <v>0.68</v>
      </c>
      <c r="V192" t="n">
        <v>0.92</v>
      </c>
      <c r="W192" t="n">
        <v>9.24</v>
      </c>
      <c r="X192" t="n">
        <v>0.6899999999999999</v>
      </c>
      <c r="Y192" t="n">
        <v>0.5</v>
      </c>
      <c r="Z192" t="n">
        <v>10</v>
      </c>
    </row>
    <row r="193">
      <c r="A193" t="n">
        <v>9</v>
      </c>
      <c r="B193" t="n">
        <v>80</v>
      </c>
      <c r="C193" t="inlineStr">
        <is>
          <t xml:space="preserve">CONCLUIDO	</t>
        </is>
      </c>
      <c r="D193" t="n">
        <v>2.6007</v>
      </c>
      <c r="E193" t="n">
        <v>38.45</v>
      </c>
      <c r="F193" t="n">
        <v>35.1</v>
      </c>
      <c r="G193" t="n">
        <v>65.8</v>
      </c>
      <c r="H193" t="n">
        <v>1.03</v>
      </c>
      <c r="I193" t="n">
        <v>32</v>
      </c>
      <c r="J193" t="n">
        <v>172.08</v>
      </c>
      <c r="K193" t="n">
        <v>50.28</v>
      </c>
      <c r="L193" t="n">
        <v>10</v>
      </c>
      <c r="M193" t="n">
        <v>30</v>
      </c>
      <c r="N193" t="n">
        <v>31.8</v>
      </c>
      <c r="O193" t="n">
        <v>21457.64</v>
      </c>
      <c r="P193" t="n">
        <v>420.5</v>
      </c>
      <c r="Q193" t="n">
        <v>561.67</v>
      </c>
      <c r="R193" t="n">
        <v>68.77</v>
      </c>
      <c r="S193" t="n">
        <v>48.39</v>
      </c>
      <c r="T193" t="n">
        <v>9747.059999999999</v>
      </c>
      <c r="U193" t="n">
        <v>0.7</v>
      </c>
      <c r="V193" t="n">
        <v>0.92</v>
      </c>
      <c r="W193" t="n">
        <v>9.23</v>
      </c>
      <c r="X193" t="n">
        <v>0.62</v>
      </c>
      <c r="Y193" t="n">
        <v>0.5</v>
      </c>
      <c r="Z193" t="n">
        <v>10</v>
      </c>
    </row>
    <row r="194">
      <c r="A194" t="n">
        <v>10</v>
      </c>
      <c r="B194" t="n">
        <v>80</v>
      </c>
      <c r="C194" t="inlineStr">
        <is>
          <t xml:space="preserve">CONCLUIDO	</t>
        </is>
      </c>
      <c r="D194" t="n">
        <v>2.6125</v>
      </c>
      <c r="E194" t="n">
        <v>38.28</v>
      </c>
      <c r="F194" t="n">
        <v>35.02</v>
      </c>
      <c r="G194" t="n">
        <v>72.45</v>
      </c>
      <c r="H194" t="n">
        <v>1.12</v>
      </c>
      <c r="I194" t="n">
        <v>29</v>
      </c>
      <c r="J194" t="n">
        <v>173.55</v>
      </c>
      <c r="K194" t="n">
        <v>50.28</v>
      </c>
      <c r="L194" t="n">
        <v>11</v>
      </c>
      <c r="M194" t="n">
        <v>27</v>
      </c>
      <c r="N194" t="n">
        <v>32.27</v>
      </c>
      <c r="O194" t="n">
        <v>21638.31</v>
      </c>
      <c r="P194" t="n">
        <v>418.29</v>
      </c>
      <c r="Q194" t="n">
        <v>561.6799999999999</v>
      </c>
      <c r="R194" t="n">
        <v>66.17</v>
      </c>
      <c r="S194" t="n">
        <v>48.39</v>
      </c>
      <c r="T194" t="n">
        <v>8462.219999999999</v>
      </c>
      <c r="U194" t="n">
        <v>0.73</v>
      </c>
      <c r="V194" t="n">
        <v>0.92</v>
      </c>
      <c r="W194" t="n">
        <v>9.23</v>
      </c>
      <c r="X194" t="n">
        <v>0.54</v>
      </c>
      <c r="Y194" t="n">
        <v>0.5</v>
      </c>
      <c r="Z194" t="n">
        <v>10</v>
      </c>
    </row>
    <row r="195">
      <c r="A195" t="n">
        <v>11</v>
      </c>
      <c r="B195" t="n">
        <v>80</v>
      </c>
      <c r="C195" t="inlineStr">
        <is>
          <t xml:space="preserve">CONCLUIDO	</t>
        </is>
      </c>
      <c r="D195" t="n">
        <v>2.6234</v>
      </c>
      <c r="E195" t="n">
        <v>38.12</v>
      </c>
      <c r="F195" t="n">
        <v>34.96</v>
      </c>
      <c r="G195" t="n">
        <v>80.67</v>
      </c>
      <c r="H195" t="n">
        <v>1.22</v>
      </c>
      <c r="I195" t="n">
        <v>26</v>
      </c>
      <c r="J195" t="n">
        <v>175.02</v>
      </c>
      <c r="K195" t="n">
        <v>50.28</v>
      </c>
      <c r="L195" t="n">
        <v>12</v>
      </c>
      <c r="M195" t="n">
        <v>24</v>
      </c>
      <c r="N195" t="n">
        <v>32.74</v>
      </c>
      <c r="O195" t="n">
        <v>21819.6</v>
      </c>
      <c r="P195" t="n">
        <v>416.33</v>
      </c>
      <c r="Q195" t="n">
        <v>561.6900000000001</v>
      </c>
      <c r="R195" t="n">
        <v>64.45999999999999</v>
      </c>
      <c r="S195" t="n">
        <v>48.39</v>
      </c>
      <c r="T195" t="n">
        <v>7621.19</v>
      </c>
      <c r="U195" t="n">
        <v>0.75</v>
      </c>
      <c r="V195" t="n">
        <v>0.92</v>
      </c>
      <c r="W195" t="n">
        <v>9.220000000000001</v>
      </c>
      <c r="X195" t="n">
        <v>0.48</v>
      </c>
      <c r="Y195" t="n">
        <v>0.5</v>
      </c>
      <c r="Z195" t="n">
        <v>10</v>
      </c>
    </row>
    <row r="196">
      <c r="A196" t="n">
        <v>12</v>
      </c>
      <c r="B196" t="n">
        <v>80</v>
      </c>
      <c r="C196" t="inlineStr">
        <is>
          <t xml:space="preserve">CONCLUIDO	</t>
        </is>
      </c>
      <c r="D196" t="n">
        <v>2.63</v>
      </c>
      <c r="E196" t="n">
        <v>38.02</v>
      </c>
      <c r="F196" t="n">
        <v>34.92</v>
      </c>
      <c r="G196" t="n">
        <v>87.31</v>
      </c>
      <c r="H196" t="n">
        <v>1.31</v>
      </c>
      <c r="I196" t="n">
        <v>24</v>
      </c>
      <c r="J196" t="n">
        <v>176.49</v>
      </c>
      <c r="K196" t="n">
        <v>50.28</v>
      </c>
      <c r="L196" t="n">
        <v>13</v>
      </c>
      <c r="M196" t="n">
        <v>22</v>
      </c>
      <c r="N196" t="n">
        <v>33.21</v>
      </c>
      <c r="O196" t="n">
        <v>22001.54</v>
      </c>
      <c r="P196" t="n">
        <v>414.27</v>
      </c>
      <c r="Q196" t="n">
        <v>561.67</v>
      </c>
      <c r="R196" t="n">
        <v>63.27</v>
      </c>
      <c r="S196" t="n">
        <v>48.39</v>
      </c>
      <c r="T196" t="n">
        <v>7036.29</v>
      </c>
      <c r="U196" t="n">
        <v>0.76</v>
      </c>
      <c r="V196" t="n">
        <v>0.92</v>
      </c>
      <c r="W196" t="n">
        <v>9.220000000000001</v>
      </c>
      <c r="X196" t="n">
        <v>0.45</v>
      </c>
      <c r="Y196" t="n">
        <v>0.5</v>
      </c>
      <c r="Z196" t="n">
        <v>10</v>
      </c>
    </row>
    <row r="197">
      <c r="A197" t="n">
        <v>13</v>
      </c>
      <c r="B197" t="n">
        <v>80</v>
      </c>
      <c r="C197" t="inlineStr">
        <is>
          <t xml:space="preserve">CONCLUIDO	</t>
        </is>
      </c>
      <c r="D197" t="n">
        <v>2.633</v>
      </c>
      <c r="E197" t="n">
        <v>37.98</v>
      </c>
      <c r="F197" t="n">
        <v>34.91</v>
      </c>
      <c r="G197" t="n">
        <v>91.08</v>
      </c>
      <c r="H197" t="n">
        <v>1.4</v>
      </c>
      <c r="I197" t="n">
        <v>23</v>
      </c>
      <c r="J197" t="n">
        <v>177.97</v>
      </c>
      <c r="K197" t="n">
        <v>50.28</v>
      </c>
      <c r="L197" t="n">
        <v>14</v>
      </c>
      <c r="M197" t="n">
        <v>21</v>
      </c>
      <c r="N197" t="n">
        <v>33.69</v>
      </c>
      <c r="O197" t="n">
        <v>22184.13</v>
      </c>
      <c r="P197" t="n">
        <v>411.95</v>
      </c>
      <c r="Q197" t="n">
        <v>561.67</v>
      </c>
      <c r="R197" t="n">
        <v>63.29</v>
      </c>
      <c r="S197" t="n">
        <v>48.39</v>
      </c>
      <c r="T197" t="n">
        <v>7054.16</v>
      </c>
      <c r="U197" t="n">
        <v>0.76</v>
      </c>
      <c r="V197" t="n">
        <v>0.92</v>
      </c>
      <c r="W197" t="n">
        <v>9.210000000000001</v>
      </c>
      <c r="X197" t="n">
        <v>0.44</v>
      </c>
      <c r="Y197" t="n">
        <v>0.5</v>
      </c>
      <c r="Z197" t="n">
        <v>10</v>
      </c>
    </row>
    <row r="198">
      <c r="A198" t="n">
        <v>14</v>
      </c>
      <c r="B198" t="n">
        <v>80</v>
      </c>
      <c r="C198" t="inlineStr">
        <is>
          <t xml:space="preserve">CONCLUIDO	</t>
        </is>
      </c>
      <c r="D198" t="n">
        <v>2.6398</v>
      </c>
      <c r="E198" t="n">
        <v>37.88</v>
      </c>
      <c r="F198" t="n">
        <v>34.88</v>
      </c>
      <c r="G198" t="n">
        <v>99.66</v>
      </c>
      <c r="H198" t="n">
        <v>1.48</v>
      </c>
      <c r="I198" t="n">
        <v>21</v>
      </c>
      <c r="J198" t="n">
        <v>179.46</v>
      </c>
      <c r="K198" t="n">
        <v>50.28</v>
      </c>
      <c r="L198" t="n">
        <v>15</v>
      </c>
      <c r="M198" t="n">
        <v>19</v>
      </c>
      <c r="N198" t="n">
        <v>34.18</v>
      </c>
      <c r="O198" t="n">
        <v>22367.38</v>
      </c>
      <c r="P198" t="n">
        <v>410.71</v>
      </c>
      <c r="Q198" t="n">
        <v>561.6799999999999</v>
      </c>
      <c r="R198" t="n">
        <v>62.08</v>
      </c>
      <c r="S198" t="n">
        <v>48.39</v>
      </c>
      <c r="T198" t="n">
        <v>6456.6</v>
      </c>
      <c r="U198" t="n">
        <v>0.78</v>
      </c>
      <c r="V198" t="n">
        <v>0.92</v>
      </c>
      <c r="W198" t="n">
        <v>9.210000000000001</v>
      </c>
      <c r="X198" t="n">
        <v>0.41</v>
      </c>
      <c r="Y198" t="n">
        <v>0.5</v>
      </c>
      <c r="Z198" t="n">
        <v>10</v>
      </c>
    </row>
    <row r="199">
      <c r="A199" t="n">
        <v>15</v>
      </c>
      <c r="B199" t="n">
        <v>80</v>
      </c>
      <c r="C199" t="inlineStr">
        <is>
          <t xml:space="preserve">CONCLUIDO	</t>
        </is>
      </c>
      <c r="D199" t="n">
        <v>2.644</v>
      </c>
      <c r="E199" t="n">
        <v>37.82</v>
      </c>
      <c r="F199" t="n">
        <v>34.85</v>
      </c>
      <c r="G199" t="n">
        <v>104.56</v>
      </c>
      <c r="H199" t="n">
        <v>1.57</v>
      </c>
      <c r="I199" t="n">
        <v>20</v>
      </c>
      <c r="J199" t="n">
        <v>180.95</v>
      </c>
      <c r="K199" t="n">
        <v>50.28</v>
      </c>
      <c r="L199" t="n">
        <v>16</v>
      </c>
      <c r="M199" t="n">
        <v>18</v>
      </c>
      <c r="N199" t="n">
        <v>34.67</v>
      </c>
      <c r="O199" t="n">
        <v>22551.28</v>
      </c>
      <c r="P199" t="n">
        <v>408.48</v>
      </c>
      <c r="Q199" t="n">
        <v>561.67</v>
      </c>
      <c r="R199" t="n">
        <v>60.99</v>
      </c>
      <c r="S199" t="n">
        <v>48.39</v>
      </c>
      <c r="T199" t="n">
        <v>5915.09</v>
      </c>
      <c r="U199" t="n">
        <v>0.79</v>
      </c>
      <c r="V199" t="n">
        <v>0.92</v>
      </c>
      <c r="W199" t="n">
        <v>9.220000000000001</v>
      </c>
      <c r="X199" t="n">
        <v>0.38</v>
      </c>
      <c r="Y199" t="n">
        <v>0.5</v>
      </c>
      <c r="Z199" t="n">
        <v>10</v>
      </c>
    </row>
    <row r="200">
      <c r="A200" t="n">
        <v>16</v>
      </c>
      <c r="B200" t="n">
        <v>80</v>
      </c>
      <c r="C200" t="inlineStr">
        <is>
          <t xml:space="preserve">CONCLUIDO	</t>
        </is>
      </c>
      <c r="D200" t="n">
        <v>2.6476</v>
      </c>
      <c r="E200" t="n">
        <v>37.77</v>
      </c>
      <c r="F200" t="n">
        <v>34.83</v>
      </c>
      <c r="G200" t="n">
        <v>110</v>
      </c>
      <c r="H200" t="n">
        <v>1.65</v>
      </c>
      <c r="I200" t="n">
        <v>19</v>
      </c>
      <c r="J200" t="n">
        <v>182.45</v>
      </c>
      <c r="K200" t="n">
        <v>50.28</v>
      </c>
      <c r="L200" t="n">
        <v>17</v>
      </c>
      <c r="M200" t="n">
        <v>17</v>
      </c>
      <c r="N200" t="n">
        <v>35.17</v>
      </c>
      <c r="O200" t="n">
        <v>22735.98</v>
      </c>
      <c r="P200" t="n">
        <v>406.16</v>
      </c>
      <c r="Q200" t="n">
        <v>561.67</v>
      </c>
      <c r="R200" t="n">
        <v>60.49</v>
      </c>
      <c r="S200" t="n">
        <v>48.39</v>
      </c>
      <c r="T200" t="n">
        <v>5671.62</v>
      </c>
      <c r="U200" t="n">
        <v>0.8</v>
      </c>
      <c r="V200" t="n">
        <v>0.92</v>
      </c>
      <c r="W200" t="n">
        <v>9.210000000000001</v>
      </c>
      <c r="X200" t="n">
        <v>0.36</v>
      </c>
      <c r="Y200" t="n">
        <v>0.5</v>
      </c>
      <c r="Z200" t="n">
        <v>10</v>
      </c>
    </row>
    <row r="201">
      <c r="A201" t="n">
        <v>17</v>
      </c>
      <c r="B201" t="n">
        <v>80</v>
      </c>
      <c r="C201" t="inlineStr">
        <is>
          <t xml:space="preserve">CONCLUIDO	</t>
        </is>
      </c>
      <c r="D201" t="n">
        <v>2.6513</v>
      </c>
      <c r="E201" t="n">
        <v>37.72</v>
      </c>
      <c r="F201" t="n">
        <v>34.81</v>
      </c>
      <c r="G201" t="n">
        <v>116.05</v>
      </c>
      <c r="H201" t="n">
        <v>1.74</v>
      </c>
      <c r="I201" t="n">
        <v>18</v>
      </c>
      <c r="J201" t="n">
        <v>183.95</v>
      </c>
      <c r="K201" t="n">
        <v>50.28</v>
      </c>
      <c r="L201" t="n">
        <v>18</v>
      </c>
      <c r="M201" t="n">
        <v>16</v>
      </c>
      <c r="N201" t="n">
        <v>35.67</v>
      </c>
      <c r="O201" t="n">
        <v>22921.24</v>
      </c>
      <c r="P201" t="n">
        <v>403.52</v>
      </c>
      <c r="Q201" t="n">
        <v>561.66</v>
      </c>
      <c r="R201" t="n">
        <v>60</v>
      </c>
      <c r="S201" t="n">
        <v>48.39</v>
      </c>
      <c r="T201" t="n">
        <v>5430.12</v>
      </c>
      <c r="U201" t="n">
        <v>0.8100000000000001</v>
      </c>
      <c r="V201" t="n">
        <v>0.92</v>
      </c>
      <c r="W201" t="n">
        <v>9.210000000000001</v>
      </c>
      <c r="X201" t="n">
        <v>0.34</v>
      </c>
      <c r="Y201" t="n">
        <v>0.5</v>
      </c>
      <c r="Z201" t="n">
        <v>10</v>
      </c>
    </row>
    <row r="202">
      <c r="A202" t="n">
        <v>18</v>
      </c>
      <c r="B202" t="n">
        <v>80</v>
      </c>
      <c r="C202" t="inlineStr">
        <is>
          <t xml:space="preserve">CONCLUIDO	</t>
        </is>
      </c>
      <c r="D202" t="n">
        <v>2.6544</v>
      </c>
      <c r="E202" t="n">
        <v>37.67</v>
      </c>
      <c r="F202" t="n">
        <v>34.8</v>
      </c>
      <c r="G202" t="n">
        <v>122.83</v>
      </c>
      <c r="H202" t="n">
        <v>1.82</v>
      </c>
      <c r="I202" t="n">
        <v>17</v>
      </c>
      <c r="J202" t="n">
        <v>185.46</v>
      </c>
      <c r="K202" t="n">
        <v>50.28</v>
      </c>
      <c r="L202" t="n">
        <v>19</v>
      </c>
      <c r="M202" t="n">
        <v>15</v>
      </c>
      <c r="N202" t="n">
        <v>36.18</v>
      </c>
      <c r="O202" t="n">
        <v>23107.19</v>
      </c>
      <c r="P202" t="n">
        <v>403.62</v>
      </c>
      <c r="Q202" t="n">
        <v>561.65</v>
      </c>
      <c r="R202" t="n">
        <v>59.5</v>
      </c>
      <c r="S202" t="n">
        <v>48.39</v>
      </c>
      <c r="T202" t="n">
        <v>5188.24</v>
      </c>
      <c r="U202" t="n">
        <v>0.8100000000000001</v>
      </c>
      <c r="V202" t="n">
        <v>0.92</v>
      </c>
      <c r="W202" t="n">
        <v>9.210000000000001</v>
      </c>
      <c r="X202" t="n">
        <v>0.33</v>
      </c>
      <c r="Y202" t="n">
        <v>0.5</v>
      </c>
      <c r="Z202" t="n">
        <v>10</v>
      </c>
    </row>
    <row r="203">
      <c r="A203" t="n">
        <v>19</v>
      </c>
      <c r="B203" t="n">
        <v>80</v>
      </c>
      <c r="C203" t="inlineStr">
        <is>
          <t xml:space="preserve">CONCLUIDO	</t>
        </is>
      </c>
      <c r="D203" t="n">
        <v>2.6578</v>
      </c>
      <c r="E203" t="n">
        <v>37.62</v>
      </c>
      <c r="F203" t="n">
        <v>34.78</v>
      </c>
      <c r="G203" t="n">
        <v>130.44</v>
      </c>
      <c r="H203" t="n">
        <v>1.9</v>
      </c>
      <c r="I203" t="n">
        <v>16</v>
      </c>
      <c r="J203" t="n">
        <v>186.97</v>
      </c>
      <c r="K203" t="n">
        <v>50.28</v>
      </c>
      <c r="L203" t="n">
        <v>20</v>
      </c>
      <c r="M203" t="n">
        <v>14</v>
      </c>
      <c r="N203" t="n">
        <v>36.69</v>
      </c>
      <c r="O203" t="n">
        <v>23293.82</v>
      </c>
      <c r="P203" t="n">
        <v>401.84</v>
      </c>
      <c r="Q203" t="n">
        <v>561.65</v>
      </c>
      <c r="R203" t="n">
        <v>59.3</v>
      </c>
      <c r="S203" t="n">
        <v>48.39</v>
      </c>
      <c r="T203" t="n">
        <v>5093.33</v>
      </c>
      <c r="U203" t="n">
        <v>0.82</v>
      </c>
      <c r="V203" t="n">
        <v>0.93</v>
      </c>
      <c r="W203" t="n">
        <v>9.199999999999999</v>
      </c>
      <c r="X203" t="n">
        <v>0.31</v>
      </c>
      <c r="Y203" t="n">
        <v>0.5</v>
      </c>
      <c r="Z203" t="n">
        <v>10</v>
      </c>
    </row>
    <row r="204">
      <c r="A204" t="n">
        <v>20</v>
      </c>
      <c r="B204" t="n">
        <v>80</v>
      </c>
      <c r="C204" t="inlineStr">
        <is>
          <t xml:space="preserve">CONCLUIDO	</t>
        </is>
      </c>
      <c r="D204" t="n">
        <v>2.6631</v>
      </c>
      <c r="E204" t="n">
        <v>37.55</v>
      </c>
      <c r="F204" t="n">
        <v>34.74</v>
      </c>
      <c r="G204" t="n">
        <v>138.97</v>
      </c>
      <c r="H204" t="n">
        <v>1.98</v>
      </c>
      <c r="I204" t="n">
        <v>15</v>
      </c>
      <c r="J204" t="n">
        <v>188.49</v>
      </c>
      <c r="K204" t="n">
        <v>50.28</v>
      </c>
      <c r="L204" t="n">
        <v>21</v>
      </c>
      <c r="M204" t="n">
        <v>13</v>
      </c>
      <c r="N204" t="n">
        <v>37.21</v>
      </c>
      <c r="O204" t="n">
        <v>23481.16</v>
      </c>
      <c r="P204" t="n">
        <v>400.12</v>
      </c>
      <c r="Q204" t="n">
        <v>561.6799999999999</v>
      </c>
      <c r="R204" t="n">
        <v>57.7</v>
      </c>
      <c r="S204" t="n">
        <v>48.39</v>
      </c>
      <c r="T204" t="n">
        <v>4294.65</v>
      </c>
      <c r="U204" t="n">
        <v>0.84</v>
      </c>
      <c r="V204" t="n">
        <v>0.93</v>
      </c>
      <c r="W204" t="n">
        <v>9.199999999999999</v>
      </c>
      <c r="X204" t="n">
        <v>0.27</v>
      </c>
      <c r="Y204" t="n">
        <v>0.5</v>
      </c>
      <c r="Z204" t="n">
        <v>10</v>
      </c>
    </row>
    <row r="205">
      <c r="A205" t="n">
        <v>21</v>
      </c>
      <c r="B205" t="n">
        <v>80</v>
      </c>
      <c r="C205" t="inlineStr">
        <is>
          <t xml:space="preserve">CONCLUIDO	</t>
        </is>
      </c>
      <c r="D205" t="n">
        <v>2.6666</v>
      </c>
      <c r="E205" t="n">
        <v>37.5</v>
      </c>
      <c r="F205" t="n">
        <v>34.72</v>
      </c>
      <c r="G205" t="n">
        <v>148.82</v>
      </c>
      <c r="H205" t="n">
        <v>2.05</v>
      </c>
      <c r="I205" t="n">
        <v>14</v>
      </c>
      <c r="J205" t="n">
        <v>190.01</v>
      </c>
      <c r="K205" t="n">
        <v>50.28</v>
      </c>
      <c r="L205" t="n">
        <v>22</v>
      </c>
      <c r="M205" t="n">
        <v>12</v>
      </c>
      <c r="N205" t="n">
        <v>37.74</v>
      </c>
      <c r="O205" t="n">
        <v>23669.2</v>
      </c>
      <c r="P205" t="n">
        <v>397.45</v>
      </c>
      <c r="Q205" t="n">
        <v>561.66</v>
      </c>
      <c r="R205" t="n">
        <v>57.24</v>
      </c>
      <c r="S205" t="n">
        <v>48.39</v>
      </c>
      <c r="T205" t="n">
        <v>4072.27</v>
      </c>
      <c r="U205" t="n">
        <v>0.85</v>
      </c>
      <c r="V205" t="n">
        <v>0.93</v>
      </c>
      <c r="W205" t="n">
        <v>9.199999999999999</v>
      </c>
      <c r="X205" t="n">
        <v>0.25</v>
      </c>
      <c r="Y205" t="n">
        <v>0.5</v>
      </c>
      <c r="Z205" t="n">
        <v>10</v>
      </c>
    </row>
    <row r="206">
      <c r="A206" t="n">
        <v>22</v>
      </c>
      <c r="B206" t="n">
        <v>80</v>
      </c>
      <c r="C206" t="inlineStr">
        <is>
          <t xml:space="preserve">CONCLUIDO	</t>
        </is>
      </c>
      <c r="D206" t="n">
        <v>2.6665</v>
      </c>
      <c r="E206" t="n">
        <v>37.5</v>
      </c>
      <c r="F206" t="n">
        <v>34.73</v>
      </c>
      <c r="G206" t="n">
        <v>148.83</v>
      </c>
      <c r="H206" t="n">
        <v>2.13</v>
      </c>
      <c r="I206" t="n">
        <v>14</v>
      </c>
      <c r="J206" t="n">
        <v>191.55</v>
      </c>
      <c r="K206" t="n">
        <v>50.28</v>
      </c>
      <c r="L206" t="n">
        <v>23</v>
      </c>
      <c r="M206" t="n">
        <v>12</v>
      </c>
      <c r="N206" t="n">
        <v>38.27</v>
      </c>
      <c r="O206" t="n">
        <v>23857.96</v>
      </c>
      <c r="P206" t="n">
        <v>396.77</v>
      </c>
      <c r="Q206" t="n">
        <v>561.66</v>
      </c>
      <c r="R206" t="n">
        <v>57.2</v>
      </c>
      <c r="S206" t="n">
        <v>48.39</v>
      </c>
      <c r="T206" t="n">
        <v>4051.88</v>
      </c>
      <c r="U206" t="n">
        <v>0.85</v>
      </c>
      <c r="V206" t="n">
        <v>0.93</v>
      </c>
      <c r="W206" t="n">
        <v>9.199999999999999</v>
      </c>
      <c r="X206" t="n">
        <v>0.25</v>
      </c>
      <c r="Y206" t="n">
        <v>0.5</v>
      </c>
      <c r="Z206" t="n">
        <v>10</v>
      </c>
    </row>
    <row r="207">
      <c r="A207" t="n">
        <v>23</v>
      </c>
      <c r="B207" t="n">
        <v>80</v>
      </c>
      <c r="C207" t="inlineStr">
        <is>
          <t xml:space="preserve">CONCLUIDO	</t>
        </is>
      </c>
      <c r="D207" t="n">
        <v>2.6701</v>
      </c>
      <c r="E207" t="n">
        <v>37.45</v>
      </c>
      <c r="F207" t="n">
        <v>34.71</v>
      </c>
      <c r="G207" t="n">
        <v>160.19</v>
      </c>
      <c r="H207" t="n">
        <v>2.21</v>
      </c>
      <c r="I207" t="n">
        <v>13</v>
      </c>
      <c r="J207" t="n">
        <v>193.08</v>
      </c>
      <c r="K207" t="n">
        <v>50.28</v>
      </c>
      <c r="L207" t="n">
        <v>24</v>
      </c>
      <c r="M207" t="n">
        <v>11</v>
      </c>
      <c r="N207" t="n">
        <v>38.8</v>
      </c>
      <c r="O207" t="n">
        <v>24047.45</v>
      </c>
      <c r="P207" t="n">
        <v>395.35</v>
      </c>
      <c r="Q207" t="n">
        <v>561.66</v>
      </c>
      <c r="R207" t="n">
        <v>56.88</v>
      </c>
      <c r="S207" t="n">
        <v>48.39</v>
      </c>
      <c r="T207" t="n">
        <v>3894.85</v>
      </c>
      <c r="U207" t="n">
        <v>0.85</v>
      </c>
      <c r="V207" t="n">
        <v>0.93</v>
      </c>
      <c r="W207" t="n">
        <v>9.19</v>
      </c>
      <c r="X207" t="n">
        <v>0.24</v>
      </c>
      <c r="Y207" t="n">
        <v>0.5</v>
      </c>
      <c r="Z207" t="n">
        <v>10</v>
      </c>
    </row>
    <row r="208">
      <c r="A208" t="n">
        <v>24</v>
      </c>
      <c r="B208" t="n">
        <v>80</v>
      </c>
      <c r="C208" t="inlineStr">
        <is>
          <t xml:space="preserve">CONCLUIDO	</t>
        </is>
      </c>
      <c r="D208" t="n">
        <v>2.6693</v>
      </c>
      <c r="E208" t="n">
        <v>37.46</v>
      </c>
      <c r="F208" t="n">
        <v>34.72</v>
      </c>
      <c r="G208" t="n">
        <v>160.25</v>
      </c>
      <c r="H208" t="n">
        <v>2.28</v>
      </c>
      <c r="I208" t="n">
        <v>13</v>
      </c>
      <c r="J208" t="n">
        <v>194.62</v>
      </c>
      <c r="K208" t="n">
        <v>50.28</v>
      </c>
      <c r="L208" t="n">
        <v>25</v>
      </c>
      <c r="M208" t="n">
        <v>11</v>
      </c>
      <c r="N208" t="n">
        <v>39.34</v>
      </c>
      <c r="O208" t="n">
        <v>24237.67</v>
      </c>
      <c r="P208" t="n">
        <v>393.1</v>
      </c>
      <c r="Q208" t="n">
        <v>561.65</v>
      </c>
      <c r="R208" t="n">
        <v>57.12</v>
      </c>
      <c r="S208" t="n">
        <v>48.39</v>
      </c>
      <c r="T208" t="n">
        <v>4018.22</v>
      </c>
      <c r="U208" t="n">
        <v>0.85</v>
      </c>
      <c r="V208" t="n">
        <v>0.93</v>
      </c>
      <c r="W208" t="n">
        <v>9.199999999999999</v>
      </c>
      <c r="X208" t="n">
        <v>0.25</v>
      </c>
      <c r="Y208" t="n">
        <v>0.5</v>
      </c>
      <c r="Z208" t="n">
        <v>10</v>
      </c>
    </row>
    <row r="209">
      <c r="A209" t="n">
        <v>25</v>
      </c>
      <c r="B209" t="n">
        <v>80</v>
      </c>
      <c r="C209" t="inlineStr">
        <is>
          <t xml:space="preserve">CONCLUIDO	</t>
        </is>
      </c>
      <c r="D209" t="n">
        <v>2.6731</v>
      </c>
      <c r="E209" t="n">
        <v>37.41</v>
      </c>
      <c r="F209" t="n">
        <v>34.7</v>
      </c>
      <c r="G209" t="n">
        <v>173.49</v>
      </c>
      <c r="H209" t="n">
        <v>2.35</v>
      </c>
      <c r="I209" t="n">
        <v>12</v>
      </c>
      <c r="J209" t="n">
        <v>196.17</v>
      </c>
      <c r="K209" t="n">
        <v>50.28</v>
      </c>
      <c r="L209" t="n">
        <v>26</v>
      </c>
      <c r="M209" t="n">
        <v>10</v>
      </c>
      <c r="N209" t="n">
        <v>39.89</v>
      </c>
      <c r="O209" t="n">
        <v>24428.62</v>
      </c>
      <c r="P209" t="n">
        <v>391.42</v>
      </c>
      <c r="Q209" t="n">
        <v>561.66</v>
      </c>
      <c r="R209" t="n">
        <v>56.48</v>
      </c>
      <c r="S209" t="n">
        <v>48.39</v>
      </c>
      <c r="T209" t="n">
        <v>3703.66</v>
      </c>
      <c r="U209" t="n">
        <v>0.86</v>
      </c>
      <c r="V209" t="n">
        <v>0.93</v>
      </c>
      <c r="W209" t="n">
        <v>9.199999999999999</v>
      </c>
      <c r="X209" t="n">
        <v>0.23</v>
      </c>
      <c r="Y209" t="n">
        <v>0.5</v>
      </c>
      <c r="Z209" t="n">
        <v>10</v>
      </c>
    </row>
    <row r="210">
      <c r="A210" t="n">
        <v>26</v>
      </c>
      <c r="B210" t="n">
        <v>80</v>
      </c>
      <c r="C210" t="inlineStr">
        <is>
          <t xml:space="preserve">CONCLUIDO	</t>
        </is>
      </c>
      <c r="D210" t="n">
        <v>2.6728</v>
      </c>
      <c r="E210" t="n">
        <v>37.41</v>
      </c>
      <c r="F210" t="n">
        <v>34.7</v>
      </c>
      <c r="G210" t="n">
        <v>173.52</v>
      </c>
      <c r="H210" t="n">
        <v>2.42</v>
      </c>
      <c r="I210" t="n">
        <v>12</v>
      </c>
      <c r="J210" t="n">
        <v>197.73</v>
      </c>
      <c r="K210" t="n">
        <v>50.28</v>
      </c>
      <c r="L210" t="n">
        <v>27</v>
      </c>
      <c r="M210" t="n">
        <v>10</v>
      </c>
      <c r="N210" t="n">
        <v>40.45</v>
      </c>
      <c r="O210" t="n">
        <v>24620.33</v>
      </c>
      <c r="P210" t="n">
        <v>390.4</v>
      </c>
      <c r="Q210" t="n">
        <v>561.65</v>
      </c>
      <c r="R210" t="n">
        <v>56.56</v>
      </c>
      <c r="S210" t="n">
        <v>48.39</v>
      </c>
      <c r="T210" t="n">
        <v>3741.07</v>
      </c>
      <c r="U210" t="n">
        <v>0.86</v>
      </c>
      <c r="V210" t="n">
        <v>0.93</v>
      </c>
      <c r="W210" t="n">
        <v>9.199999999999999</v>
      </c>
      <c r="X210" t="n">
        <v>0.23</v>
      </c>
      <c r="Y210" t="n">
        <v>0.5</v>
      </c>
      <c r="Z210" t="n">
        <v>10</v>
      </c>
    </row>
    <row r="211">
      <c r="A211" t="n">
        <v>27</v>
      </c>
      <c r="B211" t="n">
        <v>80</v>
      </c>
      <c r="C211" t="inlineStr">
        <is>
          <t xml:space="preserve">CONCLUIDO	</t>
        </is>
      </c>
      <c r="D211" t="n">
        <v>2.6773</v>
      </c>
      <c r="E211" t="n">
        <v>37.35</v>
      </c>
      <c r="F211" t="n">
        <v>34.67</v>
      </c>
      <c r="G211" t="n">
        <v>189.12</v>
      </c>
      <c r="H211" t="n">
        <v>2.49</v>
      </c>
      <c r="I211" t="n">
        <v>11</v>
      </c>
      <c r="J211" t="n">
        <v>199.29</v>
      </c>
      <c r="K211" t="n">
        <v>50.28</v>
      </c>
      <c r="L211" t="n">
        <v>28</v>
      </c>
      <c r="M211" t="n">
        <v>9</v>
      </c>
      <c r="N211" t="n">
        <v>41.01</v>
      </c>
      <c r="O211" t="n">
        <v>24812.8</v>
      </c>
      <c r="P211" t="n">
        <v>387.52</v>
      </c>
      <c r="Q211" t="n">
        <v>561.66</v>
      </c>
      <c r="R211" t="n">
        <v>55.58</v>
      </c>
      <c r="S211" t="n">
        <v>48.39</v>
      </c>
      <c r="T211" t="n">
        <v>3254.93</v>
      </c>
      <c r="U211" t="n">
        <v>0.87</v>
      </c>
      <c r="V211" t="n">
        <v>0.93</v>
      </c>
      <c r="W211" t="n">
        <v>9.199999999999999</v>
      </c>
      <c r="X211" t="n">
        <v>0.2</v>
      </c>
      <c r="Y211" t="n">
        <v>0.5</v>
      </c>
      <c r="Z211" t="n">
        <v>10</v>
      </c>
    </row>
    <row r="212">
      <c r="A212" t="n">
        <v>28</v>
      </c>
      <c r="B212" t="n">
        <v>80</v>
      </c>
      <c r="C212" t="inlineStr">
        <is>
          <t xml:space="preserve">CONCLUIDO	</t>
        </is>
      </c>
      <c r="D212" t="n">
        <v>2.6779</v>
      </c>
      <c r="E212" t="n">
        <v>37.34</v>
      </c>
      <c r="F212" t="n">
        <v>34.66</v>
      </c>
      <c r="G212" t="n">
        <v>189.08</v>
      </c>
      <c r="H212" t="n">
        <v>2.56</v>
      </c>
      <c r="I212" t="n">
        <v>11</v>
      </c>
      <c r="J212" t="n">
        <v>200.85</v>
      </c>
      <c r="K212" t="n">
        <v>50.28</v>
      </c>
      <c r="L212" t="n">
        <v>29</v>
      </c>
      <c r="M212" t="n">
        <v>9</v>
      </c>
      <c r="N212" t="n">
        <v>41.57</v>
      </c>
      <c r="O212" t="n">
        <v>25006.03</v>
      </c>
      <c r="P212" t="n">
        <v>387.55</v>
      </c>
      <c r="Q212" t="n">
        <v>561.66</v>
      </c>
      <c r="R212" t="n">
        <v>55.48</v>
      </c>
      <c r="S212" t="n">
        <v>48.39</v>
      </c>
      <c r="T212" t="n">
        <v>3209.6</v>
      </c>
      <c r="U212" t="n">
        <v>0.87</v>
      </c>
      <c r="V212" t="n">
        <v>0.93</v>
      </c>
      <c r="W212" t="n">
        <v>9.19</v>
      </c>
      <c r="X212" t="n">
        <v>0.19</v>
      </c>
      <c r="Y212" t="n">
        <v>0.5</v>
      </c>
      <c r="Z212" t="n">
        <v>10</v>
      </c>
    </row>
    <row r="213">
      <c r="A213" t="n">
        <v>29</v>
      </c>
      <c r="B213" t="n">
        <v>80</v>
      </c>
      <c r="C213" t="inlineStr">
        <is>
          <t xml:space="preserve">CONCLUIDO	</t>
        </is>
      </c>
      <c r="D213" t="n">
        <v>2.6779</v>
      </c>
      <c r="E213" t="n">
        <v>37.34</v>
      </c>
      <c r="F213" t="n">
        <v>34.66</v>
      </c>
      <c r="G213" t="n">
        <v>189.08</v>
      </c>
      <c r="H213" t="n">
        <v>2.63</v>
      </c>
      <c r="I213" t="n">
        <v>11</v>
      </c>
      <c r="J213" t="n">
        <v>202.43</v>
      </c>
      <c r="K213" t="n">
        <v>50.28</v>
      </c>
      <c r="L213" t="n">
        <v>30</v>
      </c>
      <c r="M213" t="n">
        <v>9</v>
      </c>
      <c r="N213" t="n">
        <v>42.15</v>
      </c>
      <c r="O213" t="n">
        <v>25200.04</v>
      </c>
      <c r="P213" t="n">
        <v>383.47</v>
      </c>
      <c r="Q213" t="n">
        <v>561.65</v>
      </c>
      <c r="R213" t="n">
        <v>55.4</v>
      </c>
      <c r="S213" t="n">
        <v>48.39</v>
      </c>
      <c r="T213" t="n">
        <v>3167.74</v>
      </c>
      <c r="U213" t="n">
        <v>0.87</v>
      </c>
      <c r="V213" t="n">
        <v>0.93</v>
      </c>
      <c r="W213" t="n">
        <v>9.19</v>
      </c>
      <c r="X213" t="n">
        <v>0.19</v>
      </c>
      <c r="Y213" t="n">
        <v>0.5</v>
      </c>
      <c r="Z213" t="n">
        <v>10</v>
      </c>
    </row>
    <row r="214">
      <c r="A214" t="n">
        <v>30</v>
      </c>
      <c r="B214" t="n">
        <v>80</v>
      </c>
      <c r="C214" t="inlineStr">
        <is>
          <t xml:space="preserve">CONCLUIDO	</t>
        </is>
      </c>
      <c r="D214" t="n">
        <v>2.681</v>
      </c>
      <c r="E214" t="n">
        <v>37.3</v>
      </c>
      <c r="F214" t="n">
        <v>34.65</v>
      </c>
      <c r="G214" t="n">
        <v>207.91</v>
      </c>
      <c r="H214" t="n">
        <v>2.7</v>
      </c>
      <c r="I214" t="n">
        <v>10</v>
      </c>
      <c r="J214" t="n">
        <v>204.01</v>
      </c>
      <c r="K214" t="n">
        <v>50.28</v>
      </c>
      <c r="L214" t="n">
        <v>31</v>
      </c>
      <c r="M214" t="n">
        <v>8</v>
      </c>
      <c r="N214" t="n">
        <v>42.73</v>
      </c>
      <c r="O214" t="n">
        <v>25394.96</v>
      </c>
      <c r="P214" t="n">
        <v>384.01</v>
      </c>
      <c r="Q214" t="n">
        <v>561.66</v>
      </c>
      <c r="R214" t="n">
        <v>54.96</v>
      </c>
      <c r="S214" t="n">
        <v>48.39</v>
      </c>
      <c r="T214" t="n">
        <v>2952.94</v>
      </c>
      <c r="U214" t="n">
        <v>0.88</v>
      </c>
      <c r="V214" t="n">
        <v>0.93</v>
      </c>
      <c r="W214" t="n">
        <v>9.199999999999999</v>
      </c>
      <c r="X214" t="n">
        <v>0.18</v>
      </c>
      <c r="Y214" t="n">
        <v>0.5</v>
      </c>
      <c r="Z214" t="n">
        <v>10</v>
      </c>
    </row>
    <row r="215">
      <c r="A215" t="n">
        <v>31</v>
      </c>
      <c r="B215" t="n">
        <v>80</v>
      </c>
      <c r="C215" t="inlineStr">
        <is>
          <t xml:space="preserve">CONCLUIDO	</t>
        </is>
      </c>
      <c r="D215" t="n">
        <v>2.6818</v>
      </c>
      <c r="E215" t="n">
        <v>37.29</v>
      </c>
      <c r="F215" t="n">
        <v>34.64</v>
      </c>
      <c r="G215" t="n">
        <v>207.85</v>
      </c>
      <c r="H215" t="n">
        <v>2.76</v>
      </c>
      <c r="I215" t="n">
        <v>10</v>
      </c>
      <c r="J215" t="n">
        <v>205.59</v>
      </c>
      <c r="K215" t="n">
        <v>50.28</v>
      </c>
      <c r="L215" t="n">
        <v>32</v>
      </c>
      <c r="M215" t="n">
        <v>8</v>
      </c>
      <c r="N215" t="n">
        <v>43.31</v>
      </c>
      <c r="O215" t="n">
        <v>25590.57</v>
      </c>
      <c r="P215" t="n">
        <v>384.18</v>
      </c>
      <c r="Q215" t="n">
        <v>561.67</v>
      </c>
      <c r="R215" t="n">
        <v>54.75</v>
      </c>
      <c r="S215" t="n">
        <v>48.39</v>
      </c>
      <c r="T215" t="n">
        <v>2847.97</v>
      </c>
      <c r="U215" t="n">
        <v>0.88</v>
      </c>
      <c r="V215" t="n">
        <v>0.93</v>
      </c>
      <c r="W215" t="n">
        <v>9.19</v>
      </c>
      <c r="X215" t="n">
        <v>0.17</v>
      </c>
      <c r="Y215" t="n">
        <v>0.5</v>
      </c>
      <c r="Z215" t="n">
        <v>10</v>
      </c>
    </row>
    <row r="216">
      <c r="A216" t="n">
        <v>32</v>
      </c>
      <c r="B216" t="n">
        <v>80</v>
      </c>
      <c r="C216" t="inlineStr">
        <is>
          <t xml:space="preserve">CONCLUIDO	</t>
        </is>
      </c>
      <c r="D216" t="n">
        <v>2.682</v>
      </c>
      <c r="E216" t="n">
        <v>37.29</v>
      </c>
      <c r="F216" t="n">
        <v>34.64</v>
      </c>
      <c r="G216" t="n">
        <v>207.83</v>
      </c>
      <c r="H216" t="n">
        <v>2.83</v>
      </c>
      <c r="I216" t="n">
        <v>10</v>
      </c>
      <c r="J216" t="n">
        <v>207.19</v>
      </c>
      <c r="K216" t="n">
        <v>50.28</v>
      </c>
      <c r="L216" t="n">
        <v>33</v>
      </c>
      <c r="M216" t="n">
        <v>8</v>
      </c>
      <c r="N216" t="n">
        <v>43.91</v>
      </c>
      <c r="O216" t="n">
        <v>25786.97</v>
      </c>
      <c r="P216" t="n">
        <v>381.91</v>
      </c>
      <c r="Q216" t="n">
        <v>561.66</v>
      </c>
      <c r="R216" t="n">
        <v>54.63</v>
      </c>
      <c r="S216" t="n">
        <v>48.39</v>
      </c>
      <c r="T216" t="n">
        <v>2786.37</v>
      </c>
      <c r="U216" t="n">
        <v>0.89</v>
      </c>
      <c r="V216" t="n">
        <v>0.93</v>
      </c>
      <c r="W216" t="n">
        <v>9.19</v>
      </c>
      <c r="X216" t="n">
        <v>0.17</v>
      </c>
      <c r="Y216" t="n">
        <v>0.5</v>
      </c>
      <c r="Z216" t="n">
        <v>10</v>
      </c>
    </row>
    <row r="217">
      <c r="A217" t="n">
        <v>33</v>
      </c>
      <c r="B217" t="n">
        <v>80</v>
      </c>
      <c r="C217" t="inlineStr">
        <is>
          <t xml:space="preserve">CONCLUIDO	</t>
        </is>
      </c>
      <c r="D217" t="n">
        <v>2.6847</v>
      </c>
      <c r="E217" t="n">
        <v>37.25</v>
      </c>
      <c r="F217" t="n">
        <v>34.63</v>
      </c>
      <c r="G217" t="n">
        <v>230.89</v>
      </c>
      <c r="H217" t="n">
        <v>2.89</v>
      </c>
      <c r="I217" t="n">
        <v>9</v>
      </c>
      <c r="J217" t="n">
        <v>208.78</v>
      </c>
      <c r="K217" t="n">
        <v>50.28</v>
      </c>
      <c r="L217" t="n">
        <v>34</v>
      </c>
      <c r="M217" t="n">
        <v>7</v>
      </c>
      <c r="N217" t="n">
        <v>44.5</v>
      </c>
      <c r="O217" t="n">
        <v>25984.2</v>
      </c>
      <c r="P217" t="n">
        <v>376.84</v>
      </c>
      <c r="Q217" t="n">
        <v>561.65</v>
      </c>
      <c r="R217" t="n">
        <v>54.36</v>
      </c>
      <c r="S217" t="n">
        <v>48.39</v>
      </c>
      <c r="T217" t="n">
        <v>2658.4</v>
      </c>
      <c r="U217" t="n">
        <v>0.89</v>
      </c>
      <c r="V217" t="n">
        <v>0.93</v>
      </c>
      <c r="W217" t="n">
        <v>9.19</v>
      </c>
      <c r="X217" t="n">
        <v>0.16</v>
      </c>
      <c r="Y217" t="n">
        <v>0.5</v>
      </c>
      <c r="Z217" t="n">
        <v>10</v>
      </c>
    </row>
    <row r="218">
      <c r="A218" t="n">
        <v>34</v>
      </c>
      <c r="B218" t="n">
        <v>80</v>
      </c>
      <c r="C218" t="inlineStr">
        <is>
          <t xml:space="preserve">CONCLUIDO	</t>
        </is>
      </c>
      <c r="D218" t="n">
        <v>2.6844</v>
      </c>
      <c r="E218" t="n">
        <v>37.25</v>
      </c>
      <c r="F218" t="n">
        <v>34.64</v>
      </c>
      <c r="G218" t="n">
        <v>230.91</v>
      </c>
      <c r="H218" t="n">
        <v>2.96</v>
      </c>
      <c r="I218" t="n">
        <v>9</v>
      </c>
      <c r="J218" t="n">
        <v>210.39</v>
      </c>
      <c r="K218" t="n">
        <v>50.28</v>
      </c>
      <c r="L218" t="n">
        <v>35</v>
      </c>
      <c r="M218" t="n">
        <v>7</v>
      </c>
      <c r="N218" t="n">
        <v>45.11</v>
      </c>
      <c r="O218" t="n">
        <v>26182.25</v>
      </c>
      <c r="P218" t="n">
        <v>377.78</v>
      </c>
      <c r="Q218" t="n">
        <v>561.65</v>
      </c>
      <c r="R218" t="n">
        <v>54.56</v>
      </c>
      <c r="S218" t="n">
        <v>48.39</v>
      </c>
      <c r="T218" t="n">
        <v>2758.41</v>
      </c>
      <c r="U218" t="n">
        <v>0.89</v>
      </c>
      <c r="V218" t="n">
        <v>0.93</v>
      </c>
      <c r="W218" t="n">
        <v>9.19</v>
      </c>
      <c r="X218" t="n">
        <v>0.17</v>
      </c>
      <c r="Y218" t="n">
        <v>0.5</v>
      </c>
      <c r="Z218" t="n">
        <v>10</v>
      </c>
    </row>
    <row r="219">
      <c r="A219" t="n">
        <v>35</v>
      </c>
      <c r="B219" t="n">
        <v>80</v>
      </c>
      <c r="C219" t="inlineStr">
        <is>
          <t xml:space="preserve">CONCLUIDO	</t>
        </is>
      </c>
      <c r="D219" t="n">
        <v>2.6847</v>
      </c>
      <c r="E219" t="n">
        <v>37.25</v>
      </c>
      <c r="F219" t="n">
        <v>34.63</v>
      </c>
      <c r="G219" t="n">
        <v>230.89</v>
      </c>
      <c r="H219" t="n">
        <v>3.02</v>
      </c>
      <c r="I219" t="n">
        <v>9</v>
      </c>
      <c r="J219" t="n">
        <v>212</v>
      </c>
      <c r="K219" t="n">
        <v>50.28</v>
      </c>
      <c r="L219" t="n">
        <v>36</v>
      </c>
      <c r="M219" t="n">
        <v>7</v>
      </c>
      <c r="N219" t="n">
        <v>45.72</v>
      </c>
      <c r="O219" t="n">
        <v>26381.14</v>
      </c>
      <c r="P219" t="n">
        <v>376.63</v>
      </c>
      <c r="Q219" t="n">
        <v>561.65</v>
      </c>
      <c r="R219" t="n">
        <v>54.41</v>
      </c>
      <c r="S219" t="n">
        <v>48.39</v>
      </c>
      <c r="T219" t="n">
        <v>2683.45</v>
      </c>
      <c r="U219" t="n">
        <v>0.89</v>
      </c>
      <c r="V219" t="n">
        <v>0.93</v>
      </c>
      <c r="W219" t="n">
        <v>9.19</v>
      </c>
      <c r="X219" t="n">
        <v>0.16</v>
      </c>
      <c r="Y219" t="n">
        <v>0.5</v>
      </c>
      <c r="Z219" t="n">
        <v>10</v>
      </c>
    </row>
    <row r="220">
      <c r="A220" t="n">
        <v>36</v>
      </c>
      <c r="B220" t="n">
        <v>80</v>
      </c>
      <c r="C220" t="inlineStr">
        <is>
          <t xml:space="preserve">CONCLUIDO	</t>
        </is>
      </c>
      <c r="D220" t="n">
        <v>2.684</v>
      </c>
      <c r="E220" t="n">
        <v>37.26</v>
      </c>
      <c r="F220" t="n">
        <v>34.64</v>
      </c>
      <c r="G220" t="n">
        <v>230.96</v>
      </c>
      <c r="H220" t="n">
        <v>3.08</v>
      </c>
      <c r="I220" t="n">
        <v>9</v>
      </c>
      <c r="J220" t="n">
        <v>213.62</v>
      </c>
      <c r="K220" t="n">
        <v>50.28</v>
      </c>
      <c r="L220" t="n">
        <v>37</v>
      </c>
      <c r="M220" t="n">
        <v>4</v>
      </c>
      <c r="N220" t="n">
        <v>46.34</v>
      </c>
      <c r="O220" t="n">
        <v>26580.87</v>
      </c>
      <c r="P220" t="n">
        <v>375.41</v>
      </c>
      <c r="Q220" t="n">
        <v>561.7</v>
      </c>
      <c r="R220" t="n">
        <v>54.73</v>
      </c>
      <c r="S220" t="n">
        <v>48.39</v>
      </c>
      <c r="T220" t="n">
        <v>2842.08</v>
      </c>
      <c r="U220" t="n">
        <v>0.88</v>
      </c>
      <c r="V220" t="n">
        <v>0.93</v>
      </c>
      <c r="W220" t="n">
        <v>9.19</v>
      </c>
      <c r="X220" t="n">
        <v>0.17</v>
      </c>
      <c r="Y220" t="n">
        <v>0.5</v>
      </c>
      <c r="Z220" t="n">
        <v>10</v>
      </c>
    </row>
    <row r="221">
      <c r="A221" t="n">
        <v>37</v>
      </c>
      <c r="B221" t="n">
        <v>80</v>
      </c>
      <c r="C221" t="inlineStr">
        <is>
          <t xml:space="preserve">CONCLUIDO	</t>
        </is>
      </c>
      <c r="D221" t="n">
        <v>2.684</v>
      </c>
      <c r="E221" t="n">
        <v>37.26</v>
      </c>
      <c r="F221" t="n">
        <v>34.64</v>
      </c>
      <c r="G221" t="n">
        <v>230.96</v>
      </c>
      <c r="H221" t="n">
        <v>3.14</v>
      </c>
      <c r="I221" t="n">
        <v>9</v>
      </c>
      <c r="J221" t="n">
        <v>215.25</v>
      </c>
      <c r="K221" t="n">
        <v>50.28</v>
      </c>
      <c r="L221" t="n">
        <v>38</v>
      </c>
      <c r="M221" t="n">
        <v>3</v>
      </c>
      <c r="N221" t="n">
        <v>46.97</v>
      </c>
      <c r="O221" t="n">
        <v>26781.46</v>
      </c>
      <c r="P221" t="n">
        <v>374.47</v>
      </c>
      <c r="Q221" t="n">
        <v>561.6900000000001</v>
      </c>
      <c r="R221" t="n">
        <v>54.6</v>
      </c>
      <c r="S221" t="n">
        <v>48.39</v>
      </c>
      <c r="T221" t="n">
        <v>2777.21</v>
      </c>
      <c r="U221" t="n">
        <v>0.89</v>
      </c>
      <c r="V221" t="n">
        <v>0.93</v>
      </c>
      <c r="W221" t="n">
        <v>9.199999999999999</v>
      </c>
      <c r="X221" t="n">
        <v>0.17</v>
      </c>
      <c r="Y221" t="n">
        <v>0.5</v>
      </c>
      <c r="Z221" t="n">
        <v>10</v>
      </c>
    </row>
    <row r="222">
      <c r="A222" t="n">
        <v>38</v>
      </c>
      <c r="B222" t="n">
        <v>80</v>
      </c>
      <c r="C222" t="inlineStr">
        <is>
          <t xml:space="preserve">CONCLUIDO	</t>
        </is>
      </c>
      <c r="D222" t="n">
        <v>2.6837</v>
      </c>
      <c r="E222" t="n">
        <v>37.26</v>
      </c>
      <c r="F222" t="n">
        <v>34.65</v>
      </c>
      <c r="G222" t="n">
        <v>230.98</v>
      </c>
      <c r="H222" t="n">
        <v>3.2</v>
      </c>
      <c r="I222" t="n">
        <v>9</v>
      </c>
      <c r="J222" t="n">
        <v>216.88</v>
      </c>
      <c r="K222" t="n">
        <v>50.28</v>
      </c>
      <c r="L222" t="n">
        <v>39</v>
      </c>
      <c r="M222" t="n">
        <v>1</v>
      </c>
      <c r="N222" t="n">
        <v>47.6</v>
      </c>
      <c r="O222" t="n">
        <v>26982.93</v>
      </c>
      <c r="P222" t="n">
        <v>375.69</v>
      </c>
      <c r="Q222" t="n">
        <v>561.67</v>
      </c>
      <c r="R222" t="n">
        <v>54.59</v>
      </c>
      <c r="S222" t="n">
        <v>48.39</v>
      </c>
      <c r="T222" t="n">
        <v>2772.58</v>
      </c>
      <c r="U222" t="n">
        <v>0.89</v>
      </c>
      <c r="V222" t="n">
        <v>0.93</v>
      </c>
      <c r="W222" t="n">
        <v>9.199999999999999</v>
      </c>
      <c r="X222" t="n">
        <v>0.17</v>
      </c>
      <c r="Y222" t="n">
        <v>0.5</v>
      </c>
      <c r="Z222" t="n">
        <v>10</v>
      </c>
    </row>
    <row r="223">
      <c r="A223" t="n">
        <v>39</v>
      </c>
      <c r="B223" t="n">
        <v>80</v>
      </c>
      <c r="C223" t="inlineStr">
        <is>
          <t xml:space="preserve">CONCLUIDO	</t>
        </is>
      </c>
      <c r="D223" t="n">
        <v>2.6835</v>
      </c>
      <c r="E223" t="n">
        <v>37.26</v>
      </c>
      <c r="F223" t="n">
        <v>34.65</v>
      </c>
      <c r="G223" t="n">
        <v>231</v>
      </c>
      <c r="H223" t="n">
        <v>3.25</v>
      </c>
      <c r="I223" t="n">
        <v>9</v>
      </c>
      <c r="J223" t="n">
        <v>218.52</v>
      </c>
      <c r="K223" t="n">
        <v>50.28</v>
      </c>
      <c r="L223" t="n">
        <v>40</v>
      </c>
      <c r="M223" t="n">
        <v>0</v>
      </c>
      <c r="N223" t="n">
        <v>48.24</v>
      </c>
      <c r="O223" t="n">
        <v>27185.27</v>
      </c>
      <c r="P223" t="n">
        <v>377.54</v>
      </c>
      <c r="Q223" t="n">
        <v>561.67</v>
      </c>
      <c r="R223" t="n">
        <v>54.6</v>
      </c>
      <c r="S223" t="n">
        <v>48.39</v>
      </c>
      <c r="T223" t="n">
        <v>2778.32</v>
      </c>
      <c r="U223" t="n">
        <v>0.89</v>
      </c>
      <c r="V223" t="n">
        <v>0.93</v>
      </c>
      <c r="W223" t="n">
        <v>9.199999999999999</v>
      </c>
      <c r="X223" t="n">
        <v>0.18</v>
      </c>
      <c r="Y223" t="n">
        <v>0.5</v>
      </c>
      <c r="Z223" t="n">
        <v>10</v>
      </c>
    </row>
    <row r="224">
      <c r="A224" t="n">
        <v>0</v>
      </c>
      <c r="B224" t="n">
        <v>35</v>
      </c>
      <c r="C224" t="inlineStr">
        <is>
          <t xml:space="preserve">CONCLUIDO	</t>
        </is>
      </c>
      <c r="D224" t="n">
        <v>2.2407</v>
      </c>
      <c r="E224" t="n">
        <v>44.63</v>
      </c>
      <c r="F224" t="n">
        <v>38.93</v>
      </c>
      <c r="G224" t="n">
        <v>10.57</v>
      </c>
      <c r="H224" t="n">
        <v>0.22</v>
      </c>
      <c r="I224" t="n">
        <v>221</v>
      </c>
      <c r="J224" t="n">
        <v>80.84</v>
      </c>
      <c r="K224" t="n">
        <v>35.1</v>
      </c>
      <c r="L224" t="n">
        <v>1</v>
      </c>
      <c r="M224" t="n">
        <v>219</v>
      </c>
      <c r="N224" t="n">
        <v>9.74</v>
      </c>
      <c r="O224" t="n">
        <v>10204.21</v>
      </c>
      <c r="P224" t="n">
        <v>306.22</v>
      </c>
      <c r="Q224" t="n">
        <v>561.9400000000001</v>
      </c>
      <c r="R224" t="n">
        <v>188.19</v>
      </c>
      <c r="S224" t="n">
        <v>48.39</v>
      </c>
      <c r="T224" t="n">
        <v>68512.03999999999</v>
      </c>
      <c r="U224" t="n">
        <v>0.26</v>
      </c>
      <c r="V224" t="n">
        <v>0.83</v>
      </c>
      <c r="W224" t="n">
        <v>9.529999999999999</v>
      </c>
      <c r="X224" t="n">
        <v>4.45</v>
      </c>
      <c r="Y224" t="n">
        <v>0.5</v>
      </c>
      <c r="Z224" t="n">
        <v>10</v>
      </c>
    </row>
    <row r="225">
      <c r="A225" t="n">
        <v>1</v>
      </c>
      <c r="B225" t="n">
        <v>35</v>
      </c>
      <c r="C225" t="inlineStr">
        <is>
          <t xml:space="preserve">CONCLUIDO	</t>
        </is>
      </c>
      <c r="D225" t="n">
        <v>2.4878</v>
      </c>
      <c r="E225" t="n">
        <v>40.2</v>
      </c>
      <c r="F225" t="n">
        <v>36.53</v>
      </c>
      <c r="G225" t="n">
        <v>21.28</v>
      </c>
      <c r="H225" t="n">
        <v>0.43</v>
      </c>
      <c r="I225" t="n">
        <v>103</v>
      </c>
      <c r="J225" t="n">
        <v>82.04000000000001</v>
      </c>
      <c r="K225" t="n">
        <v>35.1</v>
      </c>
      <c r="L225" t="n">
        <v>2</v>
      </c>
      <c r="M225" t="n">
        <v>101</v>
      </c>
      <c r="N225" t="n">
        <v>9.94</v>
      </c>
      <c r="O225" t="n">
        <v>10352.53</v>
      </c>
      <c r="P225" t="n">
        <v>283.12</v>
      </c>
      <c r="Q225" t="n">
        <v>561.73</v>
      </c>
      <c r="R225" t="n">
        <v>112.99</v>
      </c>
      <c r="S225" t="n">
        <v>48.39</v>
      </c>
      <c r="T225" t="n">
        <v>31502.3</v>
      </c>
      <c r="U225" t="n">
        <v>0.43</v>
      </c>
      <c r="V225" t="n">
        <v>0.88</v>
      </c>
      <c r="W225" t="n">
        <v>9.35</v>
      </c>
      <c r="X225" t="n">
        <v>2.05</v>
      </c>
      <c r="Y225" t="n">
        <v>0.5</v>
      </c>
      <c r="Z225" t="n">
        <v>10</v>
      </c>
    </row>
    <row r="226">
      <c r="A226" t="n">
        <v>2</v>
      </c>
      <c r="B226" t="n">
        <v>35</v>
      </c>
      <c r="C226" t="inlineStr">
        <is>
          <t xml:space="preserve">CONCLUIDO	</t>
        </is>
      </c>
      <c r="D226" t="n">
        <v>2.5779</v>
      </c>
      <c r="E226" t="n">
        <v>38.79</v>
      </c>
      <c r="F226" t="n">
        <v>35.76</v>
      </c>
      <c r="G226" t="n">
        <v>32.51</v>
      </c>
      <c r="H226" t="n">
        <v>0.63</v>
      </c>
      <c r="I226" t="n">
        <v>66</v>
      </c>
      <c r="J226" t="n">
        <v>83.25</v>
      </c>
      <c r="K226" t="n">
        <v>35.1</v>
      </c>
      <c r="L226" t="n">
        <v>3</v>
      </c>
      <c r="M226" t="n">
        <v>64</v>
      </c>
      <c r="N226" t="n">
        <v>10.15</v>
      </c>
      <c r="O226" t="n">
        <v>10501.19</v>
      </c>
      <c r="P226" t="n">
        <v>272.66</v>
      </c>
      <c r="Q226" t="n">
        <v>561.71</v>
      </c>
      <c r="R226" t="n">
        <v>89.43000000000001</v>
      </c>
      <c r="S226" t="n">
        <v>48.39</v>
      </c>
      <c r="T226" t="n">
        <v>19906.68</v>
      </c>
      <c r="U226" t="n">
        <v>0.54</v>
      </c>
      <c r="V226" t="n">
        <v>0.9</v>
      </c>
      <c r="W226" t="n">
        <v>9.279999999999999</v>
      </c>
      <c r="X226" t="n">
        <v>1.29</v>
      </c>
      <c r="Y226" t="n">
        <v>0.5</v>
      </c>
      <c r="Z226" t="n">
        <v>10</v>
      </c>
    </row>
    <row r="227">
      <c r="A227" t="n">
        <v>3</v>
      </c>
      <c r="B227" t="n">
        <v>35</v>
      </c>
      <c r="C227" t="inlineStr">
        <is>
          <t xml:space="preserve">CONCLUIDO	</t>
        </is>
      </c>
      <c r="D227" t="n">
        <v>2.6189</v>
      </c>
      <c r="E227" t="n">
        <v>38.18</v>
      </c>
      <c r="F227" t="n">
        <v>35.45</v>
      </c>
      <c r="G227" t="n">
        <v>43.41</v>
      </c>
      <c r="H227" t="n">
        <v>0.83</v>
      </c>
      <c r="I227" t="n">
        <v>49</v>
      </c>
      <c r="J227" t="n">
        <v>84.45999999999999</v>
      </c>
      <c r="K227" t="n">
        <v>35.1</v>
      </c>
      <c r="L227" t="n">
        <v>4</v>
      </c>
      <c r="M227" t="n">
        <v>47</v>
      </c>
      <c r="N227" t="n">
        <v>10.36</v>
      </c>
      <c r="O227" t="n">
        <v>10650.22</v>
      </c>
      <c r="P227" t="n">
        <v>265.87</v>
      </c>
      <c r="Q227" t="n">
        <v>561.71</v>
      </c>
      <c r="R227" t="n">
        <v>79.59999999999999</v>
      </c>
      <c r="S227" t="n">
        <v>48.39</v>
      </c>
      <c r="T227" t="n">
        <v>15077.24</v>
      </c>
      <c r="U227" t="n">
        <v>0.61</v>
      </c>
      <c r="V227" t="n">
        <v>0.91</v>
      </c>
      <c r="W227" t="n">
        <v>9.26</v>
      </c>
      <c r="X227" t="n">
        <v>0.97</v>
      </c>
      <c r="Y227" t="n">
        <v>0.5</v>
      </c>
      <c r="Z227" t="n">
        <v>10</v>
      </c>
    </row>
    <row r="228">
      <c r="A228" t="n">
        <v>4</v>
      </c>
      <c r="B228" t="n">
        <v>35</v>
      </c>
      <c r="C228" t="inlineStr">
        <is>
          <t xml:space="preserve">CONCLUIDO	</t>
        </is>
      </c>
      <c r="D228" t="n">
        <v>2.6459</v>
      </c>
      <c r="E228" t="n">
        <v>37.79</v>
      </c>
      <c r="F228" t="n">
        <v>35.23</v>
      </c>
      <c r="G228" t="n">
        <v>54.2</v>
      </c>
      <c r="H228" t="n">
        <v>1.02</v>
      </c>
      <c r="I228" t="n">
        <v>39</v>
      </c>
      <c r="J228" t="n">
        <v>85.67</v>
      </c>
      <c r="K228" t="n">
        <v>35.1</v>
      </c>
      <c r="L228" t="n">
        <v>5</v>
      </c>
      <c r="M228" t="n">
        <v>37</v>
      </c>
      <c r="N228" t="n">
        <v>10.57</v>
      </c>
      <c r="O228" t="n">
        <v>10799.59</v>
      </c>
      <c r="P228" t="n">
        <v>259.13</v>
      </c>
      <c r="Q228" t="n">
        <v>561.76</v>
      </c>
      <c r="R228" t="n">
        <v>73.15000000000001</v>
      </c>
      <c r="S228" t="n">
        <v>48.39</v>
      </c>
      <c r="T228" t="n">
        <v>11902.69</v>
      </c>
      <c r="U228" t="n">
        <v>0.66</v>
      </c>
      <c r="V228" t="n">
        <v>0.91</v>
      </c>
      <c r="W228" t="n">
        <v>9.23</v>
      </c>
      <c r="X228" t="n">
        <v>0.76</v>
      </c>
      <c r="Y228" t="n">
        <v>0.5</v>
      </c>
      <c r="Z228" t="n">
        <v>10</v>
      </c>
    </row>
    <row r="229">
      <c r="A229" t="n">
        <v>5</v>
      </c>
      <c r="B229" t="n">
        <v>35</v>
      </c>
      <c r="C229" t="inlineStr">
        <is>
          <t xml:space="preserve">CONCLUIDO	</t>
        </is>
      </c>
      <c r="D229" t="n">
        <v>2.664</v>
      </c>
      <c r="E229" t="n">
        <v>37.54</v>
      </c>
      <c r="F229" t="n">
        <v>35.09</v>
      </c>
      <c r="G229" t="n">
        <v>65.8</v>
      </c>
      <c r="H229" t="n">
        <v>1.21</v>
      </c>
      <c r="I229" t="n">
        <v>32</v>
      </c>
      <c r="J229" t="n">
        <v>86.88</v>
      </c>
      <c r="K229" t="n">
        <v>35.1</v>
      </c>
      <c r="L229" t="n">
        <v>6</v>
      </c>
      <c r="M229" t="n">
        <v>30</v>
      </c>
      <c r="N229" t="n">
        <v>10.78</v>
      </c>
      <c r="O229" t="n">
        <v>10949.33</v>
      </c>
      <c r="P229" t="n">
        <v>253.56</v>
      </c>
      <c r="Q229" t="n">
        <v>561.6900000000001</v>
      </c>
      <c r="R229" t="n">
        <v>68.98</v>
      </c>
      <c r="S229" t="n">
        <v>48.39</v>
      </c>
      <c r="T229" t="n">
        <v>9852.209999999999</v>
      </c>
      <c r="U229" t="n">
        <v>0.7</v>
      </c>
      <c r="V229" t="n">
        <v>0.92</v>
      </c>
      <c r="W229" t="n">
        <v>9.220000000000001</v>
      </c>
      <c r="X229" t="n">
        <v>0.62</v>
      </c>
      <c r="Y229" t="n">
        <v>0.5</v>
      </c>
      <c r="Z229" t="n">
        <v>10</v>
      </c>
    </row>
    <row r="230">
      <c r="A230" t="n">
        <v>6</v>
      </c>
      <c r="B230" t="n">
        <v>35</v>
      </c>
      <c r="C230" t="inlineStr">
        <is>
          <t xml:space="preserve">CONCLUIDO	</t>
        </is>
      </c>
      <c r="D230" t="n">
        <v>2.6775</v>
      </c>
      <c r="E230" t="n">
        <v>37.35</v>
      </c>
      <c r="F230" t="n">
        <v>34.99</v>
      </c>
      <c r="G230" t="n">
        <v>77.76000000000001</v>
      </c>
      <c r="H230" t="n">
        <v>1.39</v>
      </c>
      <c r="I230" t="n">
        <v>27</v>
      </c>
      <c r="J230" t="n">
        <v>88.09999999999999</v>
      </c>
      <c r="K230" t="n">
        <v>35.1</v>
      </c>
      <c r="L230" t="n">
        <v>7</v>
      </c>
      <c r="M230" t="n">
        <v>25</v>
      </c>
      <c r="N230" t="n">
        <v>11</v>
      </c>
      <c r="O230" t="n">
        <v>11099.43</v>
      </c>
      <c r="P230" t="n">
        <v>248.77</v>
      </c>
      <c r="Q230" t="n">
        <v>561.67</v>
      </c>
      <c r="R230" t="n">
        <v>65.52</v>
      </c>
      <c r="S230" t="n">
        <v>48.39</v>
      </c>
      <c r="T230" t="n">
        <v>8146.33</v>
      </c>
      <c r="U230" t="n">
        <v>0.74</v>
      </c>
      <c r="V230" t="n">
        <v>0.92</v>
      </c>
      <c r="W230" t="n">
        <v>9.220000000000001</v>
      </c>
      <c r="X230" t="n">
        <v>0.52</v>
      </c>
      <c r="Y230" t="n">
        <v>0.5</v>
      </c>
      <c r="Z230" t="n">
        <v>10</v>
      </c>
    </row>
    <row r="231">
      <c r="A231" t="n">
        <v>7</v>
      </c>
      <c r="B231" t="n">
        <v>35</v>
      </c>
      <c r="C231" t="inlineStr">
        <is>
          <t xml:space="preserve">CONCLUIDO	</t>
        </is>
      </c>
      <c r="D231" t="n">
        <v>2.6877</v>
      </c>
      <c r="E231" t="n">
        <v>37.21</v>
      </c>
      <c r="F231" t="n">
        <v>34.92</v>
      </c>
      <c r="G231" t="n">
        <v>91.09</v>
      </c>
      <c r="H231" t="n">
        <v>1.57</v>
      </c>
      <c r="I231" t="n">
        <v>23</v>
      </c>
      <c r="J231" t="n">
        <v>89.31999999999999</v>
      </c>
      <c r="K231" t="n">
        <v>35.1</v>
      </c>
      <c r="L231" t="n">
        <v>8</v>
      </c>
      <c r="M231" t="n">
        <v>21</v>
      </c>
      <c r="N231" t="n">
        <v>11.22</v>
      </c>
      <c r="O231" t="n">
        <v>11249.89</v>
      </c>
      <c r="P231" t="n">
        <v>242.47</v>
      </c>
      <c r="Q231" t="n">
        <v>561.6799999999999</v>
      </c>
      <c r="R231" t="n">
        <v>63.26</v>
      </c>
      <c r="S231" t="n">
        <v>48.39</v>
      </c>
      <c r="T231" t="n">
        <v>7037.3</v>
      </c>
      <c r="U231" t="n">
        <v>0.76</v>
      </c>
      <c r="V231" t="n">
        <v>0.92</v>
      </c>
      <c r="W231" t="n">
        <v>9.220000000000001</v>
      </c>
      <c r="X231" t="n">
        <v>0.44</v>
      </c>
      <c r="Y231" t="n">
        <v>0.5</v>
      </c>
      <c r="Z231" t="n">
        <v>10</v>
      </c>
    </row>
    <row r="232">
      <c r="A232" t="n">
        <v>8</v>
      </c>
      <c r="B232" t="n">
        <v>35</v>
      </c>
      <c r="C232" t="inlineStr">
        <is>
          <t xml:space="preserve">CONCLUIDO	</t>
        </is>
      </c>
      <c r="D232" t="n">
        <v>2.6965</v>
      </c>
      <c r="E232" t="n">
        <v>37.09</v>
      </c>
      <c r="F232" t="n">
        <v>34.85</v>
      </c>
      <c r="G232" t="n">
        <v>104.55</v>
      </c>
      <c r="H232" t="n">
        <v>1.75</v>
      </c>
      <c r="I232" t="n">
        <v>20</v>
      </c>
      <c r="J232" t="n">
        <v>90.54000000000001</v>
      </c>
      <c r="K232" t="n">
        <v>35.1</v>
      </c>
      <c r="L232" t="n">
        <v>9</v>
      </c>
      <c r="M232" t="n">
        <v>18</v>
      </c>
      <c r="N232" t="n">
        <v>11.44</v>
      </c>
      <c r="O232" t="n">
        <v>11400.71</v>
      </c>
      <c r="P232" t="n">
        <v>236.37</v>
      </c>
      <c r="Q232" t="n">
        <v>561.7</v>
      </c>
      <c r="R232" t="n">
        <v>61.24</v>
      </c>
      <c r="S232" t="n">
        <v>48.39</v>
      </c>
      <c r="T232" t="n">
        <v>6040.64</v>
      </c>
      <c r="U232" t="n">
        <v>0.79</v>
      </c>
      <c r="V232" t="n">
        <v>0.92</v>
      </c>
      <c r="W232" t="n">
        <v>9.210000000000001</v>
      </c>
      <c r="X232" t="n">
        <v>0.38</v>
      </c>
      <c r="Y232" t="n">
        <v>0.5</v>
      </c>
      <c r="Z232" t="n">
        <v>10</v>
      </c>
    </row>
    <row r="233">
      <c r="A233" t="n">
        <v>9</v>
      </c>
      <c r="B233" t="n">
        <v>35</v>
      </c>
      <c r="C233" t="inlineStr">
        <is>
          <t xml:space="preserve">CONCLUIDO	</t>
        </is>
      </c>
      <c r="D233" t="n">
        <v>2.7014</v>
      </c>
      <c r="E233" t="n">
        <v>37.02</v>
      </c>
      <c r="F233" t="n">
        <v>34.82</v>
      </c>
      <c r="G233" t="n">
        <v>116.05</v>
      </c>
      <c r="H233" t="n">
        <v>1.91</v>
      </c>
      <c r="I233" t="n">
        <v>18</v>
      </c>
      <c r="J233" t="n">
        <v>91.77</v>
      </c>
      <c r="K233" t="n">
        <v>35.1</v>
      </c>
      <c r="L233" t="n">
        <v>10</v>
      </c>
      <c r="M233" t="n">
        <v>12</v>
      </c>
      <c r="N233" t="n">
        <v>11.67</v>
      </c>
      <c r="O233" t="n">
        <v>11551.91</v>
      </c>
      <c r="P233" t="n">
        <v>232.33</v>
      </c>
      <c r="Q233" t="n">
        <v>561.67</v>
      </c>
      <c r="R233" t="n">
        <v>59.75</v>
      </c>
      <c r="S233" t="n">
        <v>48.39</v>
      </c>
      <c r="T233" t="n">
        <v>5306.65</v>
      </c>
      <c r="U233" t="n">
        <v>0.8100000000000001</v>
      </c>
      <c r="V233" t="n">
        <v>0.92</v>
      </c>
      <c r="W233" t="n">
        <v>9.220000000000001</v>
      </c>
      <c r="X233" t="n">
        <v>0.34</v>
      </c>
      <c r="Y233" t="n">
        <v>0.5</v>
      </c>
      <c r="Z233" t="n">
        <v>10</v>
      </c>
    </row>
    <row r="234">
      <c r="A234" t="n">
        <v>10</v>
      </c>
      <c r="B234" t="n">
        <v>35</v>
      </c>
      <c r="C234" t="inlineStr">
        <is>
          <t xml:space="preserve">CONCLUIDO	</t>
        </is>
      </c>
      <c r="D234" t="n">
        <v>2.7015</v>
      </c>
      <c r="E234" t="n">
        <v>37.02</v>
      </c>
      <c r="F234" t="n">
        <v>34.81</v>
      </c>
      <c r="G234" t="n">
        <v>116.05</v>
      </c>
      <c r="H234" t="n">
        <v>2.08</v>
      </c>
      <c r="I234" t="n">
        <v>18</v>
      </c>
      <c r="J234" t="n">
        <v>93</v>
      </c>
      <c r="K234" t="n">
        <v>35.1</v>
      </c>
      <c r="L234" t="n">
        <v>11</v>
      </c>
      <c r="M234" t="n">
        <v>1</v>
      </c>
      <c r="N234" t="n">
        <v>11.9</v>
      </c>
      <c r="O234" t="n">
        <v>11703.47</v>
      </c>
      <c r="P234" t="n">
        <v>231.56</v>
      </c>
      <c r="Q234" t="n">
        <v>561.7</v>
      </c>
      <c r="R234" t="n">
        <v>59.42</v>
      </c>
      <c r="S234" t="n">
        <v>48.39</v>
      </c>
      <c r="T234" t="n">
        <v>5143.59</v>
      </c>
      <c r="U234" t="n">
        <v>0.8100000000000001</v>
      </c>
      <c r="V234" t="n">
        <v>0.92</v>
      </c>
      <c r="W234" t="n">
        <v>9.23</v>
      </c>
      <c r="X234" t="n">
        <v>0.34</v>
      </c>
      <c r="Y234" t="n">
        <v>0.5</v>
      </c>
      <c r="Z234" t="n">
        <v>10</v>
      </c>
    </row>
    <row r="235">
      <c r="A235" t="n">
        <v>11</v>
      </c>
      <c r="B235" t="n">
        <v>35</v>
      </c>
      <c r="C235" t="inlineStr">
        <is>
          <t xml:space="preserve">CONCLUIDO	</t>
        </is>
      </c>
      <c r="D235" t="n">
        <v>2.7013</v>
      </c>
      <c r="E235" t="n">
        <v>37.02</v>
      </c>
      <c r="F235" t="n">
        <v>34.82</v>
      </c>
      <c r="G235" t="n">
        <v>116.06</v>
      </c>
      <c r="H235" t="n">
        <v>2.24</v>
      </c>
      <c r="I235" t="n">
        <v>18</v>
      </c>
      <c r="J235" t="n">
        <v>94.23</v>
      </c>
      <c r="K235" t="n">
        <v>35.1</v>
      </c>
      <c r="L235" t="n">
        <v>12</v>
      </c>
      <c r="M235" t="n">
        <v>0</v>
      </c>
      <c r="N235" t="n">
        <v>12.13</v>
      </c>
      <c r="O235" t="n">
        <v>11855.41</v>
      </c>
      <c r="P235" t="n">
        <v>234.33</v>
      </c>
      <c r="Q235" t="n">
        <v>561.72</v>
      </c>
      <c r="R235" t="n">
        <v>59.42</v>
      </c>
      <c r="S235" t="n">
        <v>48.39</v>
      </c>
      <c r="T235" t="n">
        <v>5140.56</v>
      </c>
      <c r="U235" t="n">
        <v>0.8100000000000001</v>
      </c>
      <c r="V235" t="n">
        <v>0.92</v>
      </c>
      <c r="W235" t="n">
        <v>9.23</v>
      </c>
      <c r="X235" t="n">
        <v>0.34</v>
      </c>
      <c r="Y235" t="n">
        <v>0.5</v>
      </c>
      <c r="Z235" t="n">
        <v>10</v>
      </c>
    </row>
    <row r="236">
      <c r="A236" t="n">
        <v>0</v>
      </c>
      <c r="B236" t="n">
        <v>50</v>
      </c>
      <c r="C236" t="inlineStr">
        <is>
          <t xml:space="preserve">CONCLUIDO	</t>
        </is>
      </c>
      <c r="D236" t="n">
        <v>2.0724</v>
      </c>
      <c r="E236" t="n">
        <v>48.25</v>
      </c>
      <c r="F236" t="n">
        <v>40.08</v>
      </c>
      <c r="G236" t="n">
        <v>8.710000000000001</v>
      </c>
      <c r="H236" t="n">
        <v>0.16</v>
      </c>
      <c r="I236" t="n">
        <v>276</v>
      </c>
      <c r="J236" t="n">
        <v>107.41</v>
      </c>
      <c r="K236" t="n">
        <v>41.65</v>
      </c>
      <c r="L236" t="n">
        <v>1</v>
      </c>
      <c r="M236" t="n">
        <v>274</v>
      </c>
      <c r="N236" t="n">
        <v>14.77</v>
      </c>
      <c r="O236" t="n">
        <v>13481.73</v>
      </c>
      <c r="P236" t="n">
        <v>383.4</v>
      </c>
      <c r="Q236" t="n">
        <v>561.9400000000001</v>
      </c>
      <c r="R236" t="n">
        <v>223.44</v>
      </c>
      <c r="S236" t="n">
        <v>48.39</v>
      </c>
      <c r="T236" t="n">
        <v>85859.97</v>
      </c>
      <c r="U236" t="n">
        <v>0.22</v>
      </c>
      <c r="V236" t="n">
        <v>0.8</v>
      </c>
      <c r="W236" t="n">
        <v>9.640000000000001</v>
      </c>
      <c r="X236" t="n">
        <v>5.6</v>
      </c>
      <c r="Y236" t="n">
        <v>0.5</v>
      </c>
      <c r="Z236" t="n">
        <v>10</v>
      </c>
    </row>
    <row r="237">
      <c r="A237" t="n">
        <v>1</v>
      </c>
      <c r="B237" t="n">
        <v>50</v>
      </c>
      <c r="C237" t="inlineStr">
        <is>
          <t xml:space="preserve">CONCLUIDO	</t>
        </is>
      </c>
      <c r="D237" t="n">
        <v>2.3871</v>
      </c>
      <c r="E237" t="n">
        <v>41.89</v>
      </c>
      <c r="F237" t="n">
        <v>37.03</v>
      </c>
      <c r="G237" t="n">
        <v>17.5</v>
      </c>
      <c r="H237" t="n">
        <v>0.32</v>
      </c>
      <c r="I237" t="n">
        <v>127</v>
      </c>
      <c r="J237" t="n">
        <v>108.68</v>
      </c>
      <c r="K237" t="n">
        <v>41.65</v>
      </c>
      <c r="L237" t="n">
        <v>2</v>
      </c>
      <c r="M237" t="n">
        <v>125</v>
      </c>
      <c r="N237" t="n">
        <v>15.03</v>
      </c>
      <c r="O237" t="n">
        <v>13638.32</v>
      </c>
      <c r="P237" t="n">
        <v>351.37</v>
      </c>
      <c r="Q237" t="n">
        <v>561.8200000000001</v>
      </c>
      <c r="R237" t="n">
        <v>128.44</v>
      </c>
      <c r="S237" t="n">
        <v>48.39</v>
      </c>
      <c r="T237" t="n">
        <v>39105.01</v>
      </c>
      <c r="U237" t="n">
        <v>0.38</v>
      </c>
      <c r="V237" t="n">
        <v>0.87</v>
      </c>
      <c r="W237" t="n">
        <v>9.4</v>
      </c>
      <c r="X237" t="n">
        <v>2.56</v>
      </c>
      <c r="Y237" t="n">
        <v>0.5</v>
      </c>
      <c r="Z237" t="n">
        <v>10</v>
      </c>
    </row>
    <row r="238">
      <c r="A238" t="n">
        <v>2</v>
      </c>
      <c r="B238" t="n">
        <v>50</v>
      </c>
      <c r="C238" t="inlineStr">
        <is>
          <t xml:space="preserve">CONCLUIDO	</t>
        </is>
      </c>
      <c r="D238" t="n">
        <v>2.5021</v>
      </c>
      <c r="E238" t="n">
        <v>39.97</v>
      </c>
      <c r="F238" t="n">
        <v>36.11</v>
      </c>
      <c r="G238" t="n">
        <v>26.42</v>
      </c>
      <c r="H238" t="n">
        <v>0.48</v>
      </c>
      <c r="I238" t="n">
        <v>82</v>
      </c>
      <c r="J238" t="n">
        <v>109.96</v>
      </c>
      <c r="K238" t="n">
        <v>41.65</v>
      </c>
      <c r="L238" t="n">
        <v>3</v>
      </c>
      <c r="M238" t="n">
        <v>80</v>
      </c>
      <c r="N238" t="n">
        <v>15.31</v>
      </c>
      <c r="O238" t="n">
        <v>13795.21</v>
      </c>
      <c r="P238" t="n">
        <v>339.57</v>
      </c>
      <c r="Q238" t="n">
        <v>561.73</v>
      </c>
      <c r="R238" t="n">
        <v>100.12</v>
      </c>
      <c r="S238" t="n">
        <v>48.39</v>
      </c>
      <c r="T238" t="n">
        <v>25173.69</v>
      </c>
      <c r="U238" t="n">
        <v>0.48</v>
      </c>
      <c r="V238" t="n">
        <v>0.89</v>
      </c>
      <c r="W238" t="n">
        <v>9.31</v>
      </c>
      <c r="X238" t="n">
        <v>1.63</v>
      </c>
      <c r="Y238" t="n">
        <v>0.5</v>
      </c>
      <c r="Z238" t="n">
        <v>10</v>
      </c>
    </row>
    <row r="239">
      <c r="A239" t="n">
        <v>3</v>
      </c>
      <c r="B239" t="n">
        <v>50</v>
      </c>
      <c r="C239" t="inlineStr">
        <is>
          <t xml:space="preserve">CONCLUIDO	</t>
        </is>
      </c>
      <c r="D239" t="n">
        <v>2.5596</v>
      </c>
      <c r="E239" t="n">
        <v>39.07</v>
      </c>
      <c r="F239" t="n">
        <v>35.68</v>
      </c>
      <c r="G239" t="n">
        <v>35.09</v>
      </c>
      <c r="H239" t="n">
        <v>0.63</v>
      </c>
      <c r="I239" t="n">
        <v>61</v>
      </c>
      <c r="J239" t="n">
        <v>111.23</v>
      </c>
      <c r="K239" t="n">
        <v>41.65</v>
      </c>
      <c r="L239" t="n">
        <v>4</v>
      </c>
      <c r="M239" t="n">
        <v>59</v>
      </c>
      <c r="N239" t="n">
        <v>15.58</v>
      </c>
      <c r="O239" t="n">
        <v>13952.52</v>
      </c>
      <c r="P239" t="n">
        <v>332.57</v>
      </c>
      <c r="Q239" t="n">
        <v>561.74</v>
      </c>
      <c r="R239" t="n">
        <v>86.64</v>
      </c>
      <c r="S239" t="n">
        <v>48.39</v>
      </c>
      <c r="T239" t="n">
        <v>18537.09</v>
      </c>
      <c r="U239" t="n">
        <v>0.5600000000000001</v>
      </c>
      <c r="V239" t="n">
        <v>0.9</v>
      </c>
      <c r="W239" t="n">
        <v>9.279999999999999</v>
      </c>
      <c r="X239" t="n">
        <v>1.2</v>
      </c>
      <c r="Y239" t="n">
        <v>0.5</v>
      </c>
      <c r="Z239" t="n">
        <v>10</v>
      </c>
    </row>
    <row r="240">
      <c r="A240" t="n">
        <v>4</v>
      </c>
      <c r="B240" t="n">
        <v>50</v>
      </c>
      <c r="C240" t="inlineStr">
        <is>
          <t xml:space="preserve">CONCLUIDO	</t>
        </is>
      </c>
      <c r="D240" t="n">
        <v>2.5966</v>
      </c>
      <c r="E240" t="n">
        <v>38.51</v>
      </c>
      <c r="F240" t="n">
        <v>35.41</v>
      </c>
      <c r="G240" t="n">
        <v>44.26</v>
      </c>
      <c r="H240" t="n">
        <v>0.78</v>
      </c>
      <c r="I240" t="n">
        <v>48</v>
      </c>
      <c r="J240" t="n">
        <v>112.51</v>
      </c>
      <c r="K240" t="n">
        <v>41.65</v>
      </c>
      <c r="L240" t="n">
        <v>5</v>
      </c>
      <c r="M240" t="n">
        <v>46</v>
      </c>
      <c r="N240" t="n">
        <v>15.86</v>
      </c>
      <c r="O240" t="n">
        <v>14110.24</v>
      </c>
      <c r="P240" t="n">
        <v>326.84</v>
      </c>
      <c r="Q240" t="n">
        <v>561.6799999999999</v>
      </c>
      <c r="R240" t="n">
        <v>78.33</v>
      </c>
      <c r="S240" t="n">
        <v>48.39</v>
      </c>
      <c r="T240" t="n">
        <v>14444.65</v>
      </c>
      <c r="U240" t="n">
        <v>0.62</v>
      </c>
      <c r="V240" t="n">
        <v>0.91</v>
      </c>
      <c r="W240" t="n">
        <v>9.26</v>
      </c>
      <c r="X240" t="n">
        <v>0.9399999999999999</v>
      </c>
      <c r="Y240" t="n">
        <v>0.5</v>
      </c>
      <c r="Z240" t="n">
        <v>10</v>
      </c>
    </row>
    <row r="241">
      <c r="A241" t="n">
        <v>5</v>
      </c>
      <c r="B241" t="n">
        <v>50</v>
      </c>
      <c r="C241" t="inlineStr">
        <is>
          <t xml:space="preserve">CONCLUIDO	</t>
        </is>
      </c>
      <c r="D241" t="n">
        <v>2.6187</v>
      </c>
      <c r="E241" t="n">
        <v>38.19</v>
      </c>
      <c r="F241" t="n">
        <v>35.26</v>
      </c>
      <c r="G241" t="n">
        <v>52.89</v>
      </c>
      <c r="H241" t="n">
        <v>0.93</v>
      </c>
      <c r="I241" t="n">
        <v>40</v>
      </c>
      <c r="J241" t="n">
        <v>113.79</v>
      </c>
      <c r="K241" t="n">
        <v>41.65</v>
      </c>
      <c r="L241" t="n">
        <v>6</v>
      </c>
      <c r="M241" t="n">
        <v>38</v>
      </c>
      <c r="N241" t="n">
        <v>16.14</v>
      </c>
      <c r="O241" t="n">
        <v>14268.39</v>
      </c>
      <c r="P241" t="n">
        <v>322.49</v>
      </c>
      <c r="Q241" t="n">
        <v>561.7</v>
      </c>
      <c r="R241" t="n">
        <v>73.73999999999999</v>
      </c>
      <c r="S241" t="n">
        <v>48.39</v>
      </c>
      <c r="T241" t="n">
        <v>12190.34</v>
      </c>
      <c r="U241" t="n">
        <v>0.66</v>
      </c>
      <c r="V241" t="n">
        <v>0.91</v>
      </c>
      <c r="W241" t="n">
        <v>9.25</v>
      </c>
      <c r="X241" t="n">
        <v>0.79</v>
      </c>
      <c r="Y241" t="n">
        <v>0.5</v>
      </c>
      <c r="Z241" t="n">
        <v>10</v>
      </c>
    </row>
    <row r="242">
      <c r="A242" t="n">
        <v>6</v>
      </c>
      <c r="B242" t="n">
        <v>50</v>
      </c>
      <c r="C242" t="inlineStr">
        <is>
          <t xml:space="preserve">CONCLUIDO	</t>
        </is>
      </c>
      <c r="D242" t="n">
        <v>2.637</v>
      </c>
      <c r="E242" t="n">
        <v>37.92</v>
      </c>
      <c r="F242" t="n">
        <v>35.13</v>
      </c>
      <c r="G242" t="n">
        <v>62</v>
      </c>
      <c r="H242" t="n">
        <v>1.07</v>
      </c>
      <c r="I242" t="n">
        <v>34</v>
      </c>
      <c r="J242" t="n">
        <v>115.08</v>
      </c>
      <c r="K242" t="n">
        <v>41.65</v>
      </c>
      <c r="L242" t="n">
        <v>7</v>
      </c>
      <c r="M242" t="n">
        <v>32</v>
      </c>
      <c r="N242" t="n">
        <v>16.43</v>
      </c>
      <c r="O242" t="n">
        <v>14426.96</v>
      </c>
      <c r="P242" t="n">
        <v>318.09</v>
      </c>
      <c r="Q242" t="n">
        <v>561.6900000000001</v>
      </c>
      <c r="R242" t="n">
        <v>69.95</v>
      </c>
      <c r="S242" t="n">
        <v>48.39</v>
      </c>
      <c r="T242" t="n">
        <v>10327.58</v>
      </c>
      <c r="U242" t="n">
        <v>0.6899999999999999</v>
      </c>
      <c r="V242" t="n">
        <v>0.92</v>
      </c>
      <c r="W242" t="n">
        <v>9.23</v>
      </c>
      <c r="X242" t="n">
        <v>0.66</v>
      </c>
      <c r="Y242" t="n">
        <v>0.5</v>
      </c>
      <c r="Z242" t="n">
        <v>10</v>
      </c>
    </row>
    <row r="243">
      <c r="A243" t="n">
        <v>7</v>
      </c>
      <c r="B243" t="n">
        <v>50</v>
      </c>
      <c r="C243" t="inlineStr">
        <is>
          <t xml:space="preserve">CONCLUIDO	</t>
        </is>
      </c>
      <c r="D243" t="n">
        <v>2.6477</v>
      </c>
      <c r="E243" t="n">
        <v>37.77</v>
      </c>
      <c r="F243" t="n">
        <v>35.07</v>
      </c>
      <c r="G243" t="n">
        <v>70.13</v>
      </c>
      <c r="H243" t="n">
        <v>1.21</v>
      </c>
      <c r="I243" t="n">
        <v>30</v>
      </c>
      <c r="J243" t="n">
        <v>116.37</v>
      </c>
      <c r="K243" t="n">
        <v>41.65</v>
      </c>
      <c r="L243" t="n">
        <v>8</v>
      </c>
      <c r="M243" t="n">
        <v>28</v>
      </c>
      <c r="N243" t="n">
        <v>16.72</v>
      </c>
      <c r="O243" t="n">
        <v>14585.96</v>
      </c>
      <c r="P243" t="n">
        <v>314.19</v>
      </c>
      <c r="Q243" t="n">
        <v>561.72</v>
      </c>
      <c r="R243" t="n">
        <v>67.75</v>
      </c>
      <c r="S243" t="n">
        <v>48.39</v>
      </c>
      <c r="T243" t="n">
        <v>9248.709999999999</v>
      </c>
      <c r="U243" t="n">
        <v>0.71</v>
      </c>
      <c r="V243" t="n">
        <v>0.92</v>
      </c>
      <c r="W243" t="n">
        <v>9.23</v>
      </c>
      <c r="X243" t="n">
        <v>0.59</v>
      </c>
      <c r="Y243" t="n">
        <v>0.5</v>
      </c>
      <c r="Z243" t="n">
        <v>10</v>
      </c>
    </row>
    <row r="244">
      <c r="A244" t="n">
        <v>8</v>
      </c>
      <c r="B244" t="n">
        <v>50</v>
      </c>
      <c r="C244" t="inlineStr">
        <is>
          <t xml:space="preserve">CONCLUIDO	</t>
        </is>
      </c>
      <c r="D244" t="n">
        <v>2.6605</v>
      </c>
      <c r="E244" t="n">
        <v>37.59</v>
      </c>
      <c r="F244" t="n">
        <v>34.97</v>
      </c>
      <c r="G244" t="n">
        <v>80.70999999999999</v>
      </c>
      <c r="H244" t="n">
        <v>1.35</v>
      </c>
      <c r="I244" t="n">
        <v>26</v>
      </c>
      <c r="J244" t="n">
        <v>117.66</v>
      </c>
      <c r="K244" t="n">
        <v>41.65</v>
      </c>
      <c r="L244" t="n">
        <v>9</v>
      </c>
      <c r="M244" t="n">
        <v>24</v>
      </c>
      <c r="N244" t="n">
        <v>17.01</v>
      </c>
      <c r="O244" t="n">
        <v>14745.39</v>
      </c>
      <c r="P244" t="n">
        <v>310.4</v>
      </c>
      <c r="Q244" t="n">
        <v>561.6900000000001</v>
      </c>
      <c r="R244" t="n">
        <v>64.84999999999999</v>
      </c>
      <c r="S244" t="n">
        <v>48.39</v>
      </c>
      <c r="T244" t="n">
        <v>7819.53</v>
      </c>
      <c r="U244" t="n">
        <v>0.75</v>
      </c>
      <c r="V244" t="n">
        <v>0.92</v>
      </c>
      <c r="W244" t="n">
        <v>9.220000000000001</v>
      </c>
      <c r="X244" t="n">
        <v>0.5</v>
      </c>
      <c r="Y244" t="n">
        <v>0.5</v>
      </c>
      <c r="Z244" t="n">
        <v>10</v>
      </c>
    </row>
    <row r="245">
      <c r="A245" t="n">
        <v>9</v>
      </c>
      <c r="B245" t="n">
        <v>50</v>
      </c>
      <c r="C245" t="inlineStr">
        <is>
          <t xml:space="preserve">CONCLUIDO	</t>
        </is>
      </c>
      <c r="D245" t="n">
        <v>2.6699</v>
      </c>
      <c r="E245" t="n">
        <v>37.46</v>
      </c>
      <c r="F245" t="n">
        <v>34.91</v>
      </c>
      <c r="G245" t="n">
        <v>91.06</v>
      </c>
      <c r="H245" t="n">
        <v>1.48</v>
      </c>
      <c r="I245" t="n">
        <v>23</v>
      </c>
      <c r="J245" t="n">
        <v>118.96</v>
      </c>
      <c r="K245" t="n">
        <v>41.65</v>
      </c>
      <c r="L245" t="n">
        <v>10</v>
      </c>
      <c r="M245" t="n">
        <v>21</v>
      </c>
      <c r="N245" t="n">
        <v>17.31</v>
      </c>
      <c r="O245" t="n">
        <v>14905.25</v>
      </c>
      <c r="P245" t="n">
        <v>305.83</v>
      </c>
      <c r="Q245" t="n">
        <v>561.6900000000001</v>
      </c>
      <c r="R245" t="n">
        <v>63.12</v>
      </c>
      <c r="S245" t="n">
        <v>48.39</v>
      </c>
      <c r="T245" t="n">
        <v>6966.53</v>
      </c>
      <c r="U245" t="n">
        <v>0.77</v>
      </c>
      <c r="V245" t="n">
        <v>0.92</v>
      </c>
      <c r="W245" t="n">
        <v>9.210000000000001</v>
      </c>
      <c r="X245" t="n">
        <v>0.44</v>
      </c>
      <c r="Y245" t="n">
        <v>0.5</v>
      </c>
      <c r="Z245" t="n">
        <v>10</v>
      </c>
    </row>
    <row r="246">
      <c r="A246" t="n">
        <v>10</v>
      </c>
      <c r="B246" t="n">
        <v>50</v>
      </c>
      <c r="C246" t="inlineStr">
        <is>
          <t xml:space="preserve">CONCLUIDO	</t>
        </is>
      </c>
      <c r="D246" t="n">
        <v>2.6747</v>
      </c>
      <c r="E246" t="n">
        <v>37.39</v>
      </c>
      <c r="F246" t="n">
        <v>34.88</v>
      </c>
      <c r="G246" t="n">
        <v>99.67</v>
      </c>
      <c r="H246" t="n">
        <v>1.61</v>
      </c>
      <c r="I246" t="n">
        <v>21</v>
      </c>
      <c r="J246" t="n">
        <v>120.26</v>
      </c>
      <c r="K246" t="n">
        <v>41.65</v>
      </c>
      <c r="L246" t="n">
        <v>11</v>
      </c>
      <c r="M246" t="n">
        <v>19</v>
      </c>
      <c r="N246" t="n">
        <v>17.61</v>
      </c>
      <c r="O246" t="n">
        <v>15065.56</v>
      </c>
      <c r="P246" t="n">
        <v>303.15</v>
      </c>
      <c r="Q246" t="n">
        <v>561.66</v>
      </c>
      <c r="R246" t="n">
        <v>62.22</v>
      </c>
      <c r="S246" t="n">
        <v>48.39</v>
      </c>
      <c r="T246" t="n">
        <v>6527</v>
      </c>
      <c r="U246" t="n">
        <v>0.78</v>
      </c>
      <c r="V246" t="n">
        <v>0.92</v>
      </c>
      <c r="W246" t="n">
        <v>9.210000000000001</v>
      </c>
      <c r="X246" t="n">
        <v>0.41</v>
      </c>
      <c r="Y246" t="n">
        <v>0.5</v>
      </c>
      <c r="Z246" t="n">
        <v>10</v>
      </c>
    </row>
    <row r="247">
      <c r="A247" t="n">
        <v>11</v>
      </c>
      <c r="B247" t="n">
        <v>50</v>
      </c>
      <c r="C247" t="inlineStr">
        <is>
          <t xml:space="preserve">CONCLUIDO	</t>
        </is>
      </c>
      <c r="D247" t="n">
        <v>2.682</v>
      </c>
      <c r="E247" t="n">
        <v>37.29</v>
      </c>
      <c r="F247" t="n">
        <v>34.83</v>
      </c>
      <c r="G247" t="n">
        <v>109.98</v>
      </c>
      <c r="H247" t="n">
        <v>1.74</v>
      </c>
      <c r="I247" t="n">
        <v>19</v>
      </c>
      <c r="J247" t="n">
        <v>121.56</v>
      </c>
      <c r="K247" t="n">
        <v>41.65</v>
      </c>
      <c r="L247" t="n">
        <v>12</v>
      </c>
      <c r="M247" t="n">
        <v>17</v>
      </c>
      <c r="N247" t="n">
        <v>17.91</v>
      </c>
      <c r="O247" t="n">
        <v>15226.31</v>
      </c>
      <c r="P247" t="n">
        <v>299.61</v>
      </c>
      <c r="Q247" t="n">
        <v>561.7</v>
      </c>
      <c r="R247" t="n">
        <v>60.42</v>
      </c>
      <c r="S247" t="n">
        <v>48.39</v>
      </c>
      <c r="T247" t="n">
        <v>5638.08</v>
      </c>
      <c r="U247" t="n">
        <v>0.8</v>
      </c>
      <c r="V247" t="n">
        <v>0.92</v>
      </c>
      <c r="W247" t="n">
        <v>9.210000000000001</v>
      </c>
      <c r="X247" t="n">
        <v>0.35</v>
      </c>
      <c r="Y247" t="n">
        <v>0.5</v>
      </c>
      <c r="Z247" t="n">
        <v>10</v>
      </c>
    </row>
    <row r="248">
      <c r="A248" t="n">
        <v>12</v>
      </c>
      <c r="B248" t="n">
        <v>50</v>
      </c>
      <c r="C248" t="inlineStr">
        <is>
          <t xml:space="preserve">CONCLUIDO	</t>
        </is>
      </c>
      <c r="D248" t="n">
        <v>2.6845</v>
      </c>
      <c r="E248" t="n">
        <v>37.25</v>
      </c>
      <c r="F248" t="n">
        <v>34.81</v>
      </c>
      <c r="G248" t="n">
        <v>116.05</v>
      </c>
      <c r="H248" t="n">
        <v>1.87</v>
      </c>
      <c r="I248" t="n">
        <v>18</v>
      </c>
      <c r="J248" t="n">
        <v>122.87</v>
      </c>
      <c r="K248" t="n">
        <v>41.65</v>
      </c>
      <c r="L248" t="n">
        <v>13</v>
      </c>
      <c r="M248" t="n">
        <v>16</v>
      </c>
      <c r="N248" t="n">
        <v>18.22</v>
      </c>
      <c r="O248" t="n">
        <v>15387.5</v>
      </c>
      <c r="P248" t="n">
        <v>295.34</v>
      </c>
      <c r="Q248" t="n">
        <v>561.6900000000001</v>
      </c>
      <c r="R248" t="n">
        <v>60.05</v>
      </c>
      <c r="S248" t="n">
        <v>48.39</v>
      </c>
      <c r="T248" t="n">
        <v>5455.54</v>
      </c>
      <c r="U248" t="n">
        <v>0.8100000000000001</v>
      </c>
      <c r="V248" t="n">
        <v>0.92</v>
      </c>
      <c r="W248" t="n">
        <v>9.210000000000001</v>
      </c>
      <c r="X248" t="n">
        <v>0.34</v>
      </c>
      <c r="Y248" t="n">
        <v>0.5</v>
      </c>
      <c r="Z248" t="n">
        <v>10</v>
      </c>
    </row>
    <row r="249">
      <c r="A249" t="n">
        <v>13</v>
      </c>
      <c r="B249" t="n">
        <v>50</v>
      </c>
      <c r="C249" t="inlineStr">
        <is>
          <t xml:space="preserve">CONCLUIDO	</t>
        </is>
      </c>
      <c r="D249" t="n">
        <v>2.6909</v>
      </c>
      <c r="E249" t="n">
        <v>37.16</v>
      </c>
      <c r="F249" t="n">
        <v>34.77</v>
      </c>
      <c r="G249" t="n">
        <v>130.39</v>
      </c>
      <c r="H249" t="n">
        <v>1.99</v>
      </c>
      <c r="I249" t="n">
        <v>16</v>
      </c>
      <c r="J249" t="n">
        <v>124.18</v>
      </c>
      <c r="K249" t="n">
        <v>41.65</v>
      </c>
      <c r="L249" t="n">
        <v>14</v>
      </c>
      <c r="M249" t="n">
        <v>14</v>
      </c>
      <c r="N249" t="n">
        <v>18.53</v>
      </c>
      <c r="O249" t="n">
        <v>15549.15</v>
      </c>
      <c r="P249" t="n">
        <v>291.35</v>
      </c>
      <c r="Q249" t="n">
        <v>561.66</v>
      </c>
      <c r="R249" t="n">
        <v>58.66</v>
      </c>
      <c r="S249" t="n">
        <v>48.39</v>
      </c>
      <c r="T249" t="n">
        <v>4770.17</v>
      </c>
      <c r="U249" t="n">
        <v>0.82</v>
      </c>
      <c r="V249" t="n">
        <v>0.93</v>
      </c>
      <c r="W249" t="n">
        <v>9.210000000000001</v>
      </c>
      <c r="X249" t="n">
        <v>0.3</v>
      </c>
      <c r="Y249" t="n">
        <v>0.5</v>
      </c>
      <c r="Z249" t="n">
        <v>10</v>
      </c>
    </row>
    <row r="250">
      <c r="A250" t="n">
        <v>14</v>
      </c>
      <c r="B250" t="n">
        <v>50</v>
      </c>
      <c r="C250" t="inlineStr">
        <is>
          <t xml:space="preserve">CONCLUIDO	</t>
        </is>
      </c>
      <c r="D250" t="n">
        <v>2.6945</v>
      </c>
      <c r="E250" t="n">
        <v>37.11</v>
      </c>
      <c r="F250" t="n">
        <v>34.74</v>
      </c>
      <c r="G250" t="n">
        <v>138.97</v>
      </c>
      <c r="H250" t="n">
        <v>2.11</v>
      </c>
      <c r="I250" t="n">
        <v>15</v>
      </c>
      <c r="J250" t="n">
        <v>125.49</v>
      </c>
      <c r="K250" t="n">
        <v>41.65</v>
      </c>
      <c r="L250" t="n">
        <v>15</v>
      </c>
      <c r="M250" t="n">
        <v>13</v>
      </c>
      <c r="N250" t="n">
        <v>18.84</v>
      </c>
      <c r="O250" t="n">
        <v>15711.24</v>
      </c>
      <c r="P250" t="n">
        <v>287.93</v>
      </c>
      <c r="Q250" t="n">
        <v>561.66</v>
      </c>
      <c r="R250" t="n">
        <v>57.76</v>
      </c>
      <c r="S250" t="n">
        <v>48.39</v>
      </c>
      <c r="T250" t="n">
        <v>4326.96</v>
      </c>
      <c r="U250" t="n">
        <v>0.84</v>
      </c>
      <c r="V250" t="n">
        <v>0.93</v>
      </c>
      <c r="W250" t="n">
        <v>9.199999999999999</v>
      </c>
      <c r="X250" t="n">
        <v>0.27</v>
      </c>
      <c r="Y250" t="n">
        <v>0.5</v>
      </c>
      <c r="Z250" t="n">
        <v>10</v>
      </c>
    </row>
    <row r="251">
      <c r="A251" t="n">
        <v>15</v>
      </c>
      <c r="B251" t="n">
        <v>50</v>
      </c>
      <c r="C251" t="inlineStr">
        <is>
          <t xml:space="preserve">CONCLUIDO	</t>
        </is>
      </c>
      <c r="D251" t="n">
        <v>2.6978</v>
      </c>
      <c r="E251" t="n">
        <v>37.07</v>
      </c>
      <c r="F251" t="n">
        <v>34.72</v>
      </c>
      <c r="G251" t="n">
        <v>148.8</v>
      </c>
      <c r="H251" t="n">
        <v>2.23</v>
      </c>
      <c r="I251" t="n">
        <v>14</v>
      </c>
      <c r="J251" t="n">
        <v>126.81</v>
      </c>
      <c r="K251" t="n">
        <v>41.65</v>
      </c>
      <c r="L251" t="n">
        <v>16</v>
      </c>
      <c r="M251" t="n">
        <v>12</v>
      </c>
      <c r="N251" t="n">
        <v>19.16</v>
      </c>
      <c r="O251" t="n">
        <v>15873.8</v>
      </c>
      <c r="P251" t="n">
        <v>284.43</v>
      </c>
      <c r="Q251" t="n">
        <v>561.66</v>
      </c>
      <c r="R251" t="n">
        <v>57.01</v>
      </c>
      <c r="S251" t="n">
        <v>48.39</v>
      </c>
      <c r="T251" t="n">
        <v>3957.73</v>
      </c>
      <c r="U251" t="n">
        <v>0.85</v>
      </c>
      <c r="V251" t="n">
        <v>0.93</v>
      </c>
      <c r="W251" t="n">
        <v>9.199999999999999</v>
      </c>
      <c r="X251" t="n">
        <v>0.25</v>
      </c>
      <c r="Y251" t="n">
        <v>0.5</v>
      </c>
      <c r="Z251" t="n">
        <v>10</v>
      </c>
    </row>
    <row r="252">
      <c r="A252" t="n">
        <v>16</v>
      </c>
      <c r="B252" t="n">
        <v>50</v>
      </c>
      <c r="C252" t="inlineStr">
        <is>
          <t xml:space="preserve">CONCLUIDO	</t>
        </is>
      </c>
      <c r="D252" t="n">
        <v>2.7</v>
      </c>
      <c r="E252" t="n">
        <v>37.04</v>
      </c>
      <c r="F252" t="n">
        <v>34.71</v>
      </c>
      <c r="G252" t="n">
        <v>160.21</v>
      </c>
      <c r="H252" t="n">
        <v>2.34</v>
      </c>
      <c r="I252" t="n">
        <v>13</v>
      </c>
      <c r="J252" t="n">
        <v>128.13</v>
      </c>
      <c r="K252" t="n">
        <v>41.65</v>
      </c>
      <c r="L252" t="n">
        <v>17</v>
      </c>
      <c r="M252" t="n">
        <v>9</v>
      </c>
      <c r="N252" t="n">
        <v>19.48</v>
      </c>
      <c r="O252" t="n">
        <v>16036.82</v>
      </c>
      <c r="P252" t="n">
        <v>280.89</v>
      </c>
      <c r="Q252" t="n">
        <v>561.65</v>
      </c>
      <c r="R252" t="n">
        <v>56.9</v>
      </c>
      <c r="S252" t="n">
        <v>48.39</v>
      </c>
      <c r="T252" t="n">
        <v>3907.1</v>
      </c>
      <c r="U252" t="n">
        <v>0.85</v>
      </c>
      <c r="V252" t="n">
        <v>0.93</v>
      </c>
      <c r="W252" t="n">
        <v>9.199999999999999</v>
      </c>
      <c r="X252" t="n">
        <v>0.24</v>
      </c>
      <c r="Y252" t="n">
        <v>0.5</v>
      </c>
      <c r="Z252" t="n">
        <v>10</v>
      </c>
    </row>
    <row r="253">
      <c r="A253" t="n">
        <v>17</v>
      </c>
      <c r="B253" t="n">
        <v>50</v>
      </c>
      <c r="C253" t="inlineStr">
        <is>
          <t xml:space="preserve">CONCLUIDO	</t>
        </is>
      </c>
      <c r="D253" t="n">
        <v>2.6989</v>
      </c>
      <c r="E253" t="n">
        <v>37.05</v>
      </c>
      <c r="F253" t="n">
        <v>34.73</v>
      </c>
      <c r="G253" t="n">
        <v>160.28</v>
      </c>
      <c r="H253" t="n">
        <v>2.46</v>
      </c>
      <c r="I253" t="n">
        <v>13</v>
      </c>
      <c r="J253" t="n">
        <v>129.46</v>
      </c>
      <c r="K253" t="n">
        <v>41.65</v>
      </c>
      <c r="L253" t="n">
        <v>18</v>
      </c>
      <c r="M253" t="n">
        <v>2</v>
      </c>
      <c r="N253" t="n">
        <v>19.81</v>
      </c>
      <c r="O253" t="n">
        <v>16200.3</v>
      </c>
      <c r="P253" t="n">
        <v>279.88</v>
      </c>
      <c r="Q253" t="n">
        <v>561.67</v>
      </c>
      <c r="R253" t="n">
        <v>56.89</v>
      </c>
      <c r="S253" t="n">
        <v>48.39</v>
      </c>
      <c r="T253" t="n">
        <v>3901.99</v>
      </c>
      <c r="U253" t="n">
        <v>0.85</v>
      </c>
      <c r="V253" t="n">
        <v>0.93</v>
      </c>
      <c r="W253" t="n">
        <v>9.210000000000001</v>
      </c>
      <c r="X253" t="n">
        <v>0.25</v>
      </c>
      <c r="Y253" t="n">
        <v>0.5</v>
      </c>
      <c r="Z253" t="n">
        <v>10</v>
      </c>
    </row>
    <row r="254">
      <c r="A254" t="n">
        <v>18</v>
      </c>
      <c r="B254" t="n">
        <v>50</v>
      </c>
      <c r="C254" t="inlineStr">
        <is>
          <t xml:space="preserve">CONCLUIDO	</t>
        </is>
      </c>
      <c r="D254" t="n">
        <v>2.6986</v>
      </c>
      <c r="E254" t="n">
        <v>37.06</v>
      </c>
      <c r="F254" t="n">
        <v>34.73</v>
      </c>
      <c r="G254" t="n">
        <v>160.3</v>
      </c>
      <c r="H254" t="n">
        <v>2.57</v>
      </c>
      <c r="I254" t="n">
        <v>13</v>
      </c>
      <c r="J254" t="n">
        <v>130.79</v>
      </c>
      <c r="K254" t="n">
        <v>41.65</v>
      </c>
      <c r="L254" t="n">
        <v>19</v>
      </c>
      <c r="M254" t="n">
        <v>0</v>
      </c>
      <c r="N254" t="n">
        <v>20.14</v>
      </c>
      <c r="O254" t="n">
        <v>16364.25</v>
      </c>
      <c r="P254" t="n">
        <v>282.02</v>
      </c>
      <c r="Q254" t="n">
        <v>561.6900000000001</v>
      </c>
      <c r="R254" t="n">
        <v>56.85</v>
      </c>
      <c r="S254" t="n">
        <v>48.39</v>
      </c>
      <c r="T254" t="n">
        <v>3880.32</v>
      </c>
      <c r="U254" t="n">
        <v>0.85</v>
      </c>
      <c r="V254" t="n">
        <v>0.93</v>
      </c>
      <c r="W254" t="n">
        <v>9.220000000000001</v>
      </c>
      <c r="X254" t="n">
        <v>0.26</v>
      </c>
      <c r="Y254" t="n">
        <v>0.5</v>
      </c>
      <c r="Z254" t="n">
        <v>10</v>
      </c>
    </row>
    <row r="255">
      <c r="A255" t="n">
        <v>0</v>
      </c>
      <c r="B255" t="n">
        <v>25</v>
      </c>
      <c r="C255" t="inlineStr">
        <is>
          <t xml:space="preserve">CONCLUIDO	</t>
        </is>
      </c>
      <c r="D255" t="n">
        <v>2.3615</v>
      </c>
      <c r="E255" t="n">
        <v>42.35</v>
      </c>
      <c r="F255" t="n">
        <v>38.08</v>
      </c>
      <c r="G255" t="n">
        <v>12.84</v>
      </c>
      <c r="H255" t="n">
        <v>0.28</v>
      </c>
      <c r="I255" t="n">
        <v>178</v>
      </c>
      <c r="J255" t="n">
        <v>61.76</v>
      </c>
      <c r="K255" t="n">
        <v>28.92</v>
      </c>
      <c r="L255" t="n">
        <v>1</v>
      </c>
      <c r="M255" t="n">
        <v>176</v>
      </c>
      <c r="N255" t="n">
        <v>6.84</v>
      </c>
      <c r="O255" t="n">
        <v>7851.41</v>
      </c>
      <c r="P255" t="n">
        <v>246.5</v>
      </c>
      <c r="Q255" t="n">
        <v>561.9299999999999</v>
      </c>
      <c r="R255" t="n">
        <v>160.89</v>
      </c>
      <c r="S255" t="n">
        <v>48.39</v>
      </c>
      <c r="T255" t="n">
        <v>55079.43</v>
      </c>
      <c r="U255" t="n">
        <v>0.3</v>
      </c>
      <c r="V255" t="n">
        <v>0.85</v>
      </c>
      <c r="W255" t="n">
        <v>9.48</v>
      </c>
      <c r="X255" t="n">
        <v>3.6</v>
      </c>
      <c r="Y255" t="n">
        <v>0.5</v>
      </c>
      <c r="Z255" t="n">
        <v>10</v>
      </c>
    </row>
    <row r="256">
      <c r="A256" t="n">
        <v>1</v>
      </c>
      <c r="B256" t="n">
        <v>25</v>
      </c>
      <c r="C256" t="inlineStr">
        <is>
          <t xml:space="preserve">CONCLUIDO	</t>
        </is>
      </c>
      <c r="D256" t="n">
        <v>2.5598</v>
      </c>
      <c r="E256" t="n">
        <v>39.07</v>
      </c>
      <c r="F256" t="n">
        <v>36.12</v>
      </c>
      <c r="G256" t="n">
        <v>26.11</v>
      </c>
      <c r="H256" t="n">
        <v>0.55</v>
      </c>
      <c r="I256" t="n">
        <v>83</v>
      </c>
      <c r="J256" t="n">
        <v>62.92</v>
      </c>
      <c r="K256" t="n">
        <v>28.92</v>
      </c>
      <c r="L256" t="n">
        <v>2</v>
      </c>
      <c r="M256" t="n">
        <v>81</v>
      </c>
      <c r="N256" t="n">
        <v>7</v>
      </c>
      <c r="O256" t="n">
        <v>7994.37</v>
      </c>
      <c r="P256" t="n">
        <v>227.91</v>
      </c>
      <c r="Q256" t="n">
        <v>561.79</v>
      </c>
      <c r="R256" t="n">
        <v>100.52</v>
      </c>
      <c r="S256" t="n">
        <v>48.39</v>
      </c>
      <c r="T256" t="n">
        <v>25366.61</v>
      </c>
      <c r="U256" t="n">
        <v>0.48</v>
      </c>
      <c r="V256" t="n">
        <v>0.89</v>
      </c>
      <c r="W256" t="n">
        <v>9.31</v>
      </c>
      <c r="X256" t="n">
        <v>1.64</v>
      </c>
      <c r="Y256" t="n">
        <v>0.5</v>
      </c>
      <c r="Z256" t="n">
        <v>10</v>
      </c>
    </row>
    <row r="257">
      <c r="A257" t="n">
        <v>2</v>
      </c>
      <c r="B257" t="n">
        <v>25</v>
      </c>
      <c r="C257" t="inlineStr">
        <is>
          <t xml:space="preserve">CONCLUIDO	</t>
        </is>
      </c>
      <c r="D257" t="n">
        <v>2.6276</v>
      </c>
      <c r="E257" t="n">
        <v>38.06</v>
      </c>
      <c r="F257" t="n">
        <v>35.53</v>
      </c>
      <c r="G257" t="n">
        <v>40.22</v>
      </c>
      <c r="H257" t="n">
        <v>0.8100000000000001</v>
      </c>
      <c r="I257" t="n">
        <v>53</v>
      </c>
      <c r="J257" t="n">
        <v>64.08</v>
      </c>
      <c r="K257" t="n">
        <v>28.92</v>
      </c>
      <c r="L257" t="n">
        <v>3</v>
      </c>
      <c r="M257" t="n">
        <v>51</v>
      </c>
      <c r="N257" t="n">
        <v>7.16</v>
      </c>
      <c r="O257" t="n">
        <v>8137.65</v>
      </c>
      <c r="P257" t="n">
        <v>217.88</v>
      </c>
      <c r="Q257" t="n">
        <v>561.7</v>
      </c>
      <c r="R257" t="n">
        <v>81.91</v>
      </c>
      <c r="S257" t="n">
        <v>48.39</v>
      </c>
      <c r="T257" t="n">
        <v>16214.09</v>
      </c>
      <c r="U257" t="n">
        <v>0.59</v>
      </c>
      <c r="V257" t="n">
        <v>0.91</v>
      </c>
      <c r="W257" t="n">
        <v>9.27</v>
      </c>
      <c r="X257" t="n">
        <v>1.05</v>
      </c>
      <c r="Y257" t="n">
        <v>0.5</v>
      </c>
      <c r="Z257" t="n">
        <v>10</v>
      </c>
    </row>
    <row r="258">
      <c r="A258" t="n">
        <v>3</v>
      </c>
      <c r="B258" t="n">
        <v>25</v>
      </c>
      <c r="C258" t="inlineStr">
        <is>
          <t xml:space="preserve">CONCLUIDO	</t>
        </is>
      </c>
      <c r="D258" t="n">
        <v>2.6612</v>
      </c>
      <c r="E258" t="n">
        <v>37.58</v>
      </c>
      <c r="F258" t="n">
        <v>35.24</v>
      </c>
      <c r="G258" t="n">
        <v>54.21</v>
      </c>
      <c r="H258" t="n">
        <v>1.07</v>
      </c>
      <c r="I258" t="n">
        <v>39</v>
      </c>
      <c r="J258" t="n">
        <v>65.25</v>
      </c>
      <c r="K258" t="n">
        <v>28.92</v>
      </c>
      <c r="L258" t="n">
        <v>4</v>
      </c>
      <c r="M258" t="n">
        <v>37</v>
      </c>
      <c r="N258" t="n">
        <v>7.33</v>
      </c>
      <c r="O258" t="n">
        <v>8281.25</v>
      </c>
      <c r="P258" t="n">
        <v>209.16</v>
      </c>
      <c r="Q258" t="n">
        <v>561.66</v>
      </c>
      <c r="R258" t="n">
        <v>72.92</v>
      </c>
      <c r="S258" t="n">
        <v>48.39</v>
      </c>
      <c r="T258" t="n">
        <v>11785.83</v>
      </c>
      <c r="U258" t="n">
        <v>0.66</v>
      </c>
      <c r="V258" t="n">
        <v>0.91</v>
      </c>
      <c r="W258" t="n">
        <v>9.25</v>
      </c>
      <c r="X258" t="n">
        <v>0.77</v>
      </c>
      <c r="Y258" t="n">
        <v>0.5</v>
      </c>
      <c r="Z258" t="n">
        <v>10</v>
      </c>
    </row>
    <row r="259">
      <c r="A259" t="n">
        <v>4</v>
      </c>
      <c r="B259" t="n">
        <v>25</v>
      </c>
      <c r="C259" t="inlineStr">
        <is>
          <t xml:space="preserve">CONCLUIDO	</t>
        </is>
      </c>
      <c r="D259" t="n">
        <v>2.683</v>
      </c>
      <c r="E259" t="n">
        <v>37.27</v>
      </c>
      <c r="F259" t="n">
        <v>35.06</v>
      </c>
      <c r="G259" t="n">
        <v>70.12</v>
      </c>
      <c r="H259" t="n">
        <v>1.31</v>
      </c>
      <c r="I259" t="n">
        <v>30</v>
      </c>
      <c r="J259" t="n">
        <v>66.42</v>
      </c>
      <c r="K259" t="n">
        <v>28.92</v>
      </c>
      <c r="L259" t="n">
        <v>5</v>
      </c>
      <c r="M259" t="n">
        <v>28</v>
      </c>
      <c r="N259" t="n">
        <v>7.49</v>
      </c>
      <c r="O259" t="n">
        <v>8425.16</v>
      </c>
      <c r="P259" t="n">
        <v>201.15</v>
      </c>
      <c r="Q259" t="n">
        <v>561.67</v>
      </c>
      <c r="R259" t="n">
        <v>67.53</v>
      </c>
      <c r="S259" t="n">
        <v>48.39</v>
      </c>
      <c r="T259" t="n">
        <v>9135.67</v>
      </c>
      <c r="U259" t="n">
        <v>0.72</v>
      </c>
      <c r="V259" t="n">
        <v>0.92</v>
      </c>
      <c r="W259" t="n">
        <v>9.23</v>
      </c>
      <c r="X259" t="n">
        <v>0.59</v>
      </c>
      <c r="Y259" t="n">
        <v>0.5</v>
      </c>
      <c r="Z259" t="n">
        <v>10</v>
      </c>
    </row>
    <row r="260">
      <c r="A260" t="n">
        <v>5</v>
      </c>
      <c r="B260" t="n">
        <v>25</v>
      </c>
      <c r="C260" t="inlineStr">
        <is>
          <t xml:space="preserve">CONCLUIDO	</t>
        </is>
      </c>
      <c r="D260" t="n">
        <v>2.6947</v>
      </c>
      <c r="E260" t="n">
        <v>37.11</v>
      </c>
      <c r="F260" t="n">
        <v>34.97</v>
      </c>
      <c r="G260" t="n">
        <v>83.92</v>
      </c>
      <c r="H260" t="n">
        <v>1.55</v>
      </c>
      <c r="I260" t="n">
        <v>25</v>
      </c>
      <c r="J260" t="n">
        <v>67.59</v>
      </c>
      <c r="K260" t="n">
        <v>28.92</v>
      </c>
      <c r="L260" t="n">
        <v>6</v>
      </c>
      <c r="M260" t="n">
        <v>13</v>
      </c>
      <c r="N260" t="n">
        <v>7.66</v>
      </c>
      <c r="O260" t="n">
        <v>8569.4</v>
      </c>
      <c r="P260" t="n">
        <v>193.9</v>
      </c>
      <c r="Q260" t="n">
        <v>561.67</v>
      </c>
      <c r="R260" t="n">
        <v>64.42</v>
      </c>
      <c r="S260" t="n">
        <v>48.39</v>
      </c>
      <c r="T260" t="n">
        <v>7604.76</v>
      </c>
      <c r="U260" t="n">
        <v>0.75</v>
      </c>
      <c r="V260" t="n">
        <v>0.92</v>
      </c>
      <c r="W260" t="n">
        <v>9.23</v>
      </c>
      <c r="X260" t="n">
        <v>0.49</v>
      </c>
      <c r="Y260" t="n">
        <v>0.5</v>
      </c>
      <c r="Z260" t="n">
        <v>10</v>
      </c>
    </row>
    <row r="261">
      <c r="A261" t="n">
        <v>6</v>
      </c>
      <c r="B261" t="n">
        <v>25</v>
      </c>
      <c r="C261" t="inlineStr">
        <is>
          <t xml:space="preserve">CONCLUIDO	</t>
        </is>
      </c>
      <c r="D261" t="n">
        <v>2.696</v>
      </c>
      <c r="E261" t="n">
        <v>37.09</v>
      </c>
      <c r="F261" t="n">
        <v>34.96</v>
      </c>
      <c r="G261" t="n">
        <v>87.41</v>
      </c>
      <c r="H261" t="n">
        <v>1.78</v>
      </c>
      <c r="I261" t="n">
        <v>24</v>
      </c>
      <c r="J261" t="n">
        <v>68.76000000000001</v>
      </c>
      <c r="K261" t="n">
        <v>28.92</v>
      </c>
      <c r="L261" t="n">
        <v>7</v>
      </c>
      <c r="M261" t="n">
        <v>0</v>
      </c>
      <c r="N261" t="n">
        <v>7.83</v>
      </c>
      <c r="O261" t="n">
        <v>8713.950000000001</v>
      </c>
      <c r="P261" t="n">
        <v>195.69</v>
      </c>
      <c r="Q261" t="n">
        <v>561.75</v>
      </c>
      <c r="R261" t="n">
        <v>63.44</v>
      </c>
      <c r="S261" t="n">
        <v>48.39</v>
      </c>
      <c r="T261" t="n">
        <v>7122.64</v>
      </c>
      <c r="U261" t="n">
        <v>0.76</v>
      </c>
      <c r="V261" t="n">
        <v>0.92</v>
      </c>
      <c r="W261" t="n">
        <v>9.25</v>
      </c>
      <c r="X261" t="n">
        <v>0.49</v>
      </c>
      <c r="Y261" t="n">
        <v>0.5</v>
      </c>
      <c r="Z261" t="n">
        <v>10</v>
      </c>
    </row>
    <row r="262">
      <c r="A262" t="n">
        <v>0</v>
      </c>
      <c r="B262" t="n">
        <v>85</v>
      </c>
      <c r="C262" t="inlineStr">
        <is>
          <t xml:space="preserve">CONCLUIDO	</t>
        </is>
      </c>
      <c r="D262" t="n">
        <v>1.7214</v>
      </c>
      <c r="E262" t="n">
        <v>58.09</v>
      </c>
      <c r="F262" t="n">
        <v>42.47</v>
      </c>
      <c r="G262" t="n">
        <v>6.52</v>
      </c>
      <c r="H262" t="n">
        <v>0.11</v>
      </c>
      <c r="I262" t="n">
        <v>391</v>
      </c>
      <c r="J262" t="n">
        <v>167.88</v>
      </c>
      <c r="K262" t="n">
        <v>51.39</v>
      </c>
      <c r="L262" t="n">
        <v>1</v>
      </c>
      <c r="M262" t="n">
        <v>389</v>
      </c>
      <c r="N262" t="n">
        <v>30.49</v>
      </c>
      <c r="O262" t="n">
        <v>20939.59</v>
      </c>
      <c r="P262" t="n">
        <v>544.42</v>
      </c>
      <c r="Q262" t="n">
        <v>562.09</v>
      </c>
      <c r="R262" t="n">
        <v>298.06</v>
      </c>
      <c r="S262" t="n">
        <v>48.39</v>
      </c>
      <c r="T262" t="n">
        <v>122599.34</v>
      </c>
      <c r="U262" t="n">
        <v>0.16</v>
      </c>
      <c r="V262" t="n">
        <v>0.76</v>
      </c>
      <c r="W262" t="n">
        <v>9.82</v>
      </c>
      <c r="X262" t="n">
        <v>7.98</v>
      </c>
      <c r="Y262" t="n">
        <v>0.5</v>
      </c>
      <c r="Z262" t="n">
        <v>10</v>
      </c>
    </row>
    <row r="263">
      <c r="A263" t="n">
        <v>1</v>
      </c>
      <c r="B263" t="n">
        <v>85</v>
      </c>
      <c r="C263" t="inlineStr">
        <is>
          <t xml:space="preserve">CONCLUIDO	</t>
        </is>
      </c>
      <c r="D263" t="n">
        <v>2.1595</v>
      </c>
      <c r="E263" t="n">
        <v>46.31</v>
      </c>
      <c r="F263" t="n">
        <v>38</v>
      </c>
      <c r="G263" t="n">
        <v>13.03</v>
      </c>
      <c r="H263" t="n">
        <v>0.21</v>
      </c>
      <c r="I263" t="n">
        <v>175</v>
      </c>
      <c r="J263" t="n">
        <v>169.33</v>
      </c>
      <c r="K263" t="n">
        <v>51.39</v>
      </c>
      <c r="L263" t="n">
        <v>2</v>
      </c>
      <c r="M263" t="n">
        <v>173</v>
      </c>
      <c r="N263" t="n">
        <v>30.94</v>
      </c>
      <c r="O263" t="n">
        <v>21118.46</v>
      </c>
      <c r="P263" t="n">
        <v>485.97</v>
      </c>
      <c r="Q263" t="n">
        <v>561.8099999999999</v>
      </c>
      <c r="R263" t="n">
        <v>158.77</v>
      </c>
      <c r="S263" t="n">
        <v>48.39</v>
      </c>
      <c r="T263" t="n">
        <v>54031.52</v>
      </c>
      <c r="U263" t="n">
        <v>0.3</v>
      </c>
      <c r="V263" t="n">
        <v>0.85</v>
      </c>
      <c r="W263" t="n">
        <v>9.470000000000001</v>
      </c>
      <c r="X263" t="n">
        <v>3.53</v>
      </c>
      <c r="Y263" t="n">
        <v>0.5</v>
      </c>
      <c r="Z263" t="n">
        <v>10</v>
      </c>
    </row>
    <row r="264">
      <c r="A264" t="n">
        <v>2</v>
      </c>
      <c r="B264" t="n">
        <v>85</v>
      </c>
      <c r="C264" t="inlineStr">
        <is>
          <t xml:space="preserve">CONCLUIDO	</t>
        </is>
      </c>
      <c r="D264" t="n">
        <v>2.3293</v>
      </c>
      <c r="E264" t="n">
        <v>42.93</v>
      </c>
      <c r="F264" t="n">
        <v>36.73</v>
      </c>
      <c r="G264" t="n">
        <v>19.5</v>
      </c>
      <c r="H264" t="n">
        <v>0.31</v>
      </c>
      <c r="I264" t="n">
        <v>113</v>
      </c>
      <c r="J264" t="n">
        <v>170.79</v>
      </c>
      <c r="K264" t="n">
        <v>51.39</v>
      </c>
      <c r="L264" t="n">
        <v>3</v>
      </c>
      <c r="M264" t="n">
        <v>111</v>
      </c>
      <c r="N264" t="n">
        <v>31.4</v>
      </c>
      <c r="O264" t="n">
        <v>21297.94</v>
      </c>
      <c r="P264" t="n">
        <v>468.3</v>
      </c>
      <c r="Q264" t="n">
        <v>561.85</v>
      </c>
      <c r="R264" t="n">
        <v>119.41</v>
      </c>
      <c r="S264" t="n">
        <v>48.39</v>
      </c>
      <c r="T264" t="n">
        <v>34660.51</v>
      </c>
      <c r="U264" t="n">
        <v>0.41</v>
      </c>
      <c r="V264" t="n">
        <v>0.88</v>
      </c>
      <c r="W264" t="n">
        <v>9.359999999999999</v>
      </c>
      <c r="X264" t="n">
        <v>2.25</v>
      </c>
      <c r="Y264" t="n">
        <v>0.5</v>
      </c>
      <c r="Z264" t="n">
        <v>10</v>
      </c>
    </row>
    <row r="265">
      <c r="A265" t="n">
        <v>3</v>
      </c>
      <c r="B265" t="n">
        <v>85</v>
      </c>
      <c r="C265" t="inlineStr">
        <is>
          <t xml:space="preserve">CONCLUIDO	</t>
        </is>
      </c>
      <c r="D265" t="n">
        <v>2.417</v>
      </c>
      <c r="E265" t="n">
        <v>41.37</v>
      </c>
      <c r="F265" t="n">
        <v>36.15</v>
      </c>
      <c r="G265" t="n">
        <v>25.82</v>
      </c>
      <c r="H265" t="n">
        <v>0.41</v>
      </c>
      <c r="I265" t="n">
        <v>84</v>
      </c>
      <c r="J265" t="n">
        <v>172.25</v>
      </c>
      <c r="K265" t="n">
        <v>51.39</v>
      </c>
      <c r="L265" t="n">
        <v>4</v>
      </c>
      <c r="M265" t="n">
        <v>82</v>
      </c>
      <c r="N265" t="n">
        <v>31.86</v>
      </c>
      <c r="O265" t="n">
        <v>21478.05</v>
      </c>
      <c r="P265" t="n">
        <v>459.29</v>
      </c>
      <c r="Q265" t="n">
        <v>561.8099999999999</v>
      </c>
      <c r="R265" t="n">
        <v>101.32</v>
      </c>
      <c r="S265" t="n">
        <v>48.39</v>
      </c>
      <c r="T265" t="n">
        <v>25760.32</v>
      </c>
      <c r="U265" t="n">
        <v>0.48</v>
      </c>
      <c r="V265" t="n">
        <v>0.89</v>
      </c>
      <c r="W265" t="n">
        <v>9.32</v>
      </c>
      <c r="X265" t="n">
        <v>1.68</v>
      </c>
      <c r="Y265" t="n">
        <v>0.5</v>
      </c>
      <c r="Z265" t="n">
        <v>10</v>
      </c>
    </row>
    <row r="266">
      <c r="A266" t="n">
        <v>4</v>
      </c>
      <c r="B266" t="n">
        <v>85</v>
      </c>
      <c r="C266" t="inlineStr">
        <is>
          <t xml:space="preserve">CONCLUIDO	</t>
        </is>
      </c>
      <c r="D266" t="n">
        <v>2.4762</v>
      </c>
      <c r="E266" t="n">
        <v>40.38</v>
      </c>
      <c r="F266" t="n">
        <v>35.77</v>
      </c>
      <c r="G266" t="n">
        <v>32.52</v>
      </c>
      <c r="H266" t="n">
        <v>0.51</v>
      </c>
      <c r="I266" t="n">
        <v>66</v>
      </c>
      <c r="J266" t="n">
        <v>173.71</v>
      </c>
      <c r="K266" t="n">
        <v>51.39</v>
      </c>
      <c r="L266" t="n">
        <v>5</v>
      </c>
      <c r="M266" t="n">
        <v>64</v>
      </c>
      <c r="N266" t="n">
        <v>32.32</v>
      </c>
      <c r="O266" t="n">
        <v>21658.78</v>
      </c>
      <c r="P266" t="n">
        <v>453.18</v>
      </c>
      <c r="Q266" t="n">
        <v>561.75</v>
      </c>
      <c r="R266" t="n">
        <v>89.61</v>
      </c>
      <c r="S266" t="n">
        <v>48.39</v>
      </c>
      <c r="T266" t="n">
        <v>19995.33</v>
      </c>
      <c r="U266" t="n">
        <v>0.54</v>
      </c>
      <c r="V266" t="n">
        <v>0.9</v>
      </c>
      <c r="W266" t="n">
        <v>9.289999999999999</v>
      </c>
      <c r="X266" t="n">
        <v>1.3</v>
      </c>
      <c r="Y266" t="n">
        <v>0.5</v>
      </c>
      <c r="Z266" t="n">
        <v>10</v>
      </c>
    </row>
    <row r="267">
      <c r="A267" t="n">
        <v>5</v>
      </c>
      <c r="B267" t="n">
        <v>85</v>
      </c>
      <c r="C267" t="inlineStr">
        <is>
          <t xml:space="preserve">CONCLUIDO	</t>
        </is>
      </c>
      <c r="D267" t="n">
        <v>2.5134</v>
      </c>
      <c r="E267" t="n">
        <v>39.79</v>
      </c>
      <c r="F267" t="n">
        <v>35.55</v>
      </c>
      <c r="G267" t="n">
        <v>38.78</v>
      </c>
      <c r="H267" t="n">
        <v>0.61</v>
      </c>
      <c r="I267" t="n">
        <v>55</v>
      </c>
      <c r="J267" t="n">
        <v>175.18</v>
      </c>
      <c r="K267" t="n">
        <v>51.39</v>
      </c>
      <c r="L267" t="n">
        <v>6</v>
      </c>
      <c r="M267" t="n">
        <v>53</v>
      </c>
      <c r="N267" t="n">
        <v>32.79</v>
      </c>
      <c r="O267" t="n">
        <v>21840.16</v>
      </c>
      <c r="P267" t="n">
        <v>448.9</v>
      </c>
      <c r="Q267" t="n">
        <v>561.71</v>
      </c>
      <c r="R267" t="n">
        <v>82.97</v>
      </c>
      <c r="S267" t="n">
        <v>48.39</v>
      </c>
      <c r="T267" t="n">
        <v>16732.54</v>
      </c>
      <c r="U267" t="n">
        <v>0.58</v>
      </c>
      <c r="V267" t="n">
        <v>0.91</v>
      </c>
      <c r="W267" t="n">
        <v>9.26</v>
      </c>
      <c r="X267" t="n">
        <v>1.07</v>
      </c>
      <c r="Y267" t="n">
        <v>0.5</v>
      </c>
      <c r="Z267" t="n">
        <v>10</v>
      </c>
    </row>
    <row r="268">
      <c r="A268" t="n">
        <v>6</v>
      </c>
      <c r="B268" t="n">
        <v>85</v>
      </c>
      <c r="C268" t="inlineStr">
        <is>
          <t xml:space="preserve">CONCLUIDO	</t>
        </is>
      </c>
      <c r="D268" t="n">
        <v>2.5419</v>
      </c>
      <c r="E268" t="n">
        <v>39.34</v>
      </c>
      <c r="F268" t="n">
        <v>35.38</v>
      </c>
      <c r="G268" t="n">
        <v>45.16</v>
      </c>
      <c r="H268" t="n">
        <v>0.7</v>
      </c>
      <c r="I268" t="n">
        <v>47</v>
      </c>
      <c r="J268" t="n">
        <v>176.66</v>
      </c>
      <c r="K268" t="n">
        <v>51.39</v>
      </c>
      <c r="L268" t="n">
        <v>7</v>
      </c>
      <c r="M268" t="n">
        <v>45</v>
      </c>
      <c r="N268" t="n">
        <v>33.27</v>
      </c>
      <c r="O268" t="n">
        <v>22022.17</v>
      </c>
      <c r="P268" t="n">
        <v>445.52</v>
      </c>
      <c r="Q268" t="n">
        <v>561.6799999999999</v>
      </c>
      <c r="R268" t="n">
        <v>77.20999999999999</v>
      </c>
      <c r="S268" t="n">
        <v>48.39</v>
      </c>
      <c r="T268" t="n">
        <v>13891.55</v>
      </c>
      <c r="U268" t="n">
        <v>0.63</v>
      </c>
      <c r="V268" t="n">
        <v>0.91</v>
      </c>
      <c r="W268" t="n">
        <v>9.26</v>
      </c>
      <c r="X268" t="n">
        <v>0.9</v>
      </c>
      <c r="Y268" t="n">
        <v>0.5</v>
      </c>
      <c r="Z268" t="n">
        <v>10</v>
      </c>
    </row>
    <row r="269">
      <c r="A269" t="n">
        <v>7</v>
      </c>
      <c r="B269" t="n">
        <v>85</v>
      </c>
      <c r="C269" t="inlineStr">
        <is>
          <t xml:space="preserve">CONCLUIDO	</t>
        </is>
      </c>
      <c r="D269" t="n">
        <v>2.5625</v>
      </c>
      <c r="E269" t="n">
        <v>39.02</v>
      </c>
      <c r="F269" t="n">
        <v>35.26</v>
      </c>
      <c r="G269" t="n">
        <v>51.6</v>
      </c>
      <c r="H269" t="n">
        <v>0.8</v>
      </c>
      <c r="I269" t="n">
        <v>41</v>
      </c>
      <c r="J269" t="n">
        <v>178.14</v>
      </c>
      <c r="K269" t="n">
        <v>51.39</v>
      </c>
      <c r="L269" t="n">
        <v>8</v>
      </c>
      <c r="M269" t="n">
        <v>39</v>
      </c>
      <c r="N269" t="n">
        <v>33.75</v>
      </c>
      <c r="O269" t="n">
        <v>22204.83</v>
      </c>
      <c r="P269" t="n">
        <v>442.43</v>
      </c>
      <c r="Q269" t="n">
        <v>561.6799999999999</v>
      </c>
      <c r="R269" t="n">
        <v>74.13</v>
      </c>
      <c r="S269" t="n">
        <v>48.39</v>
      </c>
      <c r="T269" t="n">
        <v>12383.66</v>
      </c>
      <c r="U269" t="n">
        <v>0.65</v>
      </c>
      <c r="V269" t="n">
        <v>0.91</v>
      </c>
      <c r="W269" t="n">
        <v>9.24</v>
      </c>
      <c r="X269" t="n">
        <v>0.79</v>
      </c>
      <c r="Y269" t="n">
        <v>0.5</v>
      </c>
      <c r="Z269" t="n">
        <v>10</v>
      </c>
    </row>
    <row r="270">
      <c r="A270" t="n">
        <v>8</v>
      </c>
      <c r="B270" t="n">
        <v>85</v>
      </c>
      <c r="C270" t="inlineStr">
        <is>
          <t xml:space="preserve">CONCLUIDO	</t>
        </is>
      </c>
      <c r="D270" t="n">
        <v>2.5791</v>
      </c>
      <c r="E270" t="n">
        <v>38.77</v>
      </c>
      <c r="F270" t="n">
        <v>35.18</v>
      </c>
      <c r="G270" t="n">
        <v>58.64</v>
      </c>
      <c r="H270" t="n">
        <v>0.89</v>
      </c>
      <c r="I270" t="n">
        <v>36</v>
      </c>
      <c r="J270" t="n">
        <v>179.63</v>
      </c>
      <c r="K270" t="n">
        <v>51.39</v>
      </c>
      <c r="L270" t="n">
        <v>9</v>
      </c>
      <c r="M270" t="n">
        <v>34</v>
      </c>
      <c r="N270" t="n">
        <v>34.24</v>
      </c>
      <c r="O270" t="n">
        <v>22388.15</v>
      </c>
      <c r="P270" t="n">
        <v>439.85</v>
      </c>
      <c r="Q270" t="n">
        <v>561.6799999999999</v>
      </c>
      <c r="R270" t="n">
        <v>71.41</v>
      </c>
      <c r="S270" t="n">
        <v>48.39</v>
      </c>
      <c r="T270" t="n">
        <v>11049.21</v>
      </c>
      <c r="U270" t="n">
        <v>0.68</v>
      </c>
      <c r="V270" t="n">
        <v>0.91</v>
      </c>
      <c r="W270" t="n">
        <v>9.24</v>
      </c>
      <c r="X270" t="n">
        <v>0.71</v>
      </c>
      <c r="Y270" t="n">
        <v>0.5</v>
      </c>
      <c r="Z270" t="n">
        <v>10</v>
      </c>
    </row>
    <row r="271">
      <c r="A271" t="n">
        <v>9</v>
      </c>
      <c r="B271" t="n">
        <v>85</v>
      </c>
      <c r="C271" t="inlineStr">
        <is>
          <t xml:space="preserve">CONCLUIDO	</t>
        </is>
      </c>
      <c r="D271" t="n">
        <v>2.5907</v>
      </c>
      <c r="E271" t="n">
        <v>38.6</v>
      </c>
      <c r="F271" t="n">
        <v>35.11</v>
      </c>
      <c r="G271" t="n">
        <v>63.83</v>
      </c>
      <c r="H271" t="n">
        <v>0.98</v>
      </c>
      <c r="I271" t="n">
        <v>33</v>
      </c>
      <c r="J271" t="n">
        <v>181.12</v>
      </c>
      <c r="K271" t="n">
        <v>51.39</v>
      </c>
      <c r="L271" t="n">
        <v>10</v>
      </c>
      <c r="M271" t="n">
        <v>31</v>
      </c>
      <c r="N271" t="n">
        <v>34.73</v>
      </c>
      <c r="O271" t="n">
        <v>22572.13</v>
      </c>
      <c r="P271" t="n">
        <v>437.83</v>
      </c>
      <c r="Q271" t="n">
        <v>561.73</v>
      </c>
      <c r="R271" t="n">
        <v>69.16</v>
      </c>
      <c r="S271" t="n">
        <v>48.39</v>
      </c>
      <c r="T271" t="n">
        <v>9935.08</v>
      </c>
      <c r="U271" t="n">
        <v>0.7</v>
      </c>
      <c r="V271" t="n">
        <v>0.92</v>
      </c>
      <c r="W271" t="n">
        <v>9.23</v>
      </c>
      <c r="X271" t="n">
        <v>0.63</v>
      </c>
      <c r="Y271" t="n">
        <v>0.5</v>
      </c>
      <c r="Z271" t="n">
        <v>10</v>
      </c>
    </row>
    <row r="272">
      <c r="A272" t="n">
        <v>10</v>
      </c>
      <c r="B272" t="n">
        <v>85</v>
      </c>
      <c r="C272" t="inlineStr">
        <is>
          <t xml:space="preserve">CONCLUIDO	</t>
        </is>
      </c>
      <c r="D272" t="n">
        <v>2.6005</v>
      </c>
      <c r="E272" t="n">
        <v>38.45</v>
      </c>
      <c r="F272" t="n">
        <v>35.07</v>
      </c>
      <c r="G272" t="n">
        <v>70.13</v>
      </c>
      <c r="H272" t="n">
        <v>1.07</v>
      </c>
      <c r="I272" t="n">
        <v>30</v>
      </c>
      <c r="J272" t="n">
        <v>182.62</v>
      </c>
      <c r="K272" t="n">
        <v>51.39</v>
      </c>
      <c r="L272" t="n">
        <v>11</v>
      </c>
      <c r="M272" t="n">
        <v>28</v>
      </c>
      <c r="N272" t="n">
        <v>35.22</v>
      </c>
      <c r="O272" t="n">
        <v>22756.91</v>
      </c>
      <c r="P272" t="n">
        <v>435.58</v>
      </c>
      <c r="Q272" t="n">
        <v>561.71</v>
      </c>
      <c r="R272" t="n">
        <v>67.8</v>
      </c>
      <c r="S272" t="n">
        <v>48.39</v>
      </c>
      <c r="T272" t="n">
        <v>9273.530000000001</v>
      </c>
      <c r="U272" t="n">
        <v>0.71</v>
      </c>
      <c r="V272" t="n">
        <v>0.92</v>
      </c>
      <c r="W272" t="n">
        <v>9.23</v>
      </c>
      <c r="X272" t="n">
        <v>0.59</v>
      </c>
      <c r="Y272" t="n">
        <v>0.5</v>
      </c>
      <c r="Z272" t="n">
        <v>10</v>
      </c>
    </row>
    <row r="273">
      <c r="A273" t="n">
        <v>11</v>
      </c>
      <c r="B273" t="n">
        <v>85</v>
      </c>
      <c r="C273" t="inlineStr">
        <is>
          <t xml:space="preserve">CONCLUIDO	</t>
        </is>
      </c>
      <c r="D273" t="n">
        <v>2.6123</v>
      </c>
      <c r="E273" t="n">
        <v>38.28</v>
      </c>
      <c r="F273" t="n">
        <v>34.99</v>
      </c>
      <c r="G273" t="n">
        <v>77.76000000000001</v>
      </c>
      <c r="H273" t="n">
        <v>1.16</v>
      </c>
      <c r="I273" t="n">
        <v>27</v>
      </c>
      <c r="J273" t="n">
        <v>184.12</v>
      </c>
      <c r="K273" t="n">
        <v>51.39</v>
      </c>
      <c r="L273" t="n">
        <v>12</v>
      </c>
      <c r="M273" t="n">
        <v>25</v>
      </c>
      <c r="N273" t="n">
        <v>35.73</v>
      </c>
      <c r="O273" t="n">
        <v>22942.24</v>
      </c>
      <c r="P273" t="n">
        <v>433.65</v>
      </c>
      <c r="Q273" t="n">
        <v>561.71</v>
      </c>
      <c r="R273" t="n">
        <v>65.59999999999999</v>
      </c>
      <c r="S273" t="n">
        <v>48.39</v>
      </c>
      <c r="T273" t="n">
        <v>8185.9</v>
      </c>
      <c r="U273" t="n">
        <v>0.74</v>
      </c>
      <c r="V273" t="n">
        <v>0.92</v>
      </c>
      <c r="W273" t="n">
        <v>9.220000000000001</v>
      </c>
      <c r="X273" t="n">
        <v>0.52</v>
      </c>
      <c r="Y273" t="n">
        <v>0.5</v>
      </c>
      <c r="Z273" t="n">
        <v>10</v>
      </c>
    </row>
    <row r="274">
      <c r="A274" t="n">
        <v>12</v>
      </c>
      <c r="B274" t="n">
        <v>85</v>
      </c>
      <c r="C274" t="inlineStr">
        <is>
          <t xml:space="preserve">CONCLUIDO	</t>
        </is>
      </c>
      <c r="D274" t="n">
        <v>2.6188</v>
      </c>
      <c r="E274" t="n">
        <v>38.18</v>
      </c>
      <c r="F274" t="n">
        <v>34.97</v>
      </c>
      <c r="G274" t="n">
        <v>83.92</v>
      </c>
      <c r="H274" t="n">
        <v>1.24</v>
      </c>
      <c r="I274" t="n">
        <v>25</v>
      </c>
      <c r="J274" t="n">
        <v>185.63</v>
      </c>
      <c r="K274" t="n">
        <v>51.39</v>
      </c>
      <c r="L274" t="n">
        <v>13</v>
      </c>
      <c r="M274" t="n">
        <v>23</v>
      </c>
      <c r="N274" t="n">
        <v>36.24</v>
      </c>
      <c r="O274" t="n">
        <v>23128.27</v>
      </c>
      <c r="P274" t="n">
        <v>432.08</v>
      </c>
      <c r="Q274" t="n">
        <v>561.6799999999999</v>
      </c>
      <c r="R274" t="n">
        <v>64.59</v>
      </c>
      <c r="S274" t="n">
        <v>48.39</v>
      </c>
      <c r="T274" t="n">
        <v>7691.5</v>
      </c>
      <c r="U274" t="n">
        <v>0.75</v>
      </c>
      <c r="V274" t="n">
        <v>0.92</v>
      </c>
      <c r="W274" t="n">
        <v>9.220000000000001</v>
      </c>
      <c r="X274" t="n">
        <v>0.49</v>
      </c>
      <c r="Y274" t="n">
        <v>0.5</v>
      </c>
      <c r="Z274" t="n">
        <v>10</v>
      </c>
    </row>
    <row r="275">
      <c r="A275" t="n">
        <v>13</v>
      </c>
      <c r="B275" t="n">
        <v>85</v>
      </c>
      <c r="C275" t="inlineStr">
        <is>
          <t xml:space="preserve">CONCLUIDO	</t>
        </is>
      </c>
      <c r="D275" t="n">
        <v>2.6266</v>
      </c>
      <c r="E275" t="n">
        <v>38.07</v>
      </c>
      <c r="F275" t="n">
        <v>34.92</v>
      </c>
      <c r="G275" t="n">
        <v>91.09999999999999</v>
      </c>
      <c r="H275" t="n">
        <v>1.33</v>
      </c>
      <c r="I275" t="n">
        <v>23</v>
      </c>
      <c r="J275" t="n">
        <v>187.14</v>
      </c>
      <c r="K275" t="n">
        <v>51.39</v>
      </c>
      <c r="L275" t="n">
        <v>14</v>
      </c>
      <c r="M275" t="n">
        <v>21</v>
      </c>
      <c r="N275" t="n">
        <v>36.75</v>
      </c>
      <c r="O275" t="n">
        <v>23314.98</v>
      </c>
      <c r="P275" t="n">
        <v>429.68</v>
      </c>
      <c r="Q275" t="n">
        <v>561.67</v>
      </c>
      <c r="R275" t="n">
        <v>63.22</v>
      </c>
      <c r="S275" t="n">
        <v>48.39</v>
      </c>
      <c r="T275" t="n">
        <v>7014.62</v>
      </c>
      <c r="U275" t="n">
        <v>0.77</v>
      </c>
      <c r="V275" t="n">
        <v>0.92</v>
      </c>
      <c r="W275" t="n">
        <v>9.220000000000001</v>
      </c>
      <c r="X275" t="n">
        <v>0.45</v>
      </c>
      <c r="Y275" t="n">
        <v>0.5</v>
      </c>
      <c r="Z275" t="n">
        <v>10</v>
      </c>
    </row>
    <row r="276">
      <c r="A276" t="n">
        <v>14</v>
      </c>
      <c r="B276" t="n">
        <v>85</v>
      </c>
      <c r="C276" t="inlineStr">
        <is>
          <t xml:space="preserve">CONCLUIDO	</t>
        </is>
      </c>
      <c r="D276" t="n">
        <v>2.6307</v>
      </c>
      <c r="E276" t="n">
        <v>38.01</v>
      </c>
      <c r="F276" t="n">
        <v>34.89</v>
      </c>
      <c r="G276" t="n">
        <v>95.17</v>
      </c>
      <c r="H276" t="n">
        <v>1.41</v>
      </c>
      <c r="I276" t="n">
        <v>22</v>
      </c>
      <c r="J276" t="n">
        <v>188.66</v>
      </c>
      <c r="K276" t="n">
        <v>51.39</v>
      </c>
      <c r="L276" t="n">
        <v>15</v>
      </c>
      <c r="M276" t="n">
        <v>20</v>
      </c>
      <c r="N276" t="n">
        <v>37.27</v>
      </c>
      <c r="O276" t="n">
        <v>23502.4</v>
      </c>
      <c r="P276" t="n">
        <v>428.27</v>
      </c>
      <c r="Q276" t="n">
        <v>561.66</v>
      </c>
      <c r="R276" t="n">
        <v>62.48</v>
      </c>
      <c r="S276" t="n">
        <v>48.39</v>
      </c>
      <c r="T276" t="n">
        <v>6654.42</v>
      </c>
      <c r="U276" t="n">
        <v>0.77</v>
      </c>
      <c r="V276" t="n">
        <v>0.92</v>
      </c>
      <c r="W276" t="n">
        <v>9.220000000000001</v>
      </c>
      <c r="X276" t="n">
        <v>0.42</v>
      </c>
      <c r="Y276" t="n">
        <v>0.5</v>
      </c>
      <c r="Z276" t="n">
        <v>10</v>
      </c>
    </row>
    <row r="277">
      <c r="A277" t="n">
        <v>15</v>
      </c>
      <c r="B277" t="n">
        <v>85</v>
      </c>
      <c r="C277" t="inlineStr">
        <is>
          <t xml:space="preserve">CONCLUIDO	</t>
        </is>
      </c>
      <c r="D277" t="n">
        <v>2.6349</v>
      </c>
      <c r="E277" t="n">
        <v>37.95</v>
      </c>
      <c r="F277" t="n">
        <v>34.87</v>
      </c>
      <c r="G277" t="n">
        <v>99.62</v>
      </c>
      <c r="H277" t="n">
        <v>1.49</v>
      </c>
      <c r="I277" t="n">
        <v>21</v>
      </c>
      <c r="J277" t="n">
        <v>190.19</v>
      </c>
      <c r="K277" t="n">
        <v>51.39</v>
      </c>
      <c r="L277" t="n">
        <v>16</v>
      </c>
      <c r="M277" t="n">
        <v>19</v>
      </c>
      <c r="N277" t="n">
        <v>37.79</v>
      </c>
      <c r="O277" t="n">
        <v>23690.52</v>
      </c>
      <c r="P277" t="n">
        <v>426.35</v>
      </c>
      <c r="Q277" t="n">
        <v>561.71</v>
      </c>
      <c r="R277" t="n">
        <v>61.57</v>
      </c>
      <c r="S277" t="n">
        <v>48.39</v>
      </c>
      <c r="T277" t="n">
        <v>6203.28</v>
      </c>
      <c r="U277" t="n">
        <v>0.79</v>
      </c>
      <c r="V277" t="n">
        <v>0.92</v>
      </c>
      <c r="W277" t="n">
        <v>9.210000000000001</v>
      </c>
      <c r="X277" t="n">
        <v>0.4</v>
      </c>
      <c r="Y277" t="n">
        <v>0.5</v>
      </c>
      <c r="Z277" t="n">
        <v>10</v>
      </c>
    </row>
    <row r="278">
      <c r="A278" t="n">
        <v>16</v>
      </c>
      <c r="B278" t="n">
        <v>85</v>
      </c>
      <c r="C278" t="inlineStr">
        <is>
          <t xml:space="preserve">CONCLUIDO	</t>
        </is>
      </c>
      <c r="D278" t="n">
        <v>2.6419</v>
      </c>
      <c r="E278" t="n">
        <v>37.85</v>
      </c>
      <c r="F278" t="n">
        <v>34.83</v>
      </c>
      <c r="G278" t="n">
        <v>110</v>
      </c>
      <c r="H278" t="n">
        <v>1.57</v>
      </c>
      <c r="I278" t="n">
        <v>19</v>
      </c>
      <c r="J278" t="n">
        <v>191.72</v>
      </c>
      <c r="K278" t="n">
        <v>51.39</v>
      </c>
      <c r="L278" t="n">
        <v>17</v>
      </c>
      <c r="M278" t="n">
        <v>17</v>
      </c>
      <c r="N278" t="n">
        <v>38.33</v>
      </c>
      <c r="O278" t="n">
        <v>23879.37</v>
      </c>
      <c r="P278" t="n">
        <v>425.17</v>
      </c>
      <c r="Q278" t="n">
        <v>561.67</v>
      </c>
      <c r="R278" t="n">
        <v>60.41</v>
      </c>
      <c r="S278" t="n">
        <v>48.39</v>
      </c>
      <c r="T278" t="n">
        <v>5629.73</v>
      </c>
      <c r="U278" t="n">
        <v>0.8</v>
      </c>
      <c r="V278" t="n">
        <v>0.92</v>
      </c>
      <c r="W278" t="n">
        <v>9.220000000000001</v>
      </c>
      <c r="X278" t="n">
        <v>0.36</v>
      </c>
      <c r="Y278" t="n">
        <v>0.5</v>
      </c>
      <c r="Z278" t="n">
        <v>10</v>
      </c>
    </row>
    <row r="279">
      <c r="A279" t="n">
        <v>17</v>
      </c>
      <c r="B279" t="n">
        <v>85</v>
      </c>
      <c r="C279" t="inlineStr">
        <is>
          <t xml:space="preserve">CONCLUIDO	</t>
        </is>
      </c>
      <c r="D279" t="n">
        <v>2.6458</v>
      </c>
      <c r="E279" t="n">
        <v>37.8</v>
      </c>
      <c r="F279" t="n">
        <v>34.81</v>
      </c>
      <c r="G279" t="n">
        <v>116.04</v>
      </c>
      <c r="H279" t="n">
        <v>1.65</v>
      </c>
      <c r="I279" t="n">
        <v>18</v>
      </c>
      <c r="J279" t="n">
        <v>193.26</v>
      </c>
      <c r="K279" t="n">
        <v>51.39</v>
      </c>
      <c r="L279" t="n">
        <v>18</v>
      </c>
      <c r="M279" t="n">
        <v>16</v>
      </c>
      <c r="N279" t="n">
        <v>38.86</v>
      </c>
      <c r="O279" t="n">
        <v>24068.93</v>
      </c>
      <c r="P279" t="n">
        <v>423.49</v>
      </c>
      <c r="Q279" t="n">
        <v>561.65</v>
      </c>
      <c r="R279" t="n">
        <v>60.06</v>
      </c>
      <c r="S279" t="n">
        <v>48.39</v>
      </c>
      <c r="T279" t="n">
        <v>5460.73</v>
      </c>
      <c r="U279" t="n">
        <v>0.8100000000000001</v>
      </c>
      <c r="V279" t="n">
        <v>0.92</v>
      </c>
      <c r="W279" t="n">
        <v>9.210000000000001</v>
      </c>
      <c r="X279" t="n">
        <v>0.34</v>
      </c>
      <c r="Y279" t="n">
        <v>0.5</v>
      </c>
      <c r="Z279" t="n">
        <v>10</v>
      </c>
    </row>
    <row r="280">
      <c r="A280" t="n">
        <v>18</v>
      </c>
      <c r="B280" t="n">
        <v>85</v>
      </c>
      <c r="C280" t="inlineStr">
        <is>
          <t xml:space="preserve">CONCLUIDO	</t>
        </is>
      </c>
      <c r="D280" t="n">
        <v>2.6502</v>
      </c>
      <c r="E280" t="n">
        <v>37.73</v>
      </c>
      <c r="F280" t="n">
        <v>34.78</v>
      </c>
      <c r="G280" t="n">
        <v>122.77</v>
      </c>
      <c r="H280" t="n">
        <v>1.73</v>
      </c>
      <c r="I280" t="n">
        <v>17</v>
      </c>
      <c r="J280" t="n">
        <v>194.8</v>
      </c>
      <c r="K280" t="n">
        <v>51.39</v>
      </c>
      <c r="L280" t="n">
        <v>19</v>
      </c>
      <c r="M280" t="n">
        <v>15</v>
      </c>
      <c r="N280" t="n">
        <v>39.41</v>
      </c>
      <c r="O280" t="n">
        <v>24259.23</v>
      </c>
      <c r="P280" t="n">
        <v>420.7</v>
      </c>
      <c r="Q280" t="n">
        <v>561.6799999999999</v>
      </c>
      <c r="R280" t="n">
        <v>59.08</v>
      </c>
      <c r="S280" t="n">
        <v>48.39</v>
      </c>
      <c r="T280" t="n">
        <v>4977.73</v>
      </c>
      <c r="U280" t="n">
        <v>0.82</v>
      </c>
      <c r="V280" t="n">
        <v>0.93</v>
      </c>
      <c r="W280" t="n">
        <v>9.210000000000001</v>
      </c>
      <c r="X280" t="n">
        <v>0.31</v>
      </c>
      <c r="Y280" t="n">
        <v>0.5</v>
      </c>
      <c r="Z280" t="n">
        <v>10</v>
      </c>
    </row>
    <row r="281">
      <c r="A281" t="n">
        <v>19</v>
      </c>
      <c r="B281" t="n">
        <v>85</v>
      </c>
      <c r="C281" t="inlineStr">
        <is>
          <t xml:space="preserve">CONCLUIDO	</t>
        </is>
      </c>
      <c r="D281" t="n">
        <v>2.6532</v>
      </c>
      <c r="E281" t="n">
        <v>37.69</v>
      </c>
      <c r="F281" t="n">
        <v>34.78</v>
      </c>
      <c r="G281" t="n">
        <v>130.41</v>
      </c>
      <c r="H281" t="n">
        <v>1.81</v>
      </c>
      <c r="I281" t="n">
        <v>16</v>
      </c>
      <c r="J281" t="n">
        <v>196.35</v>
      </c>
      <c r="K281" t="n">
        <v>51.39</v>
      </c>
      <c r="L281" t="n">
        <v>20</v>
      </c>
      <c r="M281" t="n">
        <v>14</v>
      </c>
      <c r="N281" t="n">
        <v>39.96</v>
      </c>
      <c r="O281" t="n">
        <v>24450.27</v>
      </c>
      <c r="P281" t="n">
        <v>419.51</v>
      </c>
      <c r="Q281" t="n">
        <v>561.67</v>
      </c>
      <c r="R281" t="n">
        <v>58.87</v>
      </c>
      <c r="S281" t="n">
        <v>48.39</v>
      </c>
      <c r="T281" t="n">
        <v>4875.19</v>
      </c>
      <c r="U281" t="n">
        <v>0.82</v>
      </c>
      <c r="V281" t="n">
        <v>0.93</v>
      </c>
      <c r="W281" t="n">
        <v>9.199999999999999</v>
      </c>
      <c r="X281" t="n">
        <v>0.3</v>
      </c>
      <c r="Y281" t="n">
        <v>0.5</v>
      </c>
      <c r="Z281" t="n">
        <v>10</v>
      </c>
    </row>
    <row r="282">
      <c r="A282" t="n">
        <v>20</v>
      </c>
      <c r="B282" t="n">
        <v>85</v>
      </c>
      <c r="C282" t="inlineStr">
        <is>
          <t xml:space="preserve">CONCLUIDO	</t>
        </is>
      </c>
      <c r="D282" t="n">
        <v>2.6527</v>
      </c>
      <c r="E282" t="n">
        <v>37.7</v>
      </c>
      <c r="F282" t="n">
        <v>34.78</v>
      </c>
      <c r="G282" t="n">
        <v>130.44</v>
      </c>
      <c r="H282" t="n">
        <v>1.88</v>
      </c>
      <c r="I282" t="n">
        <v>16</v>
      </c>
      <c r="J282" t="n">
        <v>197.9</v>
      </c>
      <c r="K282" t="n">
        <v>51.39</v>
      </c>
      <c r="L282" t="n">
        <v>21</v>
      </c>
      <c r="M282" t="n">
        <v>14</v>
      </c>
      <c r="N282" t="n">
        <v>40.51</v>
      </c>
      <c r="O282" t="n">
        <v>24642.07</v>
      </c>
      <c r="P282" t="n">
        <v>418.61</v>
      </c>
      <c r="Q282" t="n">
        <v>561.66</v>
      </c>
      <c r="R282" t="n">
        <v>59.33</v>
      </c>
      <c r="S282" t="n">
        <v>48.39</v>
      </c>
      <c r="T282" t="n">
        <v>5109.56</v>
      </c>
      <c r="U282" t="n">
        <v>0.82</v>
      </c>
      <c r="V282" t="n">
        <v>0.93</v>
      </c>
      <c r="W282" t="n">
        <v>9.199999999999999</v>
      </c>
      <c r="X282" t="n">
        <v>0.31</v>
      </c>
      <c r="Y282" t="n">
        <v>0.5</v>
      </c>
      <c r="Z282" t="n">
        <v>10</v>
      </c>
    </row>
    <row r="283">
      <c r="A283" t="n">
        <v>21</v>
      </c>
      <c r="B283" t="n">
        <v>85</v>
      </c>
      <c r="C283" t="inlineStr">
        <is>
          <t xml:space="preserve">CONCLUIDO	</t>
        </is>
      </c>
      <c r="D283" t="n">
        <v>2.6574</v>
      </c>
      <c r="E283" t="n">
        <v>37.63</v>
      </c>
      <c r="F283" t="n">
        <v>34.75</v>
      </c>
      <c r="G283" t="n">
        <v>139</v>
      </c>
      <c r="H283" t="n">
        <v>1.96</v>
      </c>
      <c r="I283" t="n">
        <v>15</v>
      </c>
      <c r="J283" t="n">
        <v>199.46</v>
      </c>
      <c r="K283" t="n">
        <v>51.39</v>
      </c>
      <c r="L283" t="n">
        <v>22</v>
      </c>
      <c r="M283" t="n">
        <v>13</v>
      </c>
      <c r="N283" t="n">
        <v>41.07</v>
      </c>
      <c r="O283" t="n">
        <v>24834.62</v>
      </c>
      <c r="P283" t="n">
        <v>417.86</v>
      </c>
      <c r="Q283" t="n">
        <v>561.65</v>
      </c>
      <c r="R283" t="n">
        <v>57.93</v>
      </c>
      <c r="S283" t="n">
        <v>48.39</v>
      </c>
      <c r="T283" t="n">
        <v>4412.87</v>
      </c>
      <c r="U283" t="n">
        <v>0.84</v>
      </c>
      <c r="V283" t="n">
        <v>0.93</v>
      </c>
      <c r="W283" t="n">
        <v>9.210000000000001</v>
      </c>
      <c r="X283" t="n">
        <v>0.28</v>
      </c>
      <c r="Y283" t="n">
        <v>0.5</v>
      </c>
      <c r="Z283" t="n">
        <v>10</v>
      </c>
    </row>
    <row r="284">
      <c r="A284" t="n">
        <v>22</v>
      </c>
      <c r="B284" t="n">
        <v>85</v>
      </c>
      <c r="C284" t="inlineStr">
        <is>
          <t xml:space="preserve">CONCLUIDO	</t>
        </is>
      </c>
      <c r="D284" t="n">
        <v>2.6616</v>
      </c>
      <c r="E284" t="n">
        <v>37.57</v>
      </c>
      <c r="F284" t="n">
        <v>34.72</v>
      </c>
      <c r="G284" t="n">
        <v>148.82</v>
      </c>
      <c r="H284" t="n">
        <v>2.03</v>
      </c>
      <c r="I284" t="n">
        <v>14</v>
      </c>
      <c r="J284" t="n">
        <v>201.03</v>
      </c>
      <c r="K284" t="n">
        <v>51.39</v>
      </c>
      <c r="L284" t="n">
        <v>23</v>
      </c>
      <c r="M284" t="n">
        <v>12</v>
      </c>
      <c r="N284" t="n">
        <v>41.64</v>
      </c>
      <c r="O284" t="n">
        <v>25027.94</v>
      </c>
      <c r="P284" t="n">
        <v>415.17</v>
      </c>
      <c r="Q284" t="n">
        <v>561.67</v>
      </c>
      <c r="R284" t="n">
        <v>57.22</v>
      </c>
      <c r="S284" t="n">
        <v>48.39</v>
      </c>
      <c r="T284" t="n">
        <v>4064.41</v>
      </c>
      <c r="U284" t="n">
        <v>0.85</v>
      </c>
      <c r="V284" t="n">
        <v>0.93</v>
      </c>
      <c r="W284" t="n">
        <v>9.199999999999999</v>
      </c>
      <c r="X284" t="n">
        <v>0.25</v>
      </c>
      <c r="Y284" t="n">
        <v>0.5</v>
      </c>
      <c r="Z284" t="n">
        <v>10</v>
      </c>
    </row>
    <row r="285">
      <c r="A285" t="n">
        <v>23</v>
      </c>
      <c r="B285" t="n">
        <v>85</v>
      </c>
      <c r="C285" t="inlineStr">
        <is>
          <t xml:space="preserve">CONCLUIDO	</t>
        </is>
      </c>
      <c r="D285" t="n">
        <v>2.6619</v>
      </c>
      <c r="E285" t="n">
        <v>37.57</v>
      </c>
      <c r="F285" t="n">
        <v>34.72</v>
      </c>
      <c r="G285" t="n">
        <v>148.8</v>
      </c>
      <c r="H285" t="n">
        <v>2.1</v>
      </c>
      <c r="I285" t="n">
        <v>14</v>
      </c>
      <c r="J285" t="n">
        <v>202.61</v>
      </c>
      <c r="K285" t="n">
        <v>51.39</v>
      </c>
      <c r="L285" t="n">
        <v>24</v>
      </c>
      <c r="M285" t="n">
        <v>12</v>
      </c>
      <c r="N285" t="n">
        <v>42.21</v>
      </c>
      <c r="O285" t="n">
        <v>25222.04</v>
      </c>
      <c r="P285" t="n">
        <v>414.51</v>
      </c>
      <c r="Q285" t="n">
        <v>561.67</v>
      </c>
      <c r="R285" t="n">
        <v>57.13</v>
      </c>
      <c r="S285" t="n">
        <v>48.39</v>
      </c>
      <c r="T285" t="n">
        <v>4015.7</v>
      </c>
      <c r="U285" t="n">
        <v>0.85</v>
      </c>
      <c r="V285" t="n">
        <v>0.93</v>
      </c>
      <c r="W285" t="n">
        <v>9.199999999999999</v>
      </c>
      <c r="X285" t="n">
        <v>0.25</v>
      </c>
      <c r="Y285" t="n">
        <v>0.5</v>
      </c>
      <c r="Z285" t="n">
        <v>10</v>
      </c>
    </row>
    <row r="286">
      <c r="A286" t="n">
        <v>24</v>
      </c>
      <c r="B286" t="n">
        <v>85</v>
      </c>
      <c r="C286" t="inlineStr">
        <is>
          <t xml:space="preserve">CONCLUIDO	</t>
        </is>
      </c>
      <c r="D286" t="n">
        <v>2.6644</v>
      </c>
      <c r="E286" t="n">
        <v>37.53</v>
      </c>
      <c r="F286" t="n">
        <v>34.72</v>
      </c>
      <c r="G286" t="n">
        <v>160.24</v>
      </c>
      <c r="H286" t="n">
        <v>2.17</v>
      </c>
      <c r="I286" t="n">
        <v>13</v>
      </c>
      <c r="J286" t="n">
        <v>204.19</v>
      </c>
      <c r="K286" t="n">
        <v>51.39</v>
      </c>
      <c r="L286" t="n">
        <v>25</v>
      </c>
      <c r="M286" t="n">
        <v>11</v>
      </c>
      <c r="N286" t="n">
        <v>42.79</v>
      </c>
      <c r="O286" t="n">
        <v>25417.05</v>
      </c>
      <c r="P286" t="n">
        <v>413.65</v>
      </c>
      <c r="Q286" t="n">
        <v>561.65</v>
      </c>
      <c r="R286" t="n">
        <v>56.81</v>
      </c>
      <c r="S286" t="n">
        <v>48.39</v>
      </c>
      <c r="T286" t="n">
        <v>3863.04</v>
      </c>
      <c r="U286" t="n">
        <v>0.85</v>
      </c>
      <c r="V286" t="n">
        <v>0.93</v>
      </c>
      <c r="W286" t="n">
        <v>9.210000000000001</v>
      </c>
      <c r="X286" t="n">
        <v>0.25</v>
      </c>
      <c r="Y286" t="n">
        <v>0.5</v>
      </c>
      <c r="Z286" t="n">
        <v>10</v>
      </c>
    </row>
    <row r="287">
      <c r="A287" t="n">
        <v>25</v>
      </c>
      <c r="B287" t="n">
        <v>85</v>
      </c>
      <c r="C287" t="inlineStr">
        <is>
          <t xml:space="preserve">CONCLUIDO	</t>
        </is>
      </c>
      <c r="D287" t="n">
        <v>2.6644</v>
      </c>
      <c r="E287" t="n">
        <v>37.53</v>
      </c>
      <c r="F287" t="n">
        <v>34.72</v>
      </c>
      <c r="G287" t="n">
        <v>160.24</v>
      </c>
      <c r="H287" t="n">
        <v>2.24</v>
      </c>
      <c r="I287" t="n">
        <v>13</v>
      </c>
      <c r="J287" t="n">
        <v>205.77</v>
      </c>
      <c r="K287" t="n">
        <v>51.39</v>
      </c>
      <c r="L287" t="n">
        <v>26</v>
      </c>
      <c r="M287" t="n">
        <v>11</v>
      </c>
      <c r="N287" t="n">
        <v>43.38</v>
      </c>
      <c r="O287" t="n">
        <v>25612.75</v>
      </c>
      <c r="P287" t="n">
        <v>411.68</v>
      </c>
      <c r="Q287" t="n">
        <v>561.66</v>
      </c>
      <c r="R287" t="n">
        <v>56.97</v>
      </c>
      <c r="S287" t="n">
        <v>48.39</v>
      </c>
      <c r="T287" t="n">
        <v>3942.52</v>
      </c>
      <c r="U287" t="n">
        <v>0.85</v>
      </c>
      <c r="V287" t="n">
        <v>0.93</v>
      </c>
      <c r="W287" t="n">
        <v>9.199999999999999</v>
      </c>
      <c r="X287" t="n">
        <v>0.25</v>
      </c>
      <c r="Y287" t="n">
        <v>0.5</v>
      </c>
      <c r="Z287" t="n">
        <v>10</v>
      </c>
    </row>
    <row r="288">
      <c r="A288" t="n">
        <v>26</v>
      </c>
      <c r="B288" t="n">
        <v>85</v>
      </c>
      <c r="C288" t="inlineStr">
        <is>
          <t xml:space="preserve">CONCLUIDO	</t>
        </is>
      </c>
      <c r="D288" t="n">
        <v>2.6689</v>
      </c>
      <c r="E288" t="n">
        <v>37.47</v>
      </c>
      <c r="F288" t="n">
        <v>34.69</v>
      </c>
      <c r="G288" t="n">
        <v>173.44</v>
      </c>
      <c r="H288" t="n">
        <v>2.31</v>
      </c>
      <c r="I288" t="n">
        <v>12</v>
      </c>
      <c r="J288" t="n">
        <v>207.37</v>
      </c>
      <c r="K288" t="n">
        <v>51.39</v>
      </c>
      <c r="L288" t="n">
        <v>27</v>
      </c>
      <c r="M288" t="n">
        <v>10</v>
      </c>
      <c r="N288" t="n">
        <v>43.97</v>
      </c>
      <c r="O288" t="n">
        <v>25809.25</v>
      </c>
      <c r="P288" t="n">
        <v>409.69</v>
      </c>
      <c r="Q288" t="n">
        <v>561.65</v>
      </c>
      <c r="R288" t="n">
        <v>56.15</v>
      </c>
      <c r="S288" t="n">
        <v>48.39</v>
      </c>
      <c r="T288" t="n">
        <v>3538.56</v>
      </c>
      <c r="U288" t="n">
        <v>0.86</v>
      </c>
      <c r="V288" t="n">
        <v>0.93</v>
      </c>
      <c r="W288" t="n">
        <v>9.199999999999999</v>
      </c>
      <c r="X288" t="n">
        <v>0.22</v>
      </c>
      <c r="Y288" t="n">
        <v>0.5</v>
      </c>
      <c r="Z288" t="n">
        <v>10</v>
      </c>
    </row>
    <row r="289">
      <c r="A289" t="n">
        <v>27</v>
      </c>
      <c r="B289" t="n">
        <v>85</v>
      </c>
      <c r="C289" t="inlineStr">
        <is>
          <t xml:space="preserve">CONCLUIDO	</t>
        </is>
      </c>
      <c r="D289" t="n">
        <v>2.6684</v>
      </c>
      <c r="E289" t="n">
        <v>37.48</v>
      </c>
      <c r="F289" t="n">
        <v>34.7</v>
      </c>
      <c r="G289" t="n">
        <v>173.48</v>
      </c>
      <c r="H289" t="n">
        <v>2.38</v>
      </c>
      <c r="I289" t="n">
        <v>12</v>
      </c>
      <c r="J289" t="n">
        <v>208.97</v>
      </c>
      <c r="K289" t="n">
        <v>51.39</v>
      </c>
      <c r="L289" t="n">
        <v>28</v>
      </c>
      <c r="M289" t="n">
        <v>10</v>
      </c>
      <c r="N289" t="n">
        <v>44.57</v>
      </c>
      <c r="O289" t="n">
        <v>26006.56</v>
      </c>
      <c r="P289" t="n">
        <v>409.74</v>
      </c>
      <c r="Q289" t="n">
        <v>561.67</v>
      </c>
      <c r="R289" t="n">
        <v>56.47</v>
      </c>
      <c r="S289" t="n">
        <v>48.39</v>
      </c>
      <c r="T289" t="n">
        <v>3697.45</v>
      </c>
      <c r="U289" t="n">
        <v>0.86</v>
      </c>
      <c r="V289" t="n">
        <v>0.93</v>
      </c>
      <c r="W289" t="n">
        <v>9.199999999999999</v>
      </c>
      <c r="X289" t="n">
        <v>0.22</v>
      </c>
      <c r="Y289" t="n">
        <v>0.5</v>
      </c>
      <c r="Z289" t="n">
        <v>10</v>
      </c>
    </row>
    <row r="290">
      <c r="A290" t="n">
        <v>28</v>
      </c>
      <c r="B290" t="n">
        <v>85</v>
      </c>
      <c r="C290" t="inlineStr">
        <is>
          <t xml:space="preserve">CONCLUIDO	</t>
        </is>
      </c>
      <c r="D290" t="n">
        <v>2.668</v>
      </c>
      <c r="E290" t="n">
        <v>37.48</v>
      </c>
      <c r="F290" t="n">
        <v>34.7</v>
      </c>
      <c r="G290" t="n">
        <v>173.51</v>
      </c>
      <c r="H290" t="n">
        <v>2.45</v>
      </c>
      <c r="I290" t="n">
        <v>12</v>
      </c>
      <c r="J290" t="n">
        <v>210.57</v>
      </c>
      <c r="K290" t="n">
        <v>51.39</v>
      </c>
      <c r="L290" t="n">
        <v>29</v>
      </c>
      <c r="M290" t="n">
        <v>10</v>
      </c>
      <c r="N290" t="n">
        <v>45.18</v>
      </c>
      <c r="O290" t="n">
        <v>26204.71</v>
      </c>
      <c r="P290" t="n">
        <v>405.99</v>
      </c>
      <c r="Q290" t="n">
        <v>561.67</v>
      </c>
      <c r="R290" t="n">
        <v>56.61</v>
      </c>
      <c r="S290" t="n">
        <v>48.39</v>
      </c>
      <c r="T290" t="n">
        <v>3766.48</v>
      </c>
      <c r="U290" t="n">
        <v>0.85</v>
      </c>
      <c r="V290" t="n">
        <v>0.93</v>
      </c>
      <c r="W290" t="n">
        <v>9.199999999999999</v>
      </c>
      <c r="X290" t="n">
        <v>0.23</v>
      </c>
      <c r="Y290" t="n">
        <v>0.5</v>
      </c>
      <c r="Z290" t="n">
        <v>10</v>
      </c>
    </row>
    <row r="291">
      <c r="A291" t="n">
        <v>29</v>
      </c>
      <c r="B291" t="n">
        <v>85</v>
      </c>
      <c r="C291" t="inlineStr">
        <is>
          <t xml:space="preserve">CONCLUIDO	</t>
        </is>
      </c>
      <c r="D291" t="n">
        <v>2.6722</v>
      </c>
      <c r="E291" t="n">
        <v>37.42</v>
      </c>
      <c r="F291" t="n">
        <v>34.68</v>
      </c>
      <c r="G291" t="n">
        <v>189.15</v>
      </c>
      <c r="H291" t="n">
        <v>2.51</v>
      </c>
      <c r="I291" t="n">
        <v>11</v>
      </c>
      <c r="J291" t="n">
        <v>212.19</v>
      </c>
      <c r="K291" t="n">
        <v>51.39</v>
      </c>
      <c r="L291" t="n">
        <v>30</v>
      </c>
      <c r="M291" t="n">
        <v>9</v>
      </c>
      <c r="N291" t="n">
        <v>45.79</v>
      </c>
      <c r="O291" t="n">
        <v>26403.69</v>
      </c>
      <c r="P291" t="n">
        <v>406.96</v>
      </c>
      <c r="Q291" t="n">
        <v>561.65</v>
      </c>
      <c r="R291" t="n">
        <v>55.72</v>
      </c>
      <c r="S291" t="n">
        <v>48.39</v>
      </c>
      <c r="T291" t="n">
        <v>3328.91</v>
      </c>
      <c r="U291" t="n">
        <v>0.87</v>
      </c>
      <c r="V291" t="n">
        <v>0.93</v>
      </c>
      <c r="W291" t="n">
        <v>9.199999999999999</v>
      </c>
      <c r="X291" t="n">
        <v>0.2</v>
      </c>
      <c r="Y291" t="n">
        <v>0.5</v>
      </c>
      <c r="Z291" t="n">
        <v>10</v>
      </c>
    </row>
    <row r="292">
      <c r="A292" t="n">
        <v>30</v>
      </c>
      <c r="B292" t="n">
        <v>85</v>
      </c>
      <c r="C292" t="inlineStr">
        <is>
          <t xml:space="preserve">CONCLUIDO	</t>
        </is>
      </c>
      <c r="D292" t="n">
        <v>2.6725</v>
      </c>
      <c r="E292" t="n">
        <v>37.42</v>
      </c>
      <c r="F292" t="n">
        <v>34.67</v>
      </c>
      <c r="G292" t="n">
        <v>189.12</v>
      </c>
      <c r="H292" t="n">
        <v>2.58</v>
      </c>
      <c r="I292" t="n">
        <v>11</v>
      </c>
      <c r="J292" t="n">
        <v>213.81</v>
      </c>
      <c r="K292" t="n">
        <v>51.39</v>
      </c>
      <c r="L292" t="n">
        <v>31</v>
      </c>
      <c r="M292" t="n">
        <v>9</v>
      </c>
      <c r="N292" t="n">
        <v>46.41</v>
      </c>
      <c r="O292" t="n">
        <v>26603.52</v>
      </c>
      <c r="P292" t="n">
        <v>404.59</v>
      </c>
      <c r="Q292" t="n">
        <v>561.66</v>
      </c>
      <c r="R292" t="n">
        <v>55.59</v>
      </c>
      <c r="S292" t="n">
        <v>48.39</v>
      </c>
      <c r="T292" t="n">
        <v>3261.09</v>
      </c>
      <c r="U292" t="n">
        <v>0.87</v>
      </c>
      <c r="V292" t="n">
        <v>0.93</v>
      </c>
      <c r="W292" t="n">
        <v>9.199999999999999</v>
      </c>
      <c r="X292" t="n">
        <v>0.2</v>
      </c>
      <c r="Y292" t="n">
        <v>0.5</v>
      </c>
      <c r="Z292" t="n">
        <v>10</v>
      </c>
    </row>
    <row r="293">
      <c r="A293" t="n">
        <v>31</v>
      </c>
      <c r="B293" t="n">
        <v>85</v>
      </c>
      <c r="C293" t="inlineStr">
        <is>
          <t xml:space="preserve">CONCLUIDO	</t>
        </is>
      </c>
      <c r="D293" t="n">
        <v>2.6766</v>
      </c>
      <c r="E293" t="n">
        <v>37.36</v>
      </c>
      <c r="F293" t="n">
        <v>34.65</v>
      </c>
      <c r="G293" t="n">
        <v>207.9</v>
      </c>
      <c r="H293" t="n">
        <v>2.64</v>
      </c>
      <c r="I293" t="n">
        <v>10</v>
      </c>
      <c r="J293" t="n">
        <v>215.43</v>
      </c>
      <c r="K293" t="n">
        <v>51.39</v>
      </c>
      <c r="L293" t="n">
        <v>32</v>
      </c>
      <c r="M293" t="n">
        <v>8</v>
      </c>
      <c r="N293" t="n">
        <v>47.04</v>
      </c>
      <c r="O293" t="n">
        <v>26804.21</v>
      </c>
      <c r="P293" t="n">
        <v>401.72</v>
      </c>
      <c r="Q293" t="n">
        <v>561.65</v>
      </c>
      <c r="R293" t="n">
        <v>54.95</v>
      </c>
      <c r="S293" t="n">
        <v>48.39</v>
      </c>
      <c r="T293" t="n">
        <v>2949.19</v>
      </c>
      <c r="U293" t="n">
        <v>0.88</v>
      </c>
      <c r="V293" t="n">
        <v>0.93</v>
      </c>
      <c r="W293" t="n">
        <v>9.19</v>
      </c>
      <c r="X293" t="n">
        <v>0.18</v>
      </c>
      <c r="Y293" t="n">
        <v>0.5</v>
      </c>
      <c r="Z293" t="n">
        <v>10</v>
      </c>
    </row>
    <row r="294">
      <c r="A294" t="n">
        <v>32</v>
      </c>
      <c r="B294" t="n">
        <v>85</v>
      </c>
      <c r="C294" t="inlineStr">
        <is>
          <t xml:space="preserve">CONCLUIDO	</t>
        </is>
      </c>
      <c r="D294" t="n">
        <v>2.6768</v>
      </c>
      <c r="E294" t="n">
        <v>37.36</v>
      </c>
      <c r="F294" t="n">
        <v>34.65</v>
      </c>
      <c r="G294" t="n">
        <v>207.88</v>
      </c>
      <c r="H294" t="n">
        <v>2.7</v>
      </c>
      <c r="I294" t="n">
        <v>10</v>
      </c>
      <c r="J294" t="n">
        <v>217.07</v>
      </c>
      <c r="K294" t="n">
        <v>51.39</v>
      </c>
      <c r="L294" t="n">
        <v>33</v>
      </c>
      <c r="M294" t="n">
        <v>8</v>
      </c>
      <c r="N294" t="n">
        <v>47.68</v>
      </c>
      <c r="O294" t="n">
        <v>27005.77</v>
      </c>
      <c r="P294" t="n">
        <v>403.08</v>
      </c>
      <c r="Q294" t="n">
        <v>561.66</v>
      </c>
      <c r="R294" t="n">
        <v>54.89</v>
      </c>
      <c r="S294" t="n">
        <v>48.39</v>
      </c>
      <c r="T294" t="n">
        <v>2919.21</v>
      </c>
      <c r="U294" t="n">
        <v>0.88</v>
      </c>
      <c r="V294" t="n">
        <v>0.93</v>
      </c>
      <c r="W294" t="n">
        <v>9.19</v>
      </c>
      <c r="X294" t="n">
        <v>0.17</v>
      </c>
      <c r="Y294" t="n">
        <v>0.5</v>
      </c>
      <c r="Z294" t="n">
        <v>10</v>
      </c>
    </row>
    <row r="295">
      <c r="A295" t="n">
        <v>33</v>
      </c>
      <c r="B295" t="n">
        <v>85</v>
      </c>
      <c r="C295" t="inlineStr">
        <is>
          <t xml:space="preserve">CONCLUIDO	</t>
        </is>
      </c>
      <c r="D295" t="n">
        <v>2.6768</v>
      </c>
      <c r="E295" t="n">
        <v>37.36</v>
      </c>
      <c r="F295" t="n">
        <v>34.65</v>
      </c>
      <c r="G295" t="n">
        <v>207.88</v>
      </c>
      <c r="H295" t="n">
        <v>2.76</v>
      </c>
      <c r="I295" t="n">
        <v>10</v>
      </c>
      <c r="J295" t="n">
        <v>218.71</v>
      </c>
      <c r="K295" t="n">
        <v>51.39</v>
      </c>
      <c r="L295" t="n">
        <v>34</v>
      </c>
      <c r="M295" t="n">
        <v>8</v>
      </c>
      <c r="N295" t="n">
        <v>48.32</v>
      </c>
      <c r="O295" t="n">
        <v>27208.22</v>
      </c>
      <c r="P295" t="n">
        <v>403.91</v>
      </c>
      <c r="Q295" t="n">
        <v>561.6799999999999</v>
      </c>
      <c r="R295" t="n">
        <v>54.77</v>
      </c>
      <c r="S295" t="n">
        <v>48.39</v>
      </c>
      <c r="T295" t="n">
        <v>2854.88</v>
      </c>
      <c r="U295" t="n">
        <v>0.88</v>
      </c>
      <c r="V295" t="n">
        <v>0.93</v>
      </c>
      <c r="W295" t="n">
        <v>9.199999999999999</v>
      </c>
      <c r="X295" t="n">
        <v>0.17</v>
      </c>
      <c r="Y295" t="n">
        <v>0.5</v>
      </c>
      <c r="Z295" t="n">
        <v>10</v>
      </c>
    </row>
    <row r="296">
      <c r="A296" t="n">
        <v>34</v>
      </c>
      <c r="B296" t="n">
        <v>85</v>
      </c>
      <c r="C296" t="inlineStr">
        <is>
          <t xml:space="preserve">CONCLUIDO	</t>
        </is>
      </c>
      <c r="D296" t="n">
        <v>2.6765</v>
      </c>
      <c r="E296" t="n">
        <v>37.36</v>
      </c>
      <c r="F296" t="n">
        <v>34.65</v>
      </c>
      <c r="G296" t="n">
        <v>207.91</v>
      </c>
      <c r="H296" t="n">
        <v>2.82</v>
      </c>
      <c r="I296" t="n">
        <v>10</v>
      </c>
      <c r="J296" t="n">
        <v>220.36</v>
      </c>
      <c r="K296" t="n">
        <v>51.39</v>
      </c>
      <c r="L296" t="n">
        <v>35</v>
      </c>
      <c r="M296" t="n">
        <v>8</v>
      </c>
      <c r="N296" t="n">
        <v>48.97</v>
      </c>
      <c r="O296" t="n">
        <v>27411.55</v>
      </c>
      <c r="P296" t="n">
        <v>400.18</v>
      </c>
      <c r="Q296" t="n">
        <v>561.65</v>
      </c>
      <c r="R296" t="n">
        <v>54.96</v>
      </c>
      <c r="S296" t="n">
        <v>48.39</v>
      </c>
      <c r="T296" t="n">
        <v>2949.79</v>
      </c>
      <c r="U296" t="n">
        <v>0.88</v>
      </c>
      <c r="V296" t="n">
        <v>0.93</v>
      </c>
      <c r="W296" t="n">
        <v>9.199999999999999</v>
      </c>
      <c r="X296" t="n">
        <v>0.18</v>
      </c>
      <c r="Y296" t="n">
        <v>0.5</v>
      </c>
      <c r="Z296" t="n">
        <v>10</v>
      </c>
    </row>
    <row r="297">
      <c r="A297" t="n">
        <v>35</v>
      </c>
      <c r="B297" t="n">
        <v>85</v>
      </c>
      <c r="C297" t="inlineStr">
        <is>
          <t xml:space="preserve">CONCLUIDO	</t>
        </is>
      </c>
      <c r="D297" t="n">
        <v>2.6803</v>
      </c>
      <c r="E297" t="n">
        <v>37.31</v>
      </c>
      <c r="F297" t="n">
        <v>34.63</v>
      </c>
      <c r="G297" t="n">
        <v>230.88</v>
      </c>
      <c r="H297" t="n">
        <v>2.88</v>
      </c>
      <c r="I297" t="n">
        <v>9</v>
      </c>
      <c r="J297" t="n">
        <v>222.01</v>
      </c>
      <c r="K297" t="n">
        <v>51.39</v>
      </c>
      <c r="L297" t="n">
        <v>36</v>
      </c>
      <c r="M297" t="n">
        <v>7</v>
      </c>
      <c r="N297" t="n">
        <v>49.62</v>
      </c>
      <c r="O297" t="n">
        <v>27615.8</v>
      </c>
      <c r="P297" t="n">
        <v>397.03</v>
      </c>
      <c r="Q297" t="n">
        <v>561.65</v>
      </c>
      <c r="R297" t="n">
        <v>54.36</v>
      </c>
      <c r="S297" t="n">
        <v>48.39</v>
      </c>
      <c r="T297" t="n">
        <v>2659.51</v>
      </c>
      <c r="U297" t="n">
        <v>0.89</v>
      </c>
      <c r="V297" t="n">
        <v>0.93</v>
      </c>
      <c r="W297" t="n">
        <v>9.19</v>
      </c>
      <c r="X297" t="n">
        <v>0.16</v>
      </c>
      <c r="Y297" t="n">
        <v>0.5</v>
      </c>
      <c r="Z297" t="n">
        <v>10</v>
      </c>
    </row>
    <row r="298">
      <c r="A298" t="n">
        <v>36</v>
      </c>
      <c r="B298" t="n">
        <v>85</v>
      </c>
      <c r="C298" t="inlineStr">
        <is>
          <t xml:space="preserve">CONCLUIDO	</t>
        </is>
      </c>
      <c r="D298" t="n">
        <v>2.6799</v>
      </c>
      <c r="E298" t="n">
        <v>37.31</v>
      </c>
      <c r="F298" t="n">
        <v>34.64</v>
      </c>
      <c r="G298" t="n">
        <v>230.91</v>
      </c>
      <c r="H298" t="n">
        <v>2.94</v>
      </c>
      <c r="I298" t="n">
        <v>9</v>
      </c>
      <c r="J298" t="n">
        <v>223.68</v>
      </c>
      <c r="K298" t="n">
        <v>51.39</v>
      </c>
      <c r="L298" t="n">
        <v>37</v>
      </c>
      <c r="M298" t="n">
        <v>7</v>
      </c>
      <c r="N298" t="n">
        <v>50.29</v>
      </c>
      <c r="O298" t="n">
        <v>27821.09</v>
      </c>
      <c r="P298" t="n">
        <v>397.79</v>
      </c>
      <c r="Q298" t="n">
        <v>561.67</v>
      </c>
      <c r="R298" t="n">
        <v>54.53</v>
      </c>
      <c r="S298" t="n">
        <v>48.39</v>
      </c>
      <c r="T298" t="n">
        <v>2743.71</v>
      </c>
      <c r="U298" t="n">
        <v>0.89</v>
      </c>
      <c r="V298" t="n">
        <v>0.93</v>
      </c>
      <c r="W298" t="n">
        <v>9.19</v>
      </c>
      <c r="X298" t="n">
        <v>0.16</v>
      </c>
      <c r="Y298" t="n">
        <v>0.5</v>
      </c>
      <c r="Z298" t="n">
        <v>10</v>
      </c>
    </row>
    <row r="299">
      <c r="A299" t="n">
        <v>37</v>
      </c>
      <c r="B299" t="n">
        <v>85</v>
      </c>
      <c r="C299" t="inlineStr">
        <is>
          <t xml:space="preserve">CONCLUIDO	</t>
        </is>
      </c>
      <c r="D299" t="n">
        <v>2.6802</v>
      </c>
      <c r="E299" t="n">
        <v>37.31</v>
      </c>
      <c r="F299" t="n">
        <v>34.63</v>
      </c>
      <c r="G299" t="n">
        <v>230.89</v>
      </c>
      <c r="H299" t="n">
        <v>3</v>
      </c>
      <c r="I299" t="n">
        <v>9</v>
      </c>
      <c r="J299" t="n">
        <v>225.35</v>
      </c>
      <c r="K299" t="n">
        <v>51.39</v>
      </c>
      <c r="L299" t="n">
        <v>38</v>
      </c>
      <c r="M299" t="n">
        <v>7</v>
      </c>
      <c r="N299" t="n">
        <v>50.96</v>
      </c>
      <c r="O299" t="n">
        <v>28027.19</v>
      </c>
      <c r="P299" t="n">
        <v>397.05</v>
      </c>
      <c r="Q299" t="n">
        <v>561.66</v>
      </c>
      <c r="R299" t="n">
        <v>54.36</v>
      </c>
      <c r="S299" t="n">
        <v>48.39</v>
      </c>
      <c r="T299" t="n">
        <v>2659.5</v>
      </c>
      <c r="U299" t="n">
        <v>0.89</v>
      </c>
      <c r="V299" t="n">
        <v>0.93</v>
      </c>
      <c r="W299" t="n">
        <v>9.19</v>
      </c>
      <c r="X299" t="n">
        <v>0.16</v>
      </c>
      <c r="Y299" t="n">
        <v>0.5</v>
      </c>
      <c r="Z299" t="n">
        <v>10</v>
      </c>
    </row>
    <row r="300">
      <c r="A300" t="n">
        <v>38</v>
      </c>
      <c r="B300" t="n">
        <v>85</v>
      </c>
      <c r="C300" t="inlineStr">
        <is>
          <t xml:space="preserve">CONCLUIDO	</t>
        </is>
      </c>
      <c r="D300" t="n">
        <v>2.6795</v>
      </c>
      <c r="E300" t="n">
        <v>37.32</v>
      </c>
      <c r="F300" t="n">
        <v>34.64</v>
      </c>
      <c r="G300" t="n">
        <v>230.95</v>
      </c>
      <c r="H300" t="n">
        <v>3.05</v>
      </c>
      <c r="I300" t="n">
        <v>9</v>
      </c>
      <c r="J300" t="n">
        <v>227.03</v>
      </c>
      <c r="K300" t="n">
        <v>51.39</v>
      </c>
      <c r="L300" t="n">
        <v>39</v>
      </c>
      <c r="M300" t="n">
        <v>7</v>
      </c>
      <c r="N300" t="n">
        <v>51.64</v>
      </c>
      <c r="O300" t="n">
        <v>28234.24</v>
      </c>
      <c r="P300" t="n">
        <v>395.59</v>
      </c>
      <c r="Q300" t="n">
        <v>561.65</v>
      </c>
      <c r="R300" t="n">
        <v>54.6</v>
      </c>
      <c r="S300" t="n">
        <v>48.39</v>
      </c>
      <c r="T300" t="n">
        <v>2776.36</v>
      </c>
      <c r="U300" t="n">
        <v>0.89</v>
      </c>
      <c r="V300" t="n">
        <v>0.93</v>
      </c>
      <c r="W300" t="n">
        <v>9.199999999999999</v>
      </c>
      <c r="X300" t="n">
        <v>0.17</v>
      </c>
      <c r="Y300" t="n">
        <v>0.5</v>
      </c>
      <c r="Z300" t="n">
        <v>10</v>
      </c>
    </row>
    <row r="301">
      <c r="A301" t="n">
        <v>39</v>
      </c>
      <c r="B301" t="n">
        <v>85</v>
      </c>
      <c r="C301" t="inlineStr">
        <is>
          <t xml:space="preserve">CONCLUIDO	</t>
        </is>
      </c>
      <c r="D301" t="n">
        <v>2.6838</v>
      </c>
      <c r="E301" t="n">
        <v>37.26</v>
      </c>
      <c r="F301" t="n">
        <v>34.62</v>
      </c>
      <c r="G301" t="n">
        <v>259.62</v>
      </c>
      <c r="H301" t="n">
        <v>3.11</v>
      </c>
      <c r="I301" t="n">
        <v>8</v>
      </c>
      <c r="J301" t="n">
        <v>228.71</v>
      </c>
      <c r="K301" t="n">
        <v>51.39</v>
      </c>
      <c r="L301" t="n">
        <v>40</v>
      </c>
      <c r="M301" t="n">
        <v>6</v>
      </c>
      <c r="N301" t="n">
        <v>52.32</v>
      </c>
      <c r="O301" t="n">
        <v>28442.24</v>
      </c>
      <c r="P301" t="n">
        <v>391.34</v>
      </c>
      <c r="Q301" t="n">
        <v>561.66</v>
      </c>
      <c r="R301" t="n">
        <v>53.78</v>
      </c>
      <c r="S301" t="n">
        <v>48.39</v>
      </c>
      <c r="T301" t="n">
        <v>2370.8</v>
      </c>
      <c r="U301" t="n">
        <v>0.9</v>
      </c>
      <c r="V301" t="n">
        <v>0.93</v>
      </c>
      <c r="W301" t="n">
        <v>9.19</v>
      </c>
      <c r="X301" t="n">
        <v>0.14</v>
      </c>
      <c r="Y301" t="n">
        <v>0.5</v>
      </c>
      <c r="Z301" t="n">
        <v>10</v>
      </c>
    </row>
    <row r="302">
      <c r="A302" t="n">
        <v>0</v>
      </c>
      <c r="B302" t="n">
        <v>20</v>
      </c>
      <c r="C302" t="inlineStr">
        <is>
          <t xml:space="preserve">CONCLUIDO	</t>
        </is>
      </c>
      <c r="D302" t="n">
        <v>2.4316</v>
      </c>
      <c r="E302" t="n">
        <v>41.13</v>
      </c>
      <c r="F302" t="n">
        <v>37.52</v>
      </c>
      <c r="G302" t="n">
        <v>14.81</v>
      </c>
      <c r="H302" t="n">
        <v>0.34</v>
      </c>
      <c r="I302" t="n">
        <v>152</v>
      </c>
      <c r="J302" t="n">
        <v>51.33</v>
      </c>
      <c r="K302" t="n">
        <v>24.83</v>
      </c>
      <c r="L302" t="n">
        <v>1</v>
      </c>
      <c r="M302" t="n">
        <v>150</v>
      </c>
      <c r="N302" t="n">
        <v>5.51</v>
      </c>
      <c r="O302" t="n">
        <v>6564.78</v>
      </c>
      <c r="P302" t="n">
        <v>210.96</v>
      </c>
      <c r="Q302" t="n">
        <v>561.88</v>
      </c>
      <c r="R302" t="n">
        <v>144.11</v>
      </c>
      <c r="S302" t="n">
        <v>48.39</v>
      </c>
      <c r="T302" t="n">
        <v>46817.98</v>
      </c>
      <c r="U302" t="n">
        <v>0.34</v>
      </c>
      <c r="V302" t="n">
        <v>0.86</v>
      </c>
      <c r="W302" t="n">
        <v>9.42</v>
      </c>
      <c r="X302" t="n">
        <v>3.04</v>
      </c>
      <c r="Y302" t="n">
        <v>0.5</v>
      </c>
      <c r="Z302" t="n">
        <v>10</v>
      </c>
    </row>
    <row r="303">
      <c r="A303" t="n">
        <v>1</v>
      </c>
      <c r="B303" t="n">
        <v>20</v>
      </c>
      <c r="C303" t="inlineStr">
        <is>
          <t xml:space="preserve">CONCLUIDO	</t>
        </is>
      </c>
      <c r="D303" t="n">
        <v>2.5977</v>
      </c>
      <c r="E303" t="n">
        <v>38.5</v>
      </c>
      <c r="F303" t="n">
        <v>35.88</v>
      </c>
      <c r="G303" t="n">
        <v>30.32</v>
      </c>
      <c r="H303" t="n">
        <v>0.66</v>
      </c>
      <c r="I303" t="n">
        <v>71</v>
      </c>
      <c r="J303" t="n">
        <v>52.47</v>
      </c>
      <c r="K303" t="n">
        <v>24.83</v>
      </c>
      <c r="L303" t="n">
        <v>2</v>
      </c>
      <c r="M303" t="n">
        <v>69</v>
      </c>
      <c r="N303" t="n">
        <v>5.64</v>
      </c>
      <c r="O303" t="n">
        <v>6705.1</v>
      </c>
      <c r="P303" t="n">
        <v>194.08</v>
      </c>
      <c r="Q303" t="n">
        <v>561.71</v>
      </c>
      <c r="R303" t="n">
        <v>92.90000000000001</v>
      </c>
      <c r="S303" t="n">
        <v>48.39</v>
      </c>
      <c r="T303" t="n">
        <v>21619.25</v>
      </c>
      <c r="U303" t="n">
        <v>0.52</v>
      </c>
      <c r="V303" t="n">
        <v>0.9</v>
      </c>
      <c r="W303" t="n">
        <v>9.300000000000001</v>
      </c>
      <c r="X303" t="n">
        <v>1.41</v>
      </c>
      <c r="Y303" t="n">
        <v>0.5</v>
      </c>
      <c r="Z303" t="n">
        <v>10</v>
      </c>
    </row>
    <row r="304">
      <c r="A304" t="n">
        <v>2</v>
      </c>
      <c r="B304" t="n">
        <v>20</v>
      </c>
      <c r="C304" t="inlineStr">
        <is>
          <t xml:space="preserve">CONCLUIDO	</t>
        </is>
      </c>
      <c r="D304" t="n">
        <v>2.6558</v>
      </c>
      <c r="E304" t="n">
        <v>37.65</v>
      </c>
      <c r="F304" t="n">
        <v>35.36</v>
      </c>
      <c r="G304" t="n">
        <v>47.14</v>
      </c>
      <c r="H304" t="n">
        <v>0.97</v>
      </c>
      <c r="I304" t="n">
        <v>45</v>
      </c>
      <c r="J304" t="n">
        <v>53.61</v>
      </c>
      <c r="K304" t="n">
        <v>24.83</v>
      </c>
      <c r="L304" t="n">
        <v>3</v>
      </c>
      <c r="M304" t="n">
        <v>43</v>
      </c>
      <c r="N304" t="n">
        <v>5.78</v>
      </c>
      <c r="O304" t="n">
        <v>6845.59</v>
      </c>
      <c r="P304" t="n">
        <v>182.77</v>
      </c>
      <c r="Q304" t="n">
        <v>561.6900000000001</v>
      </c>
      <c r="R304" t="n">
        <v>76.69</v>
      </c>
      <c r="S304" t="n">
        <v>48.39</v>
      </c>
      <c r="T304" t="n">
        <v>13643.56</v>
      </c>
      <c r="U304" t="n">
        <v>0.63</v>
      </c>
      <c r="V304" t="n">
        <v>0.91</v>
      </c>
      <c r="W304" t="n">
        <v>9.26</v>
      </c>
      <c r="X304" t="n">
        <v>0.88</v>
      </c>
      <c r="Y304" t="n">
        <v>0.5</v>
      </c>
      <c r="Z304" t="n">
        <v>10</v>
      </c>
    </row>
    <row r="305">
      <c r="A305" t="n">
        <v>3</v>
      </c>
      <c r="B305" t="n">
        <v>20</v>
      </c>
      <c r="C305" t="inlineStr">
        <is>
          <t xml:space="preserve">CONCLUIDO	</t>
        </is>
      </c>
      <c r="D305" t="n">
        <v>2.6857</v>
      </c>
      <c r="E305" t="n">
        <v>37.23</v>
      </c>
      <c r="F305" t="n">
        <v>35.1</v>
      </c>
      <c r="G305" t="n">
        <v>65.8</v>
      </c>
      <c r="H305" t="n">
        <v>1.27</v>
      </c>
      <c r="I305" t="n">
        <v>32</v>
      </c>
      <c r="J305" t="n">
        <v>54.75</v>
      </c>
      <c r="K305" t="n">
        <v>24.83</v>
      </c>
      <c r="L305" t="n">
        <v>4</v>
      </c>
      <c r="M305" t="n">
        <v>28</v>
      </c>
      <c r="N305" t="n">
        <v>5.92</v>
      </c>
      <c r="O305" t="n">
        <v>6986.39</v>
      </c>
      <c r="P305" t="n">
        <v>173.02</v>
      </c>
      <c r="Q305" t="n">
        <v>561.65</v>
      </c>
      <c r="R305" t="n">
        <v>68.65000000000001</v>
      </c>
      <c r="S305" t="n">
        <v>48.39</v>
      </c>
      <c r="T305" t="n">
        <v>9685</v>
      </c>
      <c r="U305" t="n">
        <v>0.7</v>
      </c>
      <c r="V305" t="n">
        <v>0.92</v>
      </c>
      <c r="W305" t="n">
        <v>9.23</v>
      </c>
      <c r="X305" t="n">
        <v>0.62</v>
      </c>
      <c r="Y305" t="n">
        <v>0.5</v>
      </c>
      <c r="Z305" t="n">
        <v>10</v>
      </c>
    </row>
    <row r="306">
      <c r="A306" t="n">
        <v>4</v>
      </c>
      <c r="B306" t="n">
        <v>20</v>
      </c>
      <c r="C306" t="inlineStr">
        <is>
          <t xml:space="preserve">CONCLUIDO	</t>
        </is>
      </c>
      <c r="D306" t="n">
        <v>2.6869</v>
      </c>
      <c r="E306" t="n">
        <v>37.22</v>
      </c>
      <c r="F306" t="n">
        <v>35.1</v>
      </c>
      <c r="G306" t="n">
        <v>70.20999999999999</v>
      </c>
      <c r="H306" t="n">
        <v>1.55</v>
      </c>
      <c r="I306" t="n">
        <v>30</v>
      </c>
      <c r="J306" t="n">
        <v>55.89</v>
      </c>
      <c r="K306" t="n">
        <v>24.83</v>
      </c>
      <c r="L306" t="n">
        <v>5</v>
      </c>
      <c r="M306" t="n">
        <v>0</v>
      </c>
      <c r="N306" t="n">
        <v>6.07</v>
      </c>
      <c r="O306" t="n">
        <v>7127.49</v>
      </c>
      <c r="P306" t="n">
        <v>171.83</v>
      </c>
      <c r="Q306" t="n">
        <v>561.73</v>
      </c>
      <c r="R306" t="n">
        <v>67.84</v>
      </c>
      <c r="S306" t="n">
        <v>48.39</v>
      </c>
      <c r="T306" t="n">
        <v>9292.629999999999</v>
      </c>
      <c r="U306" t="n">
        <v>0.71</v>
      </c>
      <c r="V306" t="n">
        <v>0.92</v>
      </c>
      <c r="W306" t="n">
        <v>9.26</v>
      </c>
      <c r="X306" t="n">
        <v>0.63</v>
      </c>
      <c r="Y306" t="n">
        <v>0.5</v>
      </c>
      <c r="Z306" t="n">
        <v>10</v>
      </c>
    </row>
    <row r="307">
      <c r="A307" t="n">
        <v>0</v>
      </c>
      <c r="B307" t="n">
        <v>65</v>
      </c>
      <c r="C307" t="inlineStr">
        <is>
          <t xml:space="preserve">CONCLUIDO	</t>
        </is>
      </c>
      <c r="D307" t="n">
        <v>1.9167</v>
      </c>
      <c r="E307" t="n">
        <v>52.17</v>
      </c>
      <c r="F307" t="n">
        <v>41.12</v>
      </c>
      <c r="G307" t="n">
        <v>7.57</v>
      </c>
      <c r="H307" t="n">
        <v>0.13</v>
      </c>
      <c r="I307" t="n">
        <v>326</v>
      </c>
      <c r="J307" t="n">
        <v>133.21</v>
      </c>
      <c r="K307" t="n">
        <v>46.47</v>
      </c>
      <c r="L307" t="n">
        <v>1</v>
      </c>
      <c r="M307" t="n">
        <v>324</v>
      </c>
      <c r="N307" t="n">
        <v>20.75</v>
      </c>
      <c r="O307" t="n">
        <v>16663.42</v>
      </c>
      <c r="P307" t="n">
        <v>453.75</v>
      </c>
      <c r="Q307" t="n">
        <v>562.23</v>
      </c>
      <c r="R307" t="n">
        <v>255.67</v>
      </c>
      <c r="S307" t="n">
        <v>48.39</v>
      </c>
      <c r="T307" t="n">
        <v>101729.57</v>
      </c>
      <c r="U307" t="n">
        <v>0.19</v>
      </c>
      <c r="V307" t="n">
        <v>0.78</v>
      </c>
      <c r="W307" t="n">
        <v>9.720000000000001</v>
      </c>
      <c r="X307" t="n">
        <v>6.63</v>
      </c>
      <c r="Y307" t="n">
        <v>0.5</v>
      </c>
      <c r="Z307" t="n">
        <v>10</v>
      </c>
    </row>
    <row r="308">
      <c r="A308" t="n">
        <v>1</v>
      </c>
      <c r="B308" t="n">
        <v>65</v>
      </c>
      <c r="C308" t="inlineStr">
        <is>
          <t xml:space="preserve">CONCLUIDO	</t>
        </is>
      </c>
      <c r="D308" t="n">
        <v>2.2914</v>
      </c>
      <c r="E308" t="n">
        <v>43.64</v>
      </c>
      <c r="F308" t="n">
        <v>37.43</v>
      </c>
      <c r="G308" t="n">
        <v>15.18</v>
      </c>
      <c r="H308" t="n">
        <v>0.26</v>
      </c>
      <c r="I308" t="n">
        <v>148</v>
      </c>
      <c r="J308" t="n">
        <v>134.55</v>
      </c>
      <c r="K308" t="n">
        <v>46.47</v>
      </c>
      <c r="L308" t="n">
        <v>2</v>
      </c>
      <c r="M308" t="n">
        <v>146</v>
      </c>
      <c r="N308" t="n">
        <v>21.09</v>
      </c>
      <c r="O308" t="n">
        <v>16828.84</v>
      </c>
      <c r="P308" t="n">
        <v>411.03</v>
      </c>
      <c r="Q308" t="n">
        <v>562</v>
      </c>
      <c r="R308" t="n">
        <v>141.07</v>
      </c>
      <c r="S308" t="n">
        <v>48.39</v>
      </c>
      <c r="T308" t="n">
        <v>45317.2</v>
      </c>
      <c r="U308" t="n">
        <v>0.34</v>
      </c>
      <c r="V308" t="n">
        <v>0.86</v>
      </c>
      <c r="W308" t="n">
        <v>9.42</v>
      </c>
      <c r="X308" t="n">
        <v>2.95</v>
      </c>
      <c r="Y308" t="n">
        <v>0.5</v>
      </c>
      <c r="Z308" t="n">
        <v>10</v>
      </c>
    </row>
    <row r="309">
      <c r="A309" t="n">
        <v>2</v>
      </c>
      <c r="B309" t="n">
        <v>65</v>
      </c>
      <c r="C309" t="inlineStr">
        <is>
          <t xml:space="preserve">CONCLUIDO	</t>
        </is>
      </c>
      <c r="D309" t="n">
        <v>2.429</v>
      </c>
      <c r="E309" t="n">
        <v>41.17</v>
      </c>
      <c r="F309" t="n">
        <v>36.38</v>
      </c>
      <c r="G309" t="n">
        <v>22.73</v>
      </c>
      <c r="H309" t="n">
        <v>0.39</v>
      </c>
      <c r="I309" t="n">
        <v>96</v>
      </c>
      <c r="J309" t="n">
        <v>135.9</v>
      </c>
      <c r="K309" t="n">
        <v>46.47</v>
      </c>
      <c r="L309" t="n">
        <v>3</v>
      </c>
      <c r="M309" t="n">
        <v>94</v>
      </c>
      <c r="N309" t="n">
        <v>21.43</v>
      </c>
      <c r="O309" t="n">
        <v>16994.64</v>
      </c>
      <c r="P309" t="n">
        <v>397.29</v>
      </c>
      <c r="Q309" t="n">
        <v>561.87</v>
      </c>
      <c r="R309" t="n">
        <v>108.68</v>
      </c>
      <c r="S309" t="n">
        <v>48.39</v>
      </c>
      <c r="T309" t="n">
        <v>29382.14</v>
      </c>
      <c r="U309" t="n">
        <v>0.45</v>
      </c>
      <c r="V309" t="n">
        <v>0.89</v>
      </c>
      <c r="W309" t="n">
        <v>9.33</v>
      </c>
      <c r="X309" t="n">
        <v>1.9</v>
      </c>
      <c r="Y309" t="n">
        <v>0.5</v>
      </c>
      <c r="Z309" t="n">
        <v>10</v>
      </c>
    </row>
    <row r="310">
      <c r="A310" t="n">
        <v>3</v>
      </c>
      <c r="B310" t="n">
        <v>65</v>
      </c>
      <c r="C310" t="inlineStr">
        <is>
          <t xml:space="preserve">CONCLUIDO	</t>
        </is>
      </c>
      <c r="D310" t="n">
        <v>2.5009</v>
      </c>
      <c r="E310" t="n">
        <v>39.99</v>
      </c>
      <c r="F310" t="n">
        <v>35.87</v>
      </c>
      <c r="G310" t="n">
        <v>30.32</v>
      </c>
      <c r="H310" t="n">
        <v>0.52</v>
      </c>
      <c r="I310" t="n">
        <v>71</v>
      </c>
      <c r="J310" t="n">
        <v>137.25</v>
      </c>
      <c r="K310" t="n">
        <v>46.47</v>
      </c>
      <c r="L310" t="n">
        <v>4</v>
      </c>
      <c r="M310" t="n">
        <v>69</v>
      </c>
      <c r="N310" t="n">
        <v>21.78</v>
      </c>
      <c r="O310" t="n">
        <v>17160.92</v>
      </c>
      <c r="P310" t="n">
        <v>389.57</v>
      </c>
      <c r="Q310" t="n">
        <v>561.76</v>
      </c>
      <c r="R310" t="n">
        <v>92.79000000000001</v>
      </c>
      <c r="S310" t="n">
        <v>48.39</v>
      </c>
      <c r="T310" t="n">
        <v>21562.14</v>
      </c>
      <c r="U310" t="n">
        <v>0.52</v>
      </c>
      <c r="V310" t="n">
        <v>0.9</v>
      </c>
      <c r="W310" t="n">
        <v>9.289999999999999</v>
      </c>
      <c r="X310" t="n">
        <v>1.4</v>
      </c>
      <c r="Y310" t="n">
        <v>0.5</v>
      </c>
      <c r="Z310" t="n">
        <v>10</v>
      </c>
    </row>
    <row r="311">
      <c r="A311" t="n">
        <v>4</v>
      </c>
      <c r="B311" t="n">
        <v>65</v>
      </c>
      <c r="C311" t="inlineStr">
        <is>
          <t xml:space="preserve">CONCLUIDO	</t>
        </is>
      </c>
      <c r="D311" t="n">
        <v>2.5461</v>
      </c>
      <c r="E311" t="n">
        <v>39.28</v>
      </c>
      <c r="F311" t="n">
        <v>35.57</v>
      </c>
      <c r="G311" t="n">
        <v>38.11</v>
      </c>
      <c r="H311" t="n">
        <v>0.64</v>
      </c>
      <c r="I311" t="n">
        <v>56</v>
      </c>
      <c r="J311" t="n">
        <v>138.6</v>
      </c>
      <c r="K311" t="n">
        <v>46.47</v>
      </c>
      <c r="L311" t="n">
        <v>5</v>
      </c>
      <c r="M311" t="n">
        <v>54</v>
      </c>
      <c r="N311" t="n">
        <v>22.13</v>
      </c>
      <c r="O311" t="n">
        <v>17327.69</v>
      </c>
      <c r="P311" t="n">
        <v>384.05</v>
      </c>
      <c r="Q311" t="n">
        <v>561.75</v>
      </c>
      <c r="R311" t="n">
        <v>83.17</v>
      </c>
      <c r="S311" t="n">
        <v>48.39</v>
      </c>
      <c r="T311" t="n">
        <v>16827.77</v>
      </c>
      <c r="U311" t="n">
        <v>0.58</v>
      </c>
      <c r="V311" t="n">
        <v>0.9</v>
      </c>
      <c r="W311" t="n">
        <v>9.279999999999999</v>
      </c>
      <c r="X311" t="n">
        <v>1.1</v>
      </c>
      <c r="Y311" t="n">
        <v>0.5</v>
      </c>
      <c r="Z311" t="n">
        <v>10</v>
      </c>
    </row>
    <row r="312">
      <c r="A312" t="n">
        <v>5</v>
      </c>
      <c r="B312" t="n">
        <v>65</v>
      </c>
      <c r="C312" t="inlineStr">
        <is>
          <t xml:space="preserve">CONCLUIDO	</t>
        </is>
      </c>
      <c r="D312" t="n">
        <v>2.5732</v>
      </c>
      <c r="E312" t="n">
        <v>38.86</v>
      </c>
      <c r="F312" t="n">
        <v>35.4</v>
      </c>
      <c r="G312" t="n">
        <v>45.2</v>
      </c>
      <c r="H312" t="n">
        <v>0.76</v>
      </c>
      <c r="I312" t="n">
        <v>47</v>
      </c>
      <c r="J312" t="n">
        <v>139.95</v>
      </c>
      <c r="K312" t="n">
        <v>46.47</v>
      </c>
      <c r="L312" t="n">
        <v>6</v>
      </c>
      <c r="M312" t="n">
        <v>45</v>
      </c>
      <c r="N312" t="n">
        <v>22.49</v>
      </c>
      <c r="O312" t="n">
        <v>17494.97</v>
      </c>
      <c r="P312" t="n">
        <v>379.89</v>
      </c>
      <c r="Q312" t="n">
        <v>561.76</v>
      </c>
      <c r="R312" t="n">
        <v>77.95</v>
      </c>
      <c r="S312" t="n">
        <v>48.39</v>
      </c>
      <c r="T312" t="n">
        <v>14264.21</v>
      </c>
      <c r="U312" t="n">
        <v>0.62</v>
      </c>
      <c r="V312" t="n">
        <v>0.91</v>
      </c>
      <c r="W312" t="n">
        <v>9.26</v>
      </c>
      <c r="X312" t="n">
        <v>0.93</v>
      </c>
      <c r="Y312" t="n">
        <v>0.5</v>
      </c>
      <c r="Z312" t="n">
        <v>10</v>
      </c>
    </row>
    <row r="313">
      <c r="A313" t="n">
        <v>6</v>
      </c>
      <c r="B313" t="n">
        <v>65</v>
      </c>
      <c r="C313" t="inlineStr">
        <is>
          <t xml:space="preserve">CONCLUIDO	</t>
        </is>
      </c>
      <c r="D313" t="n">
        <v>2.5957</v>
      </c>
      <c r="E313" t="n">
        <v>38.52</v>
      </c>
      <c r="F313" t="n">
        <v>35.26</v>
      </c>
      <c r="G313" t="n">
        <v>52.88</v>
      </c>
      <c r="H313" t="n">
        <v>0.88</v>
      </c>
      <c r="I313" t="n">
        <v>40</v>
      </c>
      <c r="J313" t="n">
        <v>141.31</v>
      </c>
      <c r="K313" t="n">
        <v>46.47</v>
      </c>
      <c r="L313" t="n">
        <v>7</v>
      </c>
      <c r="M313" t="n">
        <v>38</v>
      </c>
      <c r="N313" t="n">
        <v>22.85</v>
      </c>
      <c r="O313" t="n">
        <v>17662.75</v>
      </c>
      <c r="P313" t="n">
        <v>376.37</v>
      </c>
      <c r="Q313" t="n">
        <v>561.67</v>
      </c>
      <c r="R313" t="n">
        <v>73.79000000000001</v>
      </c>
      <c r="S313" t="n">
        <v>48.39</v>
      </c>
      <c r="T313" t="n">
        <v>12217.06</v>
      </c>
      <c r="U313" t="n">
        <v>0.66</v>
      </c>
      <c r="V313" t="n">
        <v>0.91</v>
      </c>
      <c r="W313" t="n">
        <v>9.24</v>
      </c>
      <c r="X313" t="n">
        <v>0.78</v>
      </c>
      <c r="Y313" t="n">
        <v>0.5</v>
      </c>
      <c r="Z313" t="n">
        <v>10</v>
      </c>
    </row>
    <row r="314">
      <c r="A314" t="n">
        <v>7</v>
      </c>
      <c r="B314" t="n">
        <v>65</v>
      </c>
      <c r="C314" t="inlineStr">
        <is>
          <t xml:space="preserve">CONCLUIDO	</t>
        </is>
      </c>
      <c r="D314" t="n">
        <v>2.6125</v>
      </c>
      <c r="E314" t="n">
        <v>38.28</v>
      </c>
      <c r="F314" t="n">
        <v>35.14</v>
      </c>
      <c r="G314" t="n">
        <v>60.25</v>
      </c>
      <c r="H314" t="n">
        <v>0.99</v>
      </c>
      <c r="I314" t="n">
        <v>35</v>
      </c>
      <c r="J314" t="n">
        <v>142.68</v>
      </c>
      <c r="K314" t="n">
        <v>46.47</v>
      </c>
      <c r="L314" t="n">
        <v>8</v>
      </c>
      <c r="M314" t="n">
        <v>33</v>
      </c>
      <c r="N314" t="n">
        <v>23.21</v>
      </c>
      <c r="O314" t="n">
        <v>17831.04</v>
      </c>
      <c r="P314" t="n">
        <v>372.8</v>
      </c>
      <c r="Q314" t="n">
        <v>561.6900000000001</v>
      </c>
      <c r="R314" t="n">
        <v>70.43000000000001</v>
      </c>
      <c r="S314" t="n">
        <v>48.39</v>
      </c>
      <c r="T314" t="n">
        <v>10561.98</v>
      </c>
      <c r="U314" t="n">
        <v>0.6899999999999999</v>
      </c>
      <c r="V314" t="n">
        <v>0.92</v>
      </c>
      <c r="W314" t="n">
        <v>9.23</v>
      </c>
      <c r="X314" t="n">
        <v>0.67</v>
      </c>
      <c r="Y314" t="n">
        <v>0.5</v>
      </c>
      <c r="Z314" t="n">
        <v>10</v>
      </c>
    </row>
    <row r="315">
      <c r="A315" t="n">
        <v>8</v>
      </c>
      <c r="B315" t="n">
        <v>65</v>
      </c>
      <c r="C315" t="inlineStr">
        <is>
          <t xml:space="preserve">CONCLUIDO	</t>
        </is>
      </c>
      <c r="D315" t="n">
        <v>2.6248</v>
      </c>
      <c r="E315" t="n">
        <v>38.1</v>
      </c>
      <c r="F315" t="n">
        <v>35.07</v>
      </c>
      <c r="G315" t="n">
        <v>67.88</v>
      </c>
      <c r="H315" t="n">
        <v>1.11</v>
      </c>
      <c r="I315" t="n">
        <v>31</v>
      </c>
      <c r="J315" t="n">
        <v>144.05</v>
      </c>
      <c r="K315" t="n">
        <v>46.47</v>
      </c>
      <c r="L315" t="n">
        <v>9</v>
      </c>
      <c r="M315" t="n">
        <v>29</v>
      </c>
      <c r="N315" t="n">
        <v>23.58</v>
      </c>
      <c r="O315" t="n">
        <v>17999.83</v>
      </c>
      <c r="P315" t="n">
        <v>370.08</v>
      </c>
      <c r="Q315" t="n">
        <v>561.6799999999999</v>
      </c>
      <c r="R315" t="n">
        <v>67.93000000000001</v>
      </c>
      <c r="S315" t="n">
        <v>48.39</v>
      </c>
      <c r="T315" t="n">
        <v>9330.73</v>
      </c>
      <c r="U315" t="n">
        <v>0.71</v>
      </c>
      <c r="V315" t="n">
        <v>0.92</v>
      </c>
      <c r="W315" t="n">
        <v>9.23</v>
      </c>
      <c r="X315" t="n">
        <v>0.6</v>
      </c>
      <c r="Y315" t="n">
        <v>0.5</v>
      </c>
      <c r="Z315" t="n">
        <v>10</v>
      </c>
    </row>
    <row r="316">
      <c r="A316" t="n">
        <v>9</v>
      </c>
      <c r="B316" t="n">
        <v>65</v>
      </c>
      <c r="C316" t="inlineStr">
        <is>
          <t xml:space="preserve">CONCLUIDO	</t>
        </is>
      </c>
      <c r="D316" t="n">
        <v>2.6348</v>
      </c>
      <c r="E316" t="n">
        <v>37.95</v>
      </c>
      <c r="F316" t="n">
        <v>35.01</v>
      </c>
      <c r="G316" t="n">
        <v>75.02</v>
      </c>
      <c r="H316" t="n">
        <v>1.22</v>
      </c>
      <c r="I316" t="n">
        <v>28</v>
      </c>
      <c r="J316" t="n">
        <v>145.42</v>
      </c>
      <c r="K316" t="n">
        <v>46.47</v>
      </c>
      <c r="L316" t="n">
        <v>10</v>
      </c>
      <c r="M316" t="n">
        <v>26</v>
      </c>
      <c r="N316" t="n">
        <v>23.95</v>
      </c>
      <c r="O316" t="n">
        <v>18169.15</v>
      </c>
      <c r="P316" t="n">
        <v>366.68</v>
      </c>
      <c r="Q316" t="n">
        <v>561.67</v>
      </c>
      <c r="R316" t="n">
        <v>66.12</v>
      </c>
      <c r="S316" t="n">
        <v>48.39</v>
      </c>
      <c r="T316" t="n">
        <v>8442.77</v>
      </c>
      <c r="U316" t="n">
        <v>0.73</v>
      </c>
      <c r="V316" t="n">
        <v>0.92</v>
      </c>
      <c r="W316" t="n">
        <v>9.220000000000001</v>
      </c>
      <c r="X316" t="n">
        <v>0.54</v>
      </c>
      <c r="Y316" t="n">
        <v>0.5</v>
      </c>
      <c r="Z316" t="n">
        <v>10</v>
      </c>
    </row>
    <row r="317">
      <c r="A317" t="n">
        <v>10</v>
      </c>
      <c r="B317" t="n">
        <v>65</v>
      </c>
      <c r="C317" t="inlineStr">
        <is>
          <t xml:space="preserve">CONCLUIDO	</t>
        </is>
      </c>
      <c r="D317" t="n">
        <v>2.6446</v>
      </c>
      <c r="E317" t="n">
        <v>37.81</v>
      </c>
      <c r="F317" t="n">
        <v>34.95</v>
      </c>
      <c r="G317" t="n">
        <v>83.89</v>
      </c>
      <c r="H317" t="n">
        <v>1.33</v>
      </c>
      <c r="I317" t="n">
        <v>25</v>
      </c>
      <c r="J317" t="n">
        <v>146.8</v>
      </c>
      <c r="K317" t="n">
        <v>46.47</v>
      </c>
      <c r="L317" t="n">
        <v>11</v>
      </c>
      <c r="M317" t="n">
        <v>23</v>
      </c>
      <c r="N317" t="n">
        <v>24.33</v>
      </c>
      <c r="O317" t="n">
        <v>18338.99</v>
      </c>
      <c r="P317" t="n">
        <v>364.52</v>
      </c>
      <c r="Q317" t="n">
        <v>561.6900000000001</v>
      </c>
      <c r="R317" t="n">
        <v>64.41</v>
      </c>
      <c r="S317" t="n">
        <v>48.39</v>
      </c>
      <c r="T317" t="n">
        <v>7603</v>
      </c>
      <c r="U317" t="n">
        <v>0.75</v>
      </c>
      <c r="V317" t="n">
        <v>0.92</v>
      </c>
      <c r="W317" t="n">
        <v>9.220000000000001</v>
      </c>
      <c r="X317" t="n">
        <v>0.48</v>
      </c>
      <c r="Y317" t="n">
        <v>0.5</v>
      </c>
      <c r="Z317" t="n">
        <v>10</v>
      </c>
    </row>
    <row r="318">
      <c r="A318" t="n">
        <v>11</v>
      </c>
      <c r="B318" t="n">
        <v>65</v>
      </c>
      <c r="C318" t="inlineStr">
        <is>
          <t xml:space="preserve">CONCLUIDO	</t>
        </is>
      </c>
      <c r="D318" t="n">
        <v>2.6506</v>
      </c>
      <c r="E318" t="n">
        <v>37.73</v>
      </c>
      <c r="F318" t="n">
        <v>34.92</v>
      </c>
      <c r="G318" t="n">
        <v>91.09999999999999</v>
      </c>
      <c r="H318" t="n">
        <v>1.43</v>
      </c>
      <c r="I318" t="n">
        <v>23</v>
      </c>
      <c r="J318" t="n">
        <v>148.18</v>
      </c>
      <c r="K318" t="n">
        <v>46.47</v>
      </c>
      <c r="L318" t="n">
        <v>12</v>
      </c>
      <c r="M318" t="n">
        <v>21</v>
      </c>
      <c r="N318" t="n">
        <v>24.71</v>
      </c>
      <c r="O318" t="n">
        <v>18509.36</v>
      </c>
      <c r="P318" t="n">
        <v>361.79</v>
      </c>
      <c r="Q318" t="n">
        <v>561.67</v>
      </c>
      <c r="R318" t="n">
        <v>63.34</v>
      </c>
      <c r="S318" t="n">
        <v>48.39</v>
      </c>
      <c r="T318" t="n">
        <v>7075.69</v>
      </c>
      <c r="U318" t="n">
        <v>0.76</v>
      </c>
      <c r="V318" t="n">
        <v>0.92</v>
      </c>
      <c r="W318" t="n">
        <v>9.220000000000001</v>
      </c>
      <c r="X318" t="n">
        <v>0.45</v>
      </c>
      <c r="Y318" t="n">
        <v>0.5</v>
      </c>
      <c r="Z318" t="n">
        <v>10</v>
      </c>
    </row>
    <row r="319">
      <c r="A319" t="n">
        <v>12</v>
      </c>
      <c r="B319" t="n">
        <v>65</v>
      </c>
      <c r="C319" t="inlineStr">
        <is>
          <t xml:space="preserve">CONCLUIDO	</t>
        </is>
      </c>
      <c r="D319" t="n">
        <v>2.6569</v>
      </c>
      <c r="E319" t="n">
        <v>37.64</v>
      </c>
      <c r="F319" t="n">
        <v>34.89</v>
      </c>
      <c r="G319" t="n">
        <v>99.67</v>
      </c>
      <c r="H319" t="n">
        <v>1.54</v>
      </c>
      <c r="I319" t="n">
        <v>21</v>
      </c>
      <c r="J319" t="n">
        <v>149.56</v>
      </c>
      <c r="K319" t="n">
        <v>46.47</v>
      </c>
      <c r="L319" t="n">
        <v>13</v>
      </c>
      <c r="M319" t="n">
        <v>19</v>
      </c>
      <c r="N319" t="n">
        <v>25.1</v>
      </c>
      <c r="O319" t="n">
        <v>18680.25</v>
      </c>
      <c r="P319" t="n">
        <v>358.93</v>
      </c>
      <c r="Q319" t="n">
        <v>561.66</v>
      </c>
      <c r="R319" t="n">
        <v>62.12</v>
      </c>
      <c r="S319" t="n">
        <v>48.39</v>
      </c>
      <c r="T319" t="n">
        <v>6475.87</v>
      </c>
      <c r="U319" t="n">
        <v>0.78</v>
      </c>
      <c r="V319" t="n">
        <v>0.92</v>
      </c>
      <c r="W319" t="n">
        <v>9.220000000000001</v>
      </c>
      <c r="X319" t="n">
        <v>0.41</v>
      </c>
      <c r="Y319" t="n">
        <v>0.5</v>
      </c>
      <c r="Z319" t="n">
        <v>10</v>
      </c>
    </row>
    <row r="320">
      <c r="A320" t="n">
        <v>13</v>
      </c>
      <c r="B320" t="n">
        <v>65</v>
      </c>
      <c r="C320" t="inlineStr">
        <is>
          <t xml:space="preserve">CONCLUIDO	</t>
        </is>
      </c>
      <c r="D320" t="n">
        <v>2.6612</v>
      </c>
      <c r="E320" t="n">
        <v>37.58</v>
      </c>
      <c r="F320" t="n">
        <v>34.85</v>
      </c>
      <c r="G320" t="n">
        <v>104.56</v>
      </c>
      <c r="H320" t="n">
        <v>1.64</v>
      </c>
      <c r="I320" t="n">
        <v>20</v>
      </c>
      <c r="J320" t="n">
        <v>150.95</v>
      </c>
      <c r="K320" t="n">
        <v>46.47</v>
      </c>
      <c r="L320" t="n">
        <v>14</v>
      </c>
      <c r="M320" t="n">
        <v>18</v>
      </c>
      <c r="N320" t="n">
        <v>25.49</v>
      </c>
      <c r="O320" t="n">
        <v>18851.69</v>
      </c>
      <c r="P320" t="n">
        <v>356.17</v>
      </c>
      <c r="Q320" t="n">
        <v>561.67</v>
      </c>
      <c r="R320" t="n">
        <v>61.07</v>
      </c>
      <c r="S320" t="n">
        <v>48.39</v>
      </c>
      <c r="T320" t="n">
        <v>5955.54</v>
      </c>
      <c r="U320" t="n">
        <v>0.79</v>
      </c>
      <c r="V320" t="n">
        <v>0.92</v>
      </c>
      <c r="W320" t="n">
        <v>9.210000000000001</v>
      </c>
      <c r="X320" t="n">
        <v>0.38</v>
      </c>
      <c r="Y320" t="n">
        <v>0.5</v>
      </c>
      <c r="Z320" t="n">
        <v>10</v>
      </c>
    </row>
    <row r="321">
      <c r="A321" t="n">
        <v>14</v>
      </c>
      <c r="B321" t="n">
        <v>65</v>
      </c>
      <c r="C321" t="inlineStr">
        <is>
          <t xml:space="preserve">CONCLUIDO	</t>
        </is>
      </c>
      <c r="D321" t="n">
        <v>2.6677</v>
      </c>
      <c r="E321" t="n">
        <v>37.49</v>
      </c>
      <c r="F321" t="n">
        <v>34.82</v>
      </c>
      <c r="G321" t="n">
        <v>116.05</v>
      </c>
      <c r="H321" t="n">
        <v>1.74</v>
      </c>
      <c r="I321" t="n">
        <v>18</v>
      </c>
      <c r="J321" t="n">
        <v>152.35</v>
      </c>
      <c r="K321" t="n">
        <v>46.47</v>
      </c>
      <c r="L321" t="n">
        <v>15</v>
      </c>
      <c r="M321" t="n">
        <v>16</v>
      </c>
      <c r="N321" t="n">
        <v>25.88</v>
      </c>
      <c r="O321" t="n">
        <v>19023.66</v>
      </c>
      <c r="P321" t="n">
        <v>353.66</v>
      </c>
      <c r="Q321" t="n">
        <v>561.6799999999999</v>
      </c>
      <c r="R321" t="n">
        <v>60</v>
      </c>
      <c r="S321" t="n">
        <v>48.39</v>
      </c>
      <c r="T321" t="n">
        <v>5433.11</v>
      </c>
      <c r="U321" t="n">
        <v>0.8100000000000001</v>
      </c>
      <c r="V321" t="n">
        <v>0.92</v>
      </c>
      <c r="W321" t="n">
        <v>9.210000000000001</v>
      </c>
      <c r="X321" t="n">
        <v>0.34</v>
      </c>
      <c r="Y321" t="n">
        <v>0.5</v>
      </c>
      <c r="Z321" t="n">
        <v>10</v>
      </c>
    </row>
    <row r="322">
      <c r="A322" t="n">
        <v>15</v>
      </c>
      <c r="B322" t="n">
        <v>65</v>
      </c>
      <c r="C322" t="inlineStr">
        <is>
          <t xml:space="preserve">CONCLUIDO	</t>
        </is>
      </c>
      <c r="D322" t="n">
        <v>2.6721</v>
      </c>
      <c r="E322" t="n">
        <v>37.42</v>
      </c>
      <c r="F322" t="n">
        <v>34.78</v>
      </c>
      <c r="G322" t="n">
        <v>122.75</v>
      </c>
      <c r="H322" t="n">
        <v>1.84</v>
      </c>
      <c r="I322" t="n">
        <v>17</v>
      </c>
      <c r="J322" t="n">
        <v>153.75</v>
      </c>
      <c r="K322" t="n">
        <v>46.47</v>
      </c>
      <c r="L322" t="n">
        <v>16</v>
      </c>
      <c r="M322" t="n">
        <v>15</v>
      </c>
      <c r="N322" t="n">
        <v>26.28</v>
      </c>
      <c r="O322" t="n">
        <v>19196.18</v>
      </c>
      <c r="P322" t="n">
        <v>350.85</v>
      </c>
      <c r="Q322" t="n">
        <v>561.67</v>
      </c>
      <c r="R322" t="n">
        <v>58.95</v>
      </c>
      <c r="S322" t="n">
        <v>48.39</v>
      </c>
      <c r="T322" t="n">
        <v>4912.83</v>
      </c>
      <c r="U322" t="n">
        <v>0.82</v>
      </c>
      <c r="V322" t="n">
        <v>0.93</v>
      </c>
      <c r="W322" t="n">
        <v>9.210000000000001</v>
      </c>
      <c r="X322" t="n">
        <v>0.31</v>
      </c>
      <c r="Y322" t="n">
        <v>0.5</v>
      </c>
      <c r="Z322" t="n">
        <v>10</v>
      </c>
    </row>
    <row r="323">
      <c r="A323" t="n">
        <v>16</v>
      </c>
      <c r="B323" t="n">
        <v>65</v>
      </c>
      <c r="C323" t="inlineStr">
        <is>
          <t xml:space="preserve">CONCLUIDO	</t>
        </is>
      </c>
      <c r="D323" t="n">
        <v>2.674</v>
      </c>
      <c r="E323" t="n">
        <v>37.4</v>
      </c>
      <c r="F323" t="n">
        <v>34.78</v>
      </c>
      <c r="G323" t="n">
        <v>130.43</v>
      </c>
      <c r="H323" t="n">
        <v>1.94</v>
      </c>
      <c r="I323" t="n">
        <v>16</v>
      </c>
      <c r="J323" t="n">
        <v>155.15</v>
      </c>
      <c r="K323" t="n">
        <v>46.47</v>
      </c>
      <c r="L323" t="n">
        <v>17</v>
      </c>
      <c r="M323" t="n">
        <v>14</v>
      </c>
      <c r="N323" t="n">
        <v>26.68</v>
      </c>
      <c r="O323" t="n">
        <v>19369.26</v>
      </c>
      <c r="P323" t="n">
        <v>349.23</v>
      </c>
      <c r="Q323" t="n">
        <v>561.66</v>
      </c>
      <c r="R323" t="n">
        <v>58.88</v>
      </c>
      <c r="S323" t="n">
        <v>48.39</v>
      </c>
      <c r="T323" t="n">
        <v>4883.1</v>
      </c>
      <c r="U323" t="n">
        <v>0.82</v>
      </c>
      <c r="V323" t="n">
        <v>0.93</v>
      </c>
      <c r="W323" t="n">
        <v>9.210000000000001</v>
      </c>
      <c r="X323" t="n">
        <v>0.31</v>
      </c>
      <c r="Y323" t="n">
        <v>0.5</v>
      </c>
      <c r="Z323" t="n">
        <v>10</v>
      </c>
    </row>
    <row r="324">
      <c r="A324" t="n">
        <v>17</v>
      </c>
      <c r="B324" t="n">
        <v>65</v>
      </c>
      <c r="C324" t="inlineStr">
        <is>
          <t xml:space="preserve">CONCLUIDO	</t>
        </is>
      </c>
      <c r="D324" t="n">
        <v>2.6782</v>
      </c>
      <c r="E324" t="n">
        <v>37.34</v>
      </c>
      <c r="F324" t="n">
        <v>34.75</v>
      </c>
      <c r="G324" t="n">
        <v>139</v>
      </c>
      <c r="H324" t="n">
        <v>2.04</v>
      </c>
      <c r="I324" t="n">
        <v>15</v>
      </c>
      <c r="J324" t="n">
        <v>156.56</v>
      </c>
      <c r="K324" t="n">
        <v>46.47</v>
      </c>
      <c r="L324" t="n">
        <v>18</v>
      </c>
      <c r="M324" t="n">
        <v>13</v>
      </c>
      <c r="N324" t="n">
        <v>27.09</v>
      </c>
      <c r="O324" t="n">
        <v>19542.89</v>
      </c>
      <c r="P324" t="n">
        <v>346.23</v>
      </c>
      <c r="Q324" t="n">
        <v>561.65</v>
      </c>
      <c r="R324" t="n">
        <v>57.96</v>
      </c>
      <c r="S324" t="n">
        <v>48.39</v>
      </c>
      <c r="T324" t="n">
        <v>4426</v>
      </c>
      <c r="U324" t="n">
        <v>0.83</v>
      </c>
      <c r="V324" t="n">
        <v>0.93</v>
      </c>
      <c r="W324" t="n">
        <v>9.210000000000001</v>
      </c>
      <c r="X324" t="n">
        <v>0.28</v>
      </c>
      <c r="Y324" t="n">
        <v>0.5</v>
      </c>
      <c r="Z324" t="n">
        <v>10</v>
      </c>
    </row>
    <row r="325">
      <c r="A325" t="n">
        <v>18</v>
      </c>
      <c r="B325" t="n">
        <v>65</v>
      </c>
      <c r="C325" t="inlineStr">
        <is>
          <t xml:space="preserve">CONCLUIDO	</t>
        </is>
      </c>
      <c r="D325" t="n">
        <v>2.6819</v>
      </c>
      <c r="E325" t="n">
        <v>37.29</v>
      </c>
      <c r="F325" t="n">
        <v>34.73</v>
      </c>
      <c r="G325" t="n">
        <v>148.83</v>
      </c>
      <c r="H325" t="n">
        <v>2.13</v>
      </c>
      <c r="I325" t="n">
        <v>14</v>
      </c>
      <c r="J325" t="n">
        <v>157.97</v>
      </c>
      <c r="K325" t="n">
        <v>46.47</v>
      </c>
      <c r="L325" t="n">
        <v>19</v>
      </c>
      <c r="M325" t="n">
        <v>12</v>
      </c>
      <c r="N325" t="n">
        <v>27.5</v>
      </c>
      <c r="O325" t="n">
        <v>19717.08</v>
      </c>
      <c r="P325" t="n">
        <v>342.9</v>
      </c>
      <c r="Q325" t="n">
        <v>561.65</v>
      </c>
      <c r="R325" t="n">
        <v>57.17</v>
      </c>
      <c r="S325" t="n">
        <v>48.39</v>
      </c>
      <c r="T325" t="n">
        <v>4035.5</v>
      </c>
      <c r="U325" t="n">
        <v>0.85</v>
      </c>
      <c r="V325" t="n">
        <v>0.93</v>
      </c>
      <c r="W325" t="n">
        <v>9.199999999999999</v>
      </c>
      <c r="X325" t="n">
        <v>0.25</v>
      </c>
      <c r="Y325" t="n">
        <v>0.5</v>
      </c>
      <c r="Z325" t="n">
        <v>10</v>
      </c>
    </row>
    <row r="326">
      <c r="A326" t="n">
        <v>19</v>
      </c>
      <c r="B326" t="n">
        <v>65</v>
      </c>
      <c r="C326" t="inlineStr">
        <is>
          <t xml:space="preserve">CONCLUIDO	</t>
        </is>
      </c>
      <c r="D326" t="n">
        <v>2.6811</v>
      </c>
      <c r="E326" t="n">
        <v>37.3</v>
      </c>
      <c r="F326" t="n">
        <v>34.74</v>
      </c>
      <c r="G326" t="n">
        <v>148.87</v>
      </c>
      <c r="H326" t="n">
        <v>2.22</v>
      </c>
      <c r="I326" t="n">
        <v>14</v>
      </c>
      <c r="J326" t="n">
        <v>159.39</v>
      </c>
      <c r="K326" t="n">
        <v>46.47</v>
      </c>
      <c r="L326" t="n">
        <v>20</v>
      </c>
      <c r="M326" t="n">
        <v>12</v>
      </c>
      <c r="N326" t="n">
        <v>27.92</v>
      </c>
      <c r="O326" t="n">
        <v>19891.97</v>
      </c>
      <c r="P326" t="n">
        <v>340.68</v>
      </c>
      <c r="Q326" t="n">
        <v>561.71</v>
      </c>
      <c r="R326" t="n">
        <v>57.65</v>
      </c>
      <c r="S326" t="n">
        <v>48.39</v>
      </c>
      <c r="T326" t="n">
        <v>4276.82</v>
      </c>
      <c r="U326" t="n">
        <v>0.84</v>
      </c>
      <c r="V326" t="n">
        <v>0.93</v>
      </c>
      <c r="W326" t="n">
        <v>9.199999999999999</v>
      </c>
      <c r="X326" t="n">
        <v>0.26</v>
      </c>
      <c r="Y326" t="n">
        <v>0.5</v>
      </c>
      <c r="Z326" t="n">
        <v>10</v>
      </c>
    </row>
    <row r="327">
      <c r="A327" t="n">
        <v>20</v>
      </c>
      <c r="B327" t="n">
        <v>65</v>
      </c>
      <c r="C327" t="inlineStr">
        <is>
          <t xml:space="preserve">CONCLUIDO	</t>
        </is>
      </c>
      <c r="D327" t="n">
        <v>2.6854</v>
      </c>
      <c r="E327" t="n">
        <v>37.24</v>
      </c>
      <c r="F327" t="n">
        <v>34.7</v>
      </c>
      <c r="G327" t="n">
        <v>160.17</v>
      </c>
      <c r="H327" t="n">
        <v>2.31</v>
      </c>
      <c r="I327" t="n">
        <v>13</v>
      </c>
      <c r="J327" t="n">
        <v>160.81</v>
      </c>
      <c r="K327" t="n">
        <v>46.47</v>
      </c>
      <c r="L327" t="n">
        <v>21</v>
      </c>
      <c r="M327" t="n">
        <v>11</v>
      </c>
      <c r="N327" t="n">
        <v>28.34</v>
      </c>
      <c r="O327" t="n">
        <v>20067.32</v>
      </c>
      <c r="P327" t="n">
        <v>338.51</v>
      </c>
      <c r="Q327" t="n">
        <v>561.65</v>
      </c>
      <c r="R327" t="n">
        <v>56.64</v>
      </c>
      <c r="S327" t="n">
        <v>48.39</v>
      </c>
      <c r="T327" t="n">
        <v>3777.28</v>
      </c>
      <c r="U327" t="n">
        <v>0.85</v>
      </c>
      <c r="V327" t="n">
        <v>0.93</v>
      </c>
      <c r="W327" t="n">
        <v>9.199999999999999</v>
      </c>
      <c r="X327" t="n">
        <v>0.23</v>
      </c>
      <c r="Y327" t="n">
        <v>0.5</v>
      </c>
      <c r="Z327" t="n">
        <v>10</v>
      </c>
    </row>
    <row r="328">
      <c r="A328" t="n">
        <v>21</v>
      </c>
      <c r="B328" t="n">
        <v>65</v>
      </c>
      <c r="C328" t="inlineStr">
        <is>
          <t xml:space="preserve">CONCLUIDO	</t>
        </is>
      </c>
      <c r="D328" t="n">
        <v>2.6883</v>
      </c>
      <c r="E328" t="n">
        <v>37.2</v>
      </c>
      <c r="F328" t="n">
        <v>34.69</v>
      </c>
      <c r="G328" t="n">
        <v>173.45</v>
      </c>
      <c r="H328" t="n">
        <v>2.4</v>
      </c>
      <c r="I328" t="n">
        <v>12</v>
      </c>
      <c r="J328" t="n">
        <v>162.24</v>
      </c>
      <c r="K328" t="n">
        <v>46.47</v>
      </c>
      <c r="L328" t="n">
        <v>22</v>
      </c>
      <c r="M328" t="n">
        <v>10</v>
      </c>
      <c r="N328" t="n">
        <v>28.77</v>
      </c>
      <c r="O328" t="n">
        <v>20243.25</v>
      </c>
      <c r="P328" t="n">
        <v>335.01</v>
      </c>
      <c r="Q328" t="n">
        <v>561.65</v>
      </c>
      <c r="R328" t="n">
        <v>56.2</v>
      </c>
      <c r="S328" t="n">
        <v>48.39</v>
      </c>
      <c r="T328" t="n">
        <v>3564.11</v>
      </c>
      <c r="U328" t="n">
        <v>0.86</v>
      </c>
      <c r="V328" t="n">
        <v>0.93</v>
      </c>
      <c r="W328" t="n">
        <v>9.199999999999999</v>
      </c>
      <c r="X328" t="n">
        <v>0.22</v>
      </c>
      <c r="Y328" t="n">
        <v>0.5</v>
      </c>
      <c r="Z328" t="n">
        <v>10</v>
      </c>
    </row>
    <row r="329">
      <c r="A329" t="n">
        <v>22</v>
      </c>
      <c r="B329" t="n">
        <v>65</v>
      </c>
      <c r="C329" t="inlineStr">
        <is>
          <t xml:space="preserve">CONCLUIDO	</t>
        </is>
      </c>
      <c r="D329" t="n">
        <v>2.6881</v>
      </c>
      <c r="E329" t="n">
        <v>37.2</v>
      </c>
      <c r="F329" t="n">
        <v>34.69</v>
      </c>
      <c r="G329" t="n">
        <v>173.47</v>
      </c>
      <c r="H329" t="n">
        <v>2.49</v>
      </c>
      <c r="I329" t="n">
        <v>12</v>
      </c>
      <c r="J329" t="n">
        <v>163.67</v>
      </c>
      <c r="K329" t="n">
        <v>46.47</v>
      </c>
      <c r="L329" t="n">
        <v>23</v>
      </c>
      <c r="M329" t="n">
        <v>10</v>
      </c>
      <c r="N329" t="n">
        <v>29.2</v>
      </c>
      <c r="O329" t="n">
        <v>20419.76</v>
      </c>
      <c r="P329" t="n">
        <v>333.78</v>
      </c>
      <c r="Q329" t="n">
        <v>561.66</v>
      </c>
      <c r="R329" t="n">
        <v>56.42</v>
      </c>
      <c r="S329" t="n">
        <v>48.39</v>
      </c>
      <c r="T329" t="n">
        <v>3673.95</v>
      </c>
      <c r="U329" t="n">
        <v>0.86</v>
      </c>
      <c r="V329" t="n">
        <v>0.93</v>
      </c>
      <c r="W329" t="n">
        <v>9.19</v>
      </c>
      <c r="X329" t="n">
        <v>0.22</v>
      </c>
      <c r="Y329" t="n">
        <v>0.5</v>
      </c>
      <c r="Z329" t="n">
        <v>10</v>
      </c>
    </row>
    <row r="330">
      <c r="A330" t="n">
        <v>23</v>
      </c>
      <c r="B330" t="n">
        <v>65</v>
      </c>
      <c r="C330" t="inlineStr">
        <is>
          <t xml:space="preserve">CONCLUIDO	</t>
        </is>
      </c>
      <c r="D330" t="n">
        <v>2.6916</v>
      </c>
      <c r="E330" t="n">
        <v>37.15</v>
      </c>
      <c r="F330" t="n">
        <v>34.67</v>
      </c>
      <c r="G330" t="n">
        <v>189.12</v>
      </c>
      <c r="H330" t="n">
        <v>2.58</v>
      </c>
      <c r="I330" t="n">
        <v>11</v>
      </c>
      <c r="J330" t="n">
        <v>165.1</v>
      </c>
      <c r="K330" t="n">
        <v>46.47</v>
      </c>
      <c r="L330" t="n">
        <v>24</v>
      </c>
      <c r="M330" t="n">
        <v>9</v>
      </c>
      <c r="N330" t="n">
        <v>29.64</v>
      </c>
      <c r="O330" t="n">
        <v>20596.86</v>
      </c>
      <c r="P330" t="n">
        <v>330.34</v>
      </c>
      <c r="Q330" t="n">
        <v>561.65</v>
      </c>
      <c r="R330" t="n">
        <v>55.63</v>
      </c>
      <c r="S330" t="n">
        <v>48.39</v>
      </c>
      <c r="T330" t="n">
        <v>3283.41</v>
      </c>
      <c r="U330" t="n">
        <v>0.87</v>
      </c>
      <c r="V330" t="n">
        <v>0.93</v>
      </c>
      <c r="W330" t="n">
        <v>9.199999999999999</v>
      </c>
      <c r="X330" t="n">
        <v>0.2</v>
      </c>
      <c r="Y330" t="n">
        <v>0.5</v>
      </c>
      <c r="Z330" t="n">
        <v>10</v>
      </c>
    </row>
    <row r="331">
      <c r="A331" t="n">
        <v>24</v>
      </c>
      <c r="B331" t="n">
        <v>65</v>
      </c>
      <c r="C331" t="inlineStr">
        <is>
          <t xml:space="preserve">CONCLUIDO	</t>
        </is>
      </c>
      <c r="D331" t="n">
        <v>2.6915</v>
      </c>
      <c r="E331" t="n">
        <v>37.15</v>
      </c>
      <c r="F331" t="n">
        <v>34.67</v>
      </c>
      <c r="G331" t="n">
        <v>189.13</v>
      </c>
      <c r="H331" t="n">
        <v>2.66</v>
      </c>
      <c r="I331" t="n">
        <v>11</v>
      </c>
      <c r="J331" t="n">
        <v>166.54</v>
      </c>
      <c r="K331" t="n">
        <v>46.47</v>
      </c>
      <c r="L331" t="n">
        <v>25</v>
      </c>
      <c r="M331" t="n">
        <v>8</v>
      </c>
      <c r="N331" t="n">
        <v>30.08</v>
      </c>
      <c r="O331" t="n">
        <v>20774.56</v>
      </c>
      <c r="P331" t="n">
        <v>327.99</v>
      </c>
      <c r="Q331" t="n">
        <v>561.66</v>
      </c>
      <c r="R331" t="n">
        <v>55.51</v>
      </c>
      <c r="S331" t="n">
        <v>48.39</v>
      </c>
      <c r="T331" t="n">
        <v>3219.67</v>
      </c>
      <c r="U331" t="n">
        <v>0.87</v>
      </c>
      <c r="V331" t="n">
        <v>0.93</v>
      </c>
      <c r="W331" t="n">
        <v>9.199999999999999</v>
      </c>
      <c r="X331" t="n">
        <v>0.2</v>
      </c>
      <c r="Y331" t="n">
        <v>0.5</v>
      </c>
      <c r="Z331" t="n">
        <v>10</v>
      </c>
    </row>
    <row r="332">
      <c r="A332" t="n">
        <v>25</v>
      </c>
      <c r="B332" t="n">
        <v>65</v>
      </c>
      <c r="C332" t="inlineStr">
        <is>
          <t xml:space="preserve">CONCLUIDO	</t>
        </is>
      </c>
      <c r="D332" t="n">
        <v>2.6949</v>
      </c>
      <c r="E332" t="n">
        <v>37.11</v>
      </c>
      <c r="F332" t="n">
        <v>34.65</v>
      </c>
      <c r="G332" t="n">
        <v>207.93</v>
      </c>
      <c r="H332" t="n">
        <v>2.74</v>
      </c>
      <c r="I332" t="n">
        <v>10</v>
      </c>
      <c r="J332" t="n">
        <v>167.99</v>
      </c>
      <c r="K332" t="n">
        <v>46.47</v>
      </c>
      <c r="L332" t="n">
        <v>26</v>
      </c>
      <c r="M332" t="n">
        <v>7</v>
      </c>
      <c r="N332" t="n">
        <v>30.52</v>
      </c>
      <c r="O332" t="n">
        <v>20952.87</v>
      </c>
      <c r="P332" t="n">
        <v>324.8</v>
      </c>
      <c r="Q332" t="n">
        <v>561.65</v>
      </c>
      <c r="R332" t="n">
        <v>54.94</v>
      </c>
      <c r="S332" t="n">
        <v>48.39</v>
      </c>
      <c r="T332" t="n">
        <v>2941.77</v>
      </c>
      <c r="U332" t="n">
        <v>0.88</v>
      </c>
      <c r="V332" t="n">
        <v>0.93</v>
      </c>
      <c r="W332" t="n">
        <v>9.199999999999999</v>
      </c>
      <c r="X332" t="n">
        <v>0.18</v>
      </c>
      <c r="Y332" t="n">
        <v>0.5</v>
      </c>
      <c r="Z332" t="n">
        <v>10</v>
      </c>
    </row>
    <row r="333">
      <c r="A333" t="n">
        <v>26</v>
      </c>
      <c r="B333" t="n">
        <v>65</v>
      </c>
      <c r="C333" t="inlineStr">
        <is>
          <t xml:space="preserve">CONCLUIDO	</t>
        </is>
      </c>
      <c r="D333" t="n">
        <v>2.6952</v>
      </c>
      <c r="E333" t="n">
        <v>37.1</v>
      </c>
      <c r="F333" t="n">
        <v>34.65</v>
      </c>
      <c r="G333" t="n">
        <v>207.9</v>
      </c>
      <c r="H333" t="n">
        <v>2.82</v>
      </c>
      <c r="I333" t="n">
        <v>10</v>
      </c>
      <c r="J333" t="n">
        <v>169.44</v>
      </c>
      <c r="K333" t="n">
        <v>46.47</v>
      </c>
      <c r="L333" t="n">
        <v>27</v>
      </c>
      <c r="M333" t="n">
        <v>2</v>
      </c>
      <c r="N333" t="n">
        <v>30.97</v>
      </c>
      <c r="O333" t="n">
        <v>21131.78</v>
      </c>
      <c r="P333" t="n">
        <v>326.45</v>
      </c>
      <c r="Q333" t="n">
        <v>561.67</v>
      </c>
      <c r="R333" t="n">
        <v>54.75</v>
      </c>
      <c r="S333" t="n">
        <v>48.39</v>
      </c>
      <c r="T333" t="n">
        <v>2847.5</v>
      </c>
      <c r="U333" t="n">
        <v>0.88</v>
      </c>
      <c r="V333" t="n">
        <v>0.93</v>
      </c>
      <c r="W333" t="n">
        <v>9.199999999999999</v>
      </c>
      <c r="X333" t="n">
        <v>0.18</v>
      </c>
      <c r="Y333" t="n">
        <v>0.5</v>
      </c>
      <c r="Z333" t="n">
        <v>10</v>
      </c>
    </row>
    <row r="334">
      <c r="A334" t="n">
        <v>27</v>
      </c>
      <c r="B334" t="n">
        <v>65</v>
      </c>
      <c r="C334" t="inlineStr">
        <is>
          <t xml:space="preserve">CONCLUIDO	</t>
        </is>
      </c>
      <c r="D334" t="n">
        <v>2.6944</v>
      </c>
      <c r="E334" t="n">
        <v>37.11</v>
      </c>
      <c r="F334" t="n">
        <v>34.66</v>
      </c>
      <c r="G334" t="n">
        <v>207.97</v>
      </c>
      <c r="H334" t="n">
        <v>2.9</v>
      </c>
      <c r="I334" t="n">
        <v>10</v>
      </c>
      <c r="J334" t="n">
        <v>170.9</v>
      </c>
      <c r="K334" t="n">
        <v>46.47</v>
      </c>
      <c r="L334" t="n">
        <v>28</v>
      </c>
      <c r="M334" t="n">
        <v>0</v>
      </c>
      <c r="N334" t="n">
        <v>31.43</v>
      </c>
      <c r="O334" t="n">
        <v>21311.32</v>
      </c>
      <c r="P334" t="n">
        <v>328.59</v>
      </c>
      <c r="Q334" t="n">
        <v>561.65</v>
      </c>
      <c r="R334" t="n">
        <v>54.86</v>
      </c>
      <c r="S334" t="n">
        <v>48.39</v>
      </c>
      <c r="T334" t="n">
        <v>2903.98</v>
      </c>
      <c r="U334" t="n">
        <v>0.88</v>
      </c>
      <c r="V334" t="n">
        <v>0.93</v>
      </c>
      <c r="W334" t="n">
        <v>9.210000000000001</v>
      </c>
      <c r="X334" t="n">
        <v>0.19</v>
      </c>
      <c r="Y334" t="n">
        <v>0.5</v>
      </c>
      <c r="Z334" t="n">
        <v>10</v>
      </c>
    </row>
    <row r="335">
      <c r="A335" t="n">
        <v>0</v>
      </c>
      <c r="B335" t="n">
        <v>75</v>
      </c>
      <c r="C335" t="inlineStr">
        <is>
          <t xml:space="preserve">CONCLUIDO	</t>
        </is>
      </c>
      <c r="D335" t="n">
        <v>1.8165</v>
      </c>
      <c r="E335" t="n">
        <v>55.05</v>
      </c>
      <c r="F335" t="n">
        <v>41.8</v>
      </c>
      <c r="G335" t="n">
        <v>6.99</v>
      </c>
      <c r="H335" t="n">
        <v>0.12</v>
      </c>
      <c r="I335" t="n">
        <v>359</v>
      </c>
      <c r="J335" t="n">
        <v>150.44</v>
      </c>
      <c r="K335" t="n">
        <v>49.1</v>
      </c>
      <c r="L335" t="n">
        <v>1</v>
      </c>
      <c r="M335" t="n">
        <v>357</v>
      </c>
      <c r="N335" t="n">
        <v>25.34</v>
      </c>
      <c r="O335" t="n">
        <v>18787.76</v>
      </c>
      <c r="P335" t="n">
        <v>499.36</v>
      </c>
      <c r="Q335" t="n">
        <v>562.14</v>
      </c>
      <c r="R335" t="n">
        <v>276.8</v>
      </c>
      <c r="S335" t="n">
        <v>48.39</v>
      </c>
      <c r="T335" t="n">
        <v>112128.34</v>
      </c>
      <c r="U335" t="n">
        <v>0.17</v>
      </c>
      <c r="V335" t="n">
        <v>0.77</v>
      </c>
      <c r="W335" t="n">
        <v>9.779999999999999</v>
      </c>
      <c r="X335" t="n">
        <v>7.31</v>
      </c>
      <c r="Y335" t="n">
        <v>0.5</v>
      </c>
      <c r="Z335" t="n">
        <v>10</v>
      </c>
    </row>
    <row r="336">
      <c r="A336" t="n">
        <v>1</v>
      </c>
      <c r="B336" t="n">
        <v>75</v>
      </c>
      <c r="C336" t="inlineStr">
        <is>
          <t xml:space="preserve">CONCLUIDO	</t>
        </is>
      </c>
      <c r="D336" t="n">
        <v>2.225</v>
      </c>
      <c r="E336" t="n">
        <v>44.94</v>
      </c>
      <c r="F336" t="n">
        <v>37.72</v>
      </c>
      <c r="G336" t="n">
        <v>13.97</v>
      </c>
      <c r="H336" t="n">
        <v>0.23</v>
      </c>
      <c r="I336" t="n">
        <v>162</v>
      </c>
      <c r="J336" t="n">
        <v>151.83</v>
      </c>
      <c r="K336" t="n">
        <v>49.1</v>
      </c>
      <c r="L336" t="n">
        <v>2</v>
      </c>
      <c r="M336" t="n">
        <v>160</v>
      </c>
      <c r="N336" t="n">
        <v>25.73</v>
      </c>
      <c r="O336" t="n">
        <v>18959.54</v>
      </c>
      <c r="P336" t="n">
        <v>448.92</v>
      </c>
      <c r="Q336" t="n">
        <v>561.96</v>
      </c>
      <c r="R336" t="n">
        <v>150.46</v>
      </c>
      <c r="S336" t="n">
        <v>48.39</v>
      </c>
      <c r="T336" t="n">
        <v>49944.09</v>
      </c>
      <c r="U336" t="n">
        <v>0.32</v>
      </c>
      <c r="V336" t="n">
        <v>0.85</v>
      </c>
      <c r="W336" t="n">
        <v>9.43</v>
      </c>
      <c r="X336" t="n">
        <v>3.24</v>
      </c>
      <c r="Y336" t="n">
        <v>0.5</v>
      </c>
      <c r="Z336" t="n">
        <v>10</v>
      </c>
    </row>
    <row r="337">
      <c r="A337" t="n">
        <v>2</v>
      </c>
      <c r="B337" t="n">
        <v>75</v>
      </c>
      <c r="C337" t="inlineStr">
        <is>
          <t xml:space="preserve">CONCLUIDO	</t>
        </is>
      </c>
      <c r="D337" t="n">
        <v>2.3787</v>
      </c>
      <c r="E337" t="n">
        <v>42.04</v>
      </c>
      <c r="F337" t="n">
        <v>36.56</v>
      </c>
      <c r="G337" t="n">
        <v>20.89</v>
      </c>
      <c r="H337" t="n">
        <v>0.35</v>
      </c>
      <c r="I337" t="n">
        <v>105</v>
      </c>
      <c r="J337" t="n">
        <v>153.23</v>
      </c>
      <c r="K337" t="n">
        <v>49.1</v>
      </c>
      <c r="L337" t="n">
        <v>3</v>
      </c>
      <c r="M337" t="n">
        <v>103</v>
      </c>
      <c r="N337" t="n">
        <v>26.13</v>
      </c>
      <c r="O337" t="n">
        <v>19131.85</v>
      </c>
      <c r="P337" t="n">
        <v>433.33</v>
      </c>
      <c r="Q337" t="n">
        <v>561.75</v>
      </c>
      <c r="R337" t="n">
        <v>113.96</v>
      </c>
      <c r="S337" t="n">
        <v>48.39</v>
      </c>
      <c r="T337" t="n">
        <v>31975.33</v>
      </c>
      <c r="U337" t="n">
        <v>0.42</v>
      </c>
      <c r="V337" t="n">
        <v>0.88</v>
      </c>
      <c r="W337" t="n">
        <v>9.35</v>
      </c>
      <c r="X337" t="n">
        <v>2.08</v>
      </c>
      <c r="Y337" t="n">
        <v>0.5</v>
      </c>
      <c r="Z337" t="n">
        <v>10</v>
      </c>
    </row>
    <row r="338">
      <c r="A338" t="n">
        <v>3</v>
      </c>
      <c r="B338" t="n">
        <v>75</v>
      </c>
      <c r="C338" t="inlineStr">
        <is>
          <t xml:space="preserve">CONCLUIDO	</t>
        </is>
      </c>
      <c r="D338" t="n">
        <v>2.4607</v>
      </c>
      <c r="E338" t="n">
        <v>40.64</v>
      </c>
      <c r="F338" t="n">
        <v>36.01</v>
      </c>
      <c r="G338" t="n">
        <v>28.06</v>
      </c>
      <c r="H338" t="n">
        <v>0.46</v>
      </c>
      <c r="I338" t="n">
        <v>77</v>
      </c>
      <c r="J338" t="n">
        <v>154.63</v>
      </c>
      <c r="K338" t="n">
        <v>49.1</v>
      </c>
      <c r="L338" t="n">
        <v>4</v>
      </c>
      <c r="M338" t="n">
        <v>75</v>
      </c>
      <c r="N338" t="n">
        <v>26.53</v>
      </c>
      <c r="O338" t="n">
        <v>19304.72</v>
      </c>
      <c r="P338" t="n">
        <v>425</v>
      </c>
      <c r="Q338" t="n">
        <v>561.76</v>
      </c>
      <c r="R338" t="n">
        <v>96.92</v>
      </c>
      <c r="S338" t="n">
        <v>48.39</v>
      </c>
      <c r="T338" t="n">
        <v>23599.17</v>
      </c>
      <c r="U338" t="n">
        <v>0.5</v>
      </c>
      <c r="V338" t="n">
        <v>0.89</v>
      </c>
      <c r="W338" t="n">
        <v>9.31</v>
      </c>
      <c r="X338" t="n">
        <v>1.53</v>
      </c>
      <c r="Y338" t="n">
        <v>0.5</v>
      </c>
      <c r="Z338" t="n">
        <v>10</v>
      </c>
    </row>
    <row r="339">
      <c r="A339" t="n">
        <v>4</v>
      </c>
      <c r="B339" t="n">
        <v>75</v>
      </c>
      <c r="C339" t="inlineStr">
        <is>
          <t xml:space="preserve">CONCLUIDO	</t>
        </is>
      </c>
      <c r="D339" t="n">
        <v>2.5108</v>
      </c>
      <c r="E339" t="n">
        <v>39.83</v>
      </c>
      <c r="F339" t="n">
        <v>35.69</v>
      </c>
      <c r="G339" t="n">
        <v>35.1</v>
      </c>
      <c r="H339" t="n">
        <v>0.57</v>
      </c>
      <c r="I339" t="n">
        <v>61</v>
      </c>
      <c r="J339" t="n">
        <v>156.03</v>
      </c>
      <c r="K339" t="n">
        <v>49.1</v>
      </c>
      <c r="L339" t="n">
        <v>5</v>
      </c>
      <c r="M339" t="n">
        <v>59</v>
      </c>
      <c r="N339" t="n">
        <v>26.94</v>
      </c>
      <c r="O339" t="n">
        <v>19478.15</v>
      </c>
      <c r="P339" t="n">
        <v>419.47</v>
      </c>
      <c r="Q339" t="n">
        <v>561.7</v>
      </c>
      <c r="R339" t="n">
        <v>86.88</v>
      </c>
      <c r="S339" t="n">
        <v>48.39</v>
      </c>
      <c r="T339" t="n">
        <v>18655.4</v>
      </c>
      <c r="U339" t="n">
        <v>0.5600000000000001</v>
      </c>
      <c r="V339" t="n">
        <v>0.9</v>
      </c>
      <c r="W339" t="n">
        <v>9.289999999999999</v>
      </c>
      <c r="X339" t="n">
        <v>1.21</v>
      </c>
      <c r="Y339" t="n">
        <v>0.5</v>
      </c>
      <c r="Z339" t="n">
        <v>10</v>
      </c>
    </row>
    <row r="340">
      <c r="A340" t="n">
        <v>5</v>
      </c>
      <c r="B340" t="n">
        <v>75</v>
      </c>
      <c r="C340" t="inlineStr">
        <is>
          <t xml:space="preserve">CONCLUIDO	</t>
        </is>
      </c>
      <c r="D340" t="n">
        <v>2.5442</v>
      </c>
      <c r="E340" t="n">
        <v>39.31</v>
      </c>
      <c r="F340" t="n">
        <v>35.47</v>
      </c>
      <c r="G340" t="n">
        <v>41.73</v>
      </c>
      <c r="H340" t="n">
        <v>0.67</v>
      </c>
      <c r="I340" t="n">
        <v>51</v>
      </c>
      <c r="J340" t="n">
        <v>157.44</v>
      </c>
      <c r="K340" t="n">
        <v>49.1</v>
      </c>
      <c r="L340" t="n">
        <v>6</v>
      </c>
      <c r="M340" t="n">
        <v>49</v>
      </c>
      <c r="N340" t="n">
        <v>27.35</v>
      </c>
      <c r="O340" t="n">
        <v>19652.13</v>
      </c>
      <c r="P340" t="n">
        <v>415.32</v>
      </c>
      <c r="Q340" t="n">
        <v>561.74</v>
      </c>
      <c r="R340" t="n">
        <v>80.25</v>
      </c>
      <c r="S340" t="n">
        <v>48.39</v>
      </c>
      <c r="T340" t="n">
        <v>15394</v>
      </c>
      <c r="U340" t="n">
        <v>0.6</v>
      </c>
      <c r="V340" t="n">
        <v>0.91</v>
      </c>
      <c r="W340" t="n">
        <v>9.26</v>
      </c>
      <c r="X340" t="n">
        <v>0.99</v>
      </c>
      <c r="Y340" t="n">
        <v>0.5</v>
      </c>
      <c r="Z340" t="n">
        <v>10</v>
      </c>
    </row>
    <row r="341">
      <c r="A341" t="n">
        <v>6</v>
      </c>
      <c r="B341" t="n">
        <v>75</v>
      </c>
      <c r="C341" t="inlineStr">
        <is>
          <t xml:space="preserve">CONCLUIDO	</t>
        </is>
      </c>
      <c r="D341" t="n">
        <v>2.5666</v>
      </c>
      <c r="E341" t="n">
        <v>38.96</v>
      </c>
      <c r="F341" t="n">
        <v>35.34</v>
      </c>
      <c r="G341" t="n">
        <v>48.19</v>
      </c>
      <c r="H341" t="n">
        <v>0.78</v>
      </c>
      <c r="I341" t="n">
        <v>44</v>
      </c>
      <c r="J341" t="n">
        <v>158.86</v>
      </c>
      <c r="K341" t="n">
        <v>49.1</v>
      </c>
      <c r="L341" t="n">
        <v>7</v>
      </c>
      <c r="M341" t="n">
        <v>42</v>
      </c>
      <c r="N341" t="n">
        <v>27.77</v>
      </c>
      <c r="O341" t="n">
        <v>19826.68</v>
      </c>
      <c r="P341" t="n">
        <v>411.88</v>
      </c>
      <c r="Q341" t="n">
        <v>561.6900000000001</v>
      </c>
      <c r="R341" t="n">
        <v>76.23</v>
      </c>
      <c r="S341" t="n">
        <v>48.39</v>
      </c>
      <c r="T341" t="n">
        <v>13415.97</v>
      </c>
      <c r="U341" t="n">
        <v>0.63</v>
      </c>
      <c r="V341" t="n">
        <v>0.91</v>
      </c>
      <c r="W341" t="n">
        <v>9.25</v>
      </c>
      <c r="X341" t="n">
        <v>0.87</v>
      </c>
      <c r="Y341" t="n">
        <v>0.5</v>
      </c>
      <c r="Z341" t="n">
        <v>10</v>
      </c>
    </row>
    <row r="342">
      <c r="A342" t="n">
        <v>7</v>
      </c>
      <c r="B342" t="n">
        <v>75</v>
      </c>
      <c r="C342" t="inlineStr">
        <is>
          <t xml:space="preserve">CONCLUIDO	</t>
        </is>
      </c>
      <c r="D342" t="n">
        <v>2.5874</v>
      </c>
      <c r="E342" t="n">
        <v>38.65</v>
      </c>
      <c r="F342" t="n">
        <v>35.21</v>
      </c>
      <c r="G342" t="n">
        <v>55.6</v>
      </c>
      <c r="H342" t="n">
        <v>0.88</v>
      </c>
      <c r="I342" t="n">
        <v>38</v>
      </c>
      <c r="J342" t="n">
        <v>160.28</v>
      </c>
      <c r="K342" t="n">
        <v>49.1</v>
      </c>
      <c r="L342" t="n">
        <v>8</v>
      </c>
      <c r="M342" t="n">
        <v>36</v>
      </c>
      <c r="N342" t="n">
        <v>28.19</v>
      </c>
      <c r="O342" t="n">
        <v>20001.93</v>
      </c>
      <c r="P342" t="n">
        <v>408.56</v>
      </c>
      <c r="Q342" t="n">
        <v>561.74</v>
      </c>
      <c r="R342" t="n">
        <v>72.18000000000001</v>
      </c>
      <c r="S342" t="n">
        <v>48.39</v>
      </c>
      <c r="T342" t="n">
        <v>11423.18</v>
      </c>
      <c r="U342" t="n">
        <v>0.67</v>
      </c>
      <c r="V342" t="n">
        <v>0.91</v>
      </c>
      <c r="W342" t="n">
        <v>9.24</v>
      </c>
      <c r="X342" t="n">
        <v>0.74</v>
      </c>
      <c r="Y342" t="n">
        <v>0.5</v>
      </c>
      <c r="Z342" t="n">
        <v>10</v>
      </c>
    </row>
    <row r="343">
      <c r="A343" t="n">
        <v>8</v>
      </c>
      <c r="B343" t="n">
        <v>75</v>
      </c>
      <c r="C343" t="inlineStr">
        <is>
          <t xml:space="preserve">CONCLUIDO	</t>
        </is>
      </c>
      <c r="D343" t="n">
        <v>2.6002</v>
      </c>
      <c r="E343" t="n">
        <v>38.46</v>
      </c>
      <c r="F343" t="n">
        <v>35.14</v>
      </c>
      <c r="G343" t="n">
        <v>62.02</v>
      </c>
      <c r="H343" t="n">
        <v>0.99</v>
      </c>
      <c r="I343" t="n">
        <v>34</v>
      </c>
      <c r="J343" t="n">
        <v>161.71</v>
      </c>
      <c r="K343" t="n">
        <v>49.1</v>
      </c>
      <c r="L343" t="n">
        <v>9</v>
      </c>
      <c r="M343" t="n">
        <v>32</v>
      </c>
      <c r="N343" t="n">
        <v>28.61</v>
      </c>
      <c r="O343" t="n">
        <v>20177.64</v>
      </c>
      <c r="P343" t="n">
        <v>405.56</v>
      </c>
      <c r="Q343" t="n">
        <v>561.6799999999999</v>
      </c>
      <c r="R343" t="n">
        <v>70.39</v>
      </c>
      <c r="S343" t="n">
        <v>48.39</v>
      </c>
      <c r="T343" t="n">
        <v>10546.43</v>
      </c>
      <c r="U343" t="n">
        <v>0.6899999999999999</v>
      </c>
      <c r="V343" t="n">
        <v>0.92</v>
      </c>
      <c r="W343" t="n">
        <v>9.23</v>
      </c>
      <c r="X343" t="n">
        <v>0.67</v>
      </c>
      <c r="Y343" t="n">
        <v>0.5</v>
      </c>
      <c r="Z343" t="n">
        <v>10</v>
      </c>
    </row>
    <row r="344">
      <c r="A344" t="n">
        <v>9</v>
      </c>
      <c r="B344" t="n">
        <v>75</v>
      </c>
      <c r="C344" t="inlineStr">
        <is>
          <t xml:space="preserve">CONCLUIDO	</t>
        </is>
      </c>
      <c r="D344" t="n">
        <v>2.6133</v>
      </c>
      <c r="E344" t="n">
        <v>38.27</v>
      </c>
      <c r="F344" t="n">
        <v>35.07</v>
      </c>
      <c r="G344" t="n">
        <v>70.15000000000001</v>
      </c>
      <c r="H344" t="n">
        <v>1.09</v>
      </c>
      <c r="I344" t="n">
        <v>30</v>
      </c>
      <c r="J344" t="n">
        <v>163.13</v>
      </c>
      <c r="K344" t="n">
        <v>49.1</v>
      </c>
      <c r="L344" t="n">
        <v>10</v>
      </c>
      <c r="M344" t="n">
        <v>28</v>
      </c>
      <c r="N344" t="n">
        <v>29.04</v>
      </c>
      <c r="O344" t="n">
        <v>20353.94</v>
      </c>
      <c r="P344" t="n">
        <v>403.27</v>
      </c>
      <c r="Q344" t="n">
        <v>561.66</v>
      </c>
      <c r="R344" t="n">
        <v>67.97</v>
      </c>
      <c r="S344" t="n">
        <v>48.39</v>
      </c>
      <c r="T344" t="n">
        <v>9357.16</v>
      </c>
      <c r="U344" t="n">
        <v>0.71</v>
      </c>
      <c r="V344" t="n">
        <v>0.92</v>
      </c>
      <c r="W344" t="n">
        <v>9.23</v>
      </c>
      <c r="X344" t="n">
        <v>0.6</v>
      </c>
      <c r="Y344" t="n">
        <v>0.5</v>
      </c>
      <c r="Z344" t="n">
        <v>10</v>
      </c>
    </row>
    <row r="345">
      <c r="A345" t="n">
        <v>10</v>
      </c>
      <c r="B345" t="n">
        <v>75</v>
      </c>
      <c r="C345" t="inlineStr">
        <is>
          <t xml:space="preserve">CONCLUIDO	</t>
        </is>
      </c>
      <c r="D345" t="n">
        <v>2.6222</v>
      </c>
      <c r="E345" t="n">
        <v>38.14</v>
      </c>
      <c r="F345" t="n">
        <v>35</v>
      </c>
      <c r="G345" t="n">
        <v>75.01000000000001</v>
      </c>
      <c r="H345" t="n">
        <v>1.18</v>
      </c>
      <c r="I345" t="n">
        <v>28</v>
      </c>
      <c r="J345" t="n">
        <v>164.57</v>
      </c>
      <c r="K345" t="n">
        <v>49.1</v>
      </c>
      <c r="L345" t="n">
        <v>11</v>
      </c>
      <c r="M345" t="n">
        <v>26</v>
      </c>
      <c r="N345" t="n">
        <v>29.47</v>
      </c>
      <c r="O345" t="n">
        <v>20530.82</v>
      </c>
      <c r="P345" t="n">
        <v>400.4</v>
      </c>
      <c r="Q345" t="n">
        <v>561.67</v>
      </c>
      <c r="R345" t="n">
        <v>66.18000000000001</v>
      </c>
      <c r="S345" t="n">
        <v>48.39</v>
      </c>
      <c r="T345" t="n">
        <v>8471.49</v>
      </c>
      <c r="U345" t="n">
        <v>0.73</v>
      </c>
      <c r="V345" t="n">
        <v>0.92</v>
      </c>
      <c r="W345" t="n">
        <v>9.210000000000001</v>
      </c>
      <c r="X345" t="n">
        <v>0.53</v>
      </c>
      <c r="Y345" t="n">
        <v>0.5</v>
      </c>
      <c r="Z345" t="n">
        <v>10</v>
      </c>
    </row>
    <row r="346">
      <c r="A346" t="n">
        <v>11</v>
      </c>
      <c r="B346" t="n">
        <v>75</v>
      </c>
      <c r="C346" t="inlineStr">
        <is>
          <t xml:space="preserve">CONCLUIDO	</t>
        </is>
      </c>
      <c r="D346" t="n">
        <v>2.6309</v>
      </c>
      <c r="E346" t="n">
        <v>38.01</v>
      </c>
      <c r="F346" t="n">
        <v>34.97</v>
      </c>
      <c r="G346" t="n">
        <v>83.93000000000001</v>
      </c>
      <c r="H346" t="n">
        <v>1.28</v>
      </c>
      <c r="I346" t="n">
        <v>25</v>
      </c>
      <c r="J346" t="n">
        <v>166.01</v>
      </c>
      <c r="K346" t="n">
        <v>49.1</v>
      </c>
      <c r="L346" t="n">
        <v>12</v>
      </c>
      <c r="M346" t="n">
        <v>23</v>
      </c>
      <c r="N346" t="n">
        <v>29.91</v>
      </c>
      <c r="O346" t="n">
        <v>20708.3</v>
      </c>
      <c r="P346" t="n">
        <v>399.01</v>
      </c>
      <c r="Q346" t="n">
        <v>561.66</v>
      </c>
      <c r="R346" t="n">
        <v>64.59999999999999</v>
      </c>
      <c r="S346" t="n">
        <v>48.39</v>
      </c>
      <c r="T346" t="n">
        <v>7696.33</v>
      </c>
      <c r="U346" t="n">
        <v>0.75</v>
      </c>
      <c r="V346" t="n">
        <v>0.92</v>
      </c>
      <c r="W346" t="n">
        <v>9.23</v>
      </c>
      <c r="X346" t="n">
        <v>0.5</v>
      </c>
      <c r="Y346" t="n">
        <v>0.5</v>
      </c>
      <c r="Z346" t="n">
        <v>10</v>
      </c>
    </row>
    <row r="347">
      <c r="A347" t="n">
        <v>12</v>
      </c>
      <c r="B347" t="n">
        <v>75</v>
      </c>
      <c r="C347" t="inlineStr">
        <is>
          <t xml:space="preserve">CONCLUIDO	</t>
        </is>
      </c>
      <c r="D347" t="n">
        <v>2.6386</v>
      </c>
      <c r="E347" t="n">
        <v>37.9</v>
      </c>
      <c r="F347" t="n">
        <v>34.92</v>
      </c>
      <c r="G347" t="n">
        <v>91.09</v>
      </c>
      <c r="H347" t="n">
        <v>1.38</v>
      </c>
      <c r="I347" t="n">
        <v>23</v>
      </c>
      <c r="J347" t="n">
        <v>167.45</v>
      </c>
      <c r="K347" t="n">
        <v>49.1</v>
      </c>
      <c r="L347" t="n">
        <v>13</v>
      </c>
      <c r="M347" t="n">
        <v>21</v>
      </c>
      <c r="N347" t="n">
        <v>30.36</v>
      </c>
      <c r="O347" t="n">
        <v>20886.38</v>
      </c>
      <c r="P347" t="n">
        <v>396.13</v>
      </c>
      <c r="Q347" t="n">
        <v>561.6799999999999</v>
      </c>
      <c r="R347" t="n">
        <v>63.13</v>
      </c>
      <c r="S347" t="n">
        <v>48.39</v>
      </c>
      <c r="T347" t="n">
        <v>6971.56</v>
      </c>
      <c r="U347" t="n">
        <v>0.77</v>
      </c>
      <c r="V347" t="n">
        <v>0.92</v>
      </c>
      <c r="W347" t="n">
        <v>9.220000000000001</v>
      </c>
      <c r="X347" t="n">
        <v>0.45</v>
      </c>
      <c r="Y347" t="n">
        <v>0.5</v>
      </c>
      <c r="Z347" t="n">
        <v>10</v>
      </c>
    </row>
    <row r="348">
      <c r="A348" t="n">
        <v>13</v>
      </c>
      <c r="B348" t="n">
        <v>75</v>
      </c>
      <c r="C348" t="inlineStr">
        <is>
          <t xml:space="preserve">CONCLUIDO	</t>
        </is>
      </c>
      <c r="D348" t="n">
        <v>2.6413</v>
      </c>
      <c r="E348" t="n">
        <v>37.86</v>
      </c>
      <c r="F348" t="n">
        <v>34.91</v>
      </c>
      <c r="G348" t="n">
        <v>95.20999999999999</v>
      </c>
      <c r="H348" t="n">
        <v>1.47</v>
      </c>
      <c r="I348" t="n">
        <v>22</v>
      </c>
      <c r="J348" t="n">
        <v>168.9</v>
      </c>
      <c r="K348" t="n">
        <v>49.1</v>
      </c>
      <c r="L348" t="n">
        <v>14</v>
      </c>
      <c r="M348" t="n">
        <v>20</v>
      </c>
      <c r="N348" t="n">
        <v>30.81</v>
      </c>
      <c r="O348" t="n">
        <v>21065.06</v>
      </c>
      <c r="P348" t="n">
        <v>394.25</v>
      </c>
      <c r="Q348" t="n">
        <v>561.6799999999999</v>
      </c>
      <c r="R348" t="n">
        <v>62.97</v>
      </c>
      <c r="S348" t="n">
        <v>48.39</v>
      </c>
      <c r="T348" t="n">
        <v>6898.11</v>
      </c>
      <c r="U348" t="n">
        <v>0.77</v>
      </c>
      <c r="V348" t="n">
        <v>0.92</v>
      </c>
      <c r="W348" t="n">
        <v>9.220000000000001</v>
      </c>
      <c r="X348" t="n">
        <v>0.44</v>
      </c>
      <c r="Y348" t="n">
        <v>0.5</v>
      </c>
      <c r="Z348" t="n">
        <v>10</v>
      </c>
    </row>
    <row r="349">
      <c r="A349" t="n">
        <v>14</v>
      </c>
      <c r="B349" t="n">
        <v>75</v>
      </c>
      <c r="C349" t="inlineStr">
        <is>
          <t xml:space="preserve">CONCLUIDO	</t>
        </is>
      </c>
      <c r="D349" t="n">
        <v>2.6499</v>
      </c>
      <c r="E349" t="n">
        <v>37.74</v>
      </c>
      <c r="F349" t="n">
        <v>34.85</v>
      </c>
      <c r="G349" t="n">
        <v>104.55</v>
      </c>
      <c r="H349" t="n">
        <v>1.56</v>
      </c>
      <c r="I349" t="n">
        <v>20</v>
      </c>
      <c r="J349" t="n">
        <v>170.35</v>
      </c>
      <c r="K349" t="n">
        <v>49.1</v>
      </c>
      <c r="L349" t="n">
        <v>15</v>
      </c>
      <c r="M349" t="n">
        <v>18</v>
      </c>
      <c r="N349" t="n">
        <v>31.26</v>
      </c>
      <c r="O349" t="n">
        <v>21244.37</v>
      </c>
      <c r="P349" t="n">
        <v>391.94</v>
      </c>
      <c r="Q349" t="n">
        <v>561.67</v>
      </c>
      <c r="R349" t="n">
        <v>61.13</v>
      </c>
      <c r="S349" t="n">
        <v>48.39</v>
      </c>
      <c r="T349" t="n">
        <v>5987.17</v>
      </c>
      <c r="U349" t="n">
        <v>0.79</v>
      </c>
      <c r="V349" t="n">
        <v>0.92</v>
      </c>
      <c r="W349" t="n">
        <v>9.210000000000001</v>
      </c>
      <c r="X349" t="n">
        <v>0.38</v>
      </c>
      <c r="Y349" t="n">
        <v>0.5</v>
      </c>
      <c r="Z349" t="n">
        <v>10</v>
      </c>
    </row>
    <row r="350">
      <c r="A350" t="n">
        <v>15</v>
      </c>
      <c r="B350" t="n">
        <v>75</v>
      </c>
      <c r="C350" t="inlineStr">
        <is>
          <t xml:space="preserve">CONCLUIDO	</t>
        </is>
      </c>
      <c r="D350" t="n">
        <v>2.6529</v>
      </c>
      <c r="E350" t="n">
        <v>37.69</v>
      </c>
      <c r="F350" t="n">
        <v>34.84</v>
      </c>
      <c r="G350" t="n">
        <v>110.01</v>
      </c>
      <c r="H350" t="n">
        <v>1.65</v>
      </c>
      <c r="I350" t="n">
        <v>19</v>
      </c>
      <c r="J350" t="n">
        <v>171.81</v>
      </c>
      <c r="K350" t="n">
        <v>49.1</v>
      </c>
      <c r="L350" t="n">
        <v>16</v>
      </c>
      <c r="M350" t="n">
        <v>17</v>
      </c>
      <c r="N350" t="n">
        <v>31.72</v>
      </c>
      <c r="O350" t="n">
        <v>21424.29</v>
      </c>
      <c r="P350" t="n">
        <v>390.78</v>
      </c>
      <c r="Q350" t="n">
        <v>561.65</v>
      </c>
      <c r="R350" t="n">
        <v>60.6</v>
      </c>
      <c r="S350" t="n">
        <v>48.39</v>
      </c>
      <c r="T350" t="n">
        <v>5724.73</v>
      </c>
      <c r="U350" t="n">
        <v>0.8</v>
      </c>
      <c r="V350" t="n">
        <v>0.92</v>
      </c>
      <c r="W350" t="n">
        <v>9.210000000000001</v>
      </c>
      <c r="X350" t="n">
        <v>0.36</v>
      </c>
      <c r="Y350" t="n">
        <v>0.5</v>
      </c>
      <c r="Z350" t="n">
        <v>10</v>
      </c>
    </row>
    <row r="351">
      <c r="A351" t="n">
        <v>16</v>
      </c>
      <c r="B351" t="n">
        <v>75</v>
      </c>
      <c r="C351" t="inlineStr">
        <is>
          <t xml:space="preserve">CONCLUIDO	</t>
        </is>
      </c>
      <c r="D351" t="n">
        <v>2.6576</v>
      </c>
      <c r="E351" t="n">
        <v>37.63</v>
      </c>
      <c r="F351" t="n">
        <v>34.8</v>
      </c>
      <c r="G351" t="n">
        <v>116.01</v>
      </c>
      <c r="H351" t="n">
        <v>1.74</v>
      </c>
      <c r="I351" t="n">
        <v>18</v>
      </c>
      <c r="J351" t="n">
        <v>173.28</v>
      </c>
      <c r="K351" t="n">
        <v>49.1</v>
      </c>
      <c r="L351" t="n">
        <v>17</v>
      </c>
      <c r="M351" t="n">
        <v>16</v>
      </c>
      <c r="N351" t="n">
        <v>32.18</v>
      </c>
      <c r="O351" t="n">
        <v>21604.83</v>
      </c>
      <c r="P351" t="n">
        <v>388.06</v>
      </c>
      <c r="Q351" t="n">
        <v>561.6799999999999</v>
      </c>
      <c r="R351" t="n">
        <v>59.54</v>
      </c>
      <c r="S351" t="n">
        <v>48.39</v>
      </c>
      <c r="T351" t="n">
        <v>5201.33</v>
      </c>
      <c r="U351" t="n">
        <v>0.8100000000000001</v>
      </c>
      <c r="V351" t="n">
        <v>0.92</v>
      </c>
      <c r="W351" t="n">
        <v>9.210000000000001</v>
      </c>
      <c r="X351" t="n">
        <v>0.33</v>
      </c>
      <c r="Y351" t="n">
        <v>0.5</v>
      </c>
      <c r="Z351" t="n">
        <v>10</v>
      </c>
    </row>
    <row r="352">
      <c r="A352" t="n">
        <v>17</v>
      </c>
      <c r="B352" t="n">
        <v>75</v>
      </c>
      <c r="C352" t="inlineStr">
        <is>
          <t xml:space="preserve">CONCLUIDO	</t>
        </is>
      </c>
      <c r="D352" t="n">
        <v>2.6599</v>
      </c>
      <c r="E352" t="n">
        <v>37.6</v>
      </c>
      <c r="F352" t="n">
        <v>34.8</v>
      </c>
      <c r="G352" t="n">
        <v>122.82</v>
      </c>
      <c r="H352" t="n">
        <v>1.83</v>
      </c>
      <c r="I352" t="n">
        <v>17</v>
      </c>
      <c r="J352" t="n">
        <v>174.75</v>
      </c>
      <c r="K352" t="n">
        <v>49.1</v>
      </c>
      <c r="L352" t="n">
        <v>18</v>
      </c>
      <c r="M352" t="n">
        <v>15</v>
      </c>
      <c r="N352" t="n">
        <v>32.65</v>
      </c>
      <c r="O352" t="n">
        <v>21786.02</v>
      </c>
      <c r="P352" t="n">
        <v>386.71</v>
      </c>
      <c r="Q352" t="n">
        <v>561.65</v>
      </c>
      <c r="R352" t="n">
        <v>59.62</v>
      </c>
      <c r="S352" t="n">
        <v>48.39</v>
      </c>
      <c r="T352" t="n">
        <v>5245.11</v>
      </c>
      <c r="U352" t="n">
        <v>0.8100000000000001</v>
      </c>
      <c r="V352" t="n">
        <v>0.92</v>
      </c>
      <c r="W352" t="n">
        <v>9.210000000000001</v>
      </c>
      <c r="X352" t="n">
        <v>0.33</v>
      </c>
      <c r="Y352" t="n">
        <v>0.5</v>
      </c>
      <c r="Z352" t="n">
        <v>10</v>
      </c>
    </row>
    <row r="353">
      <c r="A353" t="n">
        <v>18</v>
      </c>
      <c r="B353" t="n">
        <v>75</v>
      </c>
      <c r="C353" t="inlineStr">
        <is>
          <t xml:space="preserve">CONCLUIDO	</t>
        </is>
      </c>
      <c r="D353" t="n">
        <v>2.6626</v>
      </c>
      <c r="E353" t="n">
        <v>37.56</v>
      </c>
      <c r="F353" t="n">
        <v>34.79</v>
      </c>
      <c r="G353" t="n">
        <v>130.47</v>
      </c>
      <c r="H353" t="n">
        <v>1.91</v>
      </c>
      <c r="I353" t="n">
        <v>16</v>
      </c>
      <c r="J353" t="n">
        <v>176.22</v>
      </c>
      <c r="K353" t="n">
        <v>49.1</v>
      </c>
      <c r="L353" t="n">
        <v>19</v>
      </c>
      <c r="M353" t="n">
        <v>14</v>
      </c>
      <c r="N353" t="n">
        <v>33.13</v>
      </c>
      <c r="O353" t="n">
        <v>21967.84</v>
      </c>
      <c r="P353" t="n">
        <v>384.46</v>
      </c>
      <c r="Q353" t="n">
        <v>561.66</v>
      </c>
      <c r="R353" t="n">
        <v>59.5</v>
      </c>
      <c r="S353" t="n">
        <v>48.39</v>
      </c>
      <c r="T353" t="n">
        <v>5192.28</v>
      </c>
      <c r="U353" t="n">
        <v>0.8100000000000001</v>
      </c>
      <c r="V353" t="n">
        <v>0.93</v>
      </c>
      <c r="W353" t="n">
        <v>9.199999999999999</v>
      </c>
      <c r="X353" t="n">
        <v>0.32</v>
      </c>
      <c r="Y353" t="n">
        <v>0.5</v>
      </c>
      <c r="Z353" t="n">
        <v>10</v>
      </c>
    </row>
    <row r="354">
      <c r="A354" t="n">
        <v>19</v>
      </c>
      <c r="B354" t="n">
        <v>75</v>
      </c>
      <c r="C354" t="inlineStr">
        <is>
          <t xml:space="preserve">CONCLUIDO	</t>
        </is>
      </c>
      <c r="D354" t="n">
        <v>2.6683</v>
      </c>
      <c r="E354" t="n">
        <v>37.48</v>
      </c>
      <c r="F354" t="n">
        <v>34.74</v>
      </c>
      <c r="G354" t="n">
        <v>138.97</v>
      </c>
      <c r="H354" t="n">
        <v>2</v>
      </c>
      <c r="I354" t="n">
        <v>15</v>
      </c>
      <c r="J354" t="n">
        <v>177.7</v>
      </c>
      <c r="K354" t="n">
        <v>49.1</v>
      </c>
      <c r="L354" t="n">
        <v>20</v>
      </c>
      <c r="M354" t="n">
        <v>13</v>
      </c>
      <c r="N354" t="n">
        <v>33.61</v>
      </c>
      <c r="O354" t="n">
        <v>22150.3</v>
      </c>
      <c r="P354" t="n">
        <v>382.53</v>
      </c>
      <c r="Q354" t="n">
        <v>561.67</v>
      </c>
      <c r="R354" t="n">
        <v>57.71</v>
      </c>
      <c r="S354" t="n">
        <v>48.39</v>
      </c>
      <c r="T354" t="n">
        <v>4302.46</v>
      </c>
      <c r="U354" t="n">
        <v>0.84</v>
      </c>
      <c r="V354" t="n">
        <v>0.93</v>
      </c>
      <c r="W354" t="n">
        <v>9.199999999999999</v>
      </c>
      <c r="X354" t="n">
        <v>0.27</v>
      </c>
      <c r="Y354" t="n">
        <v>0.5</v>
      </c>
      <c r="Z354" t="n">
        <v>10</v>
      </c>
    </row>
    <row r="355">
      <c r="A355" t="n">
        <v>20</v>
      </c>
      <c r="B355" t="n">
        <v>75</v>
      </c>
      <c r="C355" t="inlineStr">
        <is>
          <t xml:space="preserve">CONCLUIDO	</t>
        </is>
      </c>
      <c r="D355" t="n">
        <v>2.6718</v>
      </c>
      <c r="E355" t="n">
        <v>37.43</v>
      </c>
      <c r="F355" t="n">
        <v>34.72</v>
      </c>
      <c r="G355" t="n">
        <v>148.82</v>
      </c>
      <c r="H355" t="n">
        <v>2.08</v>
      </c>
      <c r="I355" t="n">
        <v>14</v>
      </c>
      <c r="J355" t="n">
        <v>179.18</v>
      </c>
      <c r="K355" t="n">
        <v>49.1</v>
      </c>
      <c r="L355" t="n">
        <v>21</v>
      </c>
      <c r="M355" t="n">
        <v>12</v>
      </c>
      <c r="N355" t="n">
        <v>34.09</v>
      </c>
      <c r="O355" t="n">
        <v>22333.43</v>
      </c>
      <c r="P355" t="n">
        <v>379.5</v>
      </c>
      <c r="Q355" t="n">
        <v>561.66</v>
      </c>
      <c r="R355" t="n">
        <v>57.26</v>
      </c>
      <c r="S355" t="n">
        <v>48.39</v>
      </c>
      <c r="T355" t="n">
        <v>4081.96</v>
      </c>
      <c r="U355" t="n">
        <v>0.85</v>
      </c>
      <c r="V355" t="n">
        <v>0.93</v>
      </c>
      <c r="W355" t="n">
        <v>9.199999999999999</v>
      </c>
      <c r="X355" t="n">
        <v>0.25</v>
      </c>
      <c r="Y355" t="n">
        <v>0.5</v>
      </c>
      <c r="Z355" t="n">
        <v>10</v>
      </c>
    </row>
    <row r="356">
      <c r="A356" t="n">
        <v>21</v>
      </c>
      <c r="B356" t="n">
        <v>75</v>
      </c>
      <c r="C356" t="inlineStr">
        <is>
          <t xml:space="preserve">CONCLUIDO	</t>
        </is>
      </c>
      <c r="D356" t="n">
        <v>2.6718</v>
      </c>
      <c r="E356" t="n">
        <v>37.43</v>
      </c>
      <c r="F356" t="n">
        <v>34.72</v>
      </c>
      <c r="G356" t="n">
        <v>148.82</v>
      </c>
      <c r="H356" t="n">
        <v>2.16</v>
      </c>
      <c r="I356" t="n">
        <v>14</v>
      </c>
      <c r="J356" t="n">
        <v>180.67</v>
      </c>
      <c r="K356" t="n">
        <v>49.1</v>
      </c>
      <c r="L356" t="n">
        <v>22</v>
      </c>
      <c r="M356" t="n">
        <v>12</v>
      </c>
      <c r="N356" t="n">
        <v>34.58</v>
      </c>
      <c r="O356" t="n">
        <v>22517.21</v>
      </c>
      <c r="P356" t="n">
        <v>378.69</v>
      </c>
      <c r="Q356" t="n">
        <v>561.66</v>
      </c>
      <c r="R356" t="n">
        <v>57.3</v>
      </c>
      <c r="S356" t="n">
        <v>48.39</v>
      </c>
      <c r="T356" t="n">
        <v>4101.1</v>
      </c>
      <c r="U356" t="n">
        <v>0.84</v>
      </c>
      <c r="V356" t="n">
        <v>0.93</v>
      </c>
      <c r="W356" t="n">
        <v>9.199999999999999</v>
      </c>
      <c r="X356" t="n">
        <v>0.25</v>
      </c>
      <c r="Y356" t="n">
        <v>0.5</v>
      </c>
      <c r="Z356" t="n">
        <v>10</v>
      </c>
    </row>
    <row r="357">
      <c r="A357" t="n">
        <v>22</v>
      </c>
      <c r="B357" t="n">
        <v>75</v>
      </c>
      <c r="C357" t="inlineStr">
        <is>
          <t xml:space="preserve">CONCLUIDO	</t>
        </is>
      </c>
      <c r="D357" t="n">
        <v>2.675</v>
      </c>
      <c r="E357" t="n">
        <v>37.38</v>
      </c>
      <c r="F357" t="n">
        <v>34.71</v>
      </c>
      <c r="G357" t="n">
        <v>160.2</v>
      </c>
      <c r="H357" t="n">
        <v>2.24</v>
      </c>
      <c r="I357" t="n">
        <v>13</v>
      </c>
      <c r="J357" t="n">
        <v>182.17</v>
      </c>
      <c r="K357" t="n">
        <v>49.1</v>
      </c>
      <c r="L357" t="n">
        <v>23</v>
      </c>
      <c r="M357" t="n">
        <v>11</v>
      </c>
      <c r="N357" t="n">
        <v>35.08</v>
      </c>
      <c r="O357" t="n">
        <v>22701.78</v>
      </c>
      <c r="P357" t="n">
        <v>376.72</v>
      </c>
      <c r="Q357" t="n">
        <v>561.65</v>
      </c>
      <c r="R357" t="n">
        <v>56.91</v>
      </c>
      <c r="S357" t="n">
        <v>48.39</v>
      </c>
      <c r="T357" t="n">
        <v>3910.45</v>
      </c>
      <c r="U357" t="n">
        <v>0.85</v>
      </c>
      <c r="V357" t="n">
        <v>0.93</v>
      </c>
      <c r="W357" t="n">
        <v>9.199999999999999</v>
      </c>
      <c r="X357" t="n">
        <v>0.24</v>
      </c>
      <c r="Y357" t="n">
        <v>0.5</v>
      </c>
      <c r="Z357" t="n">
        <v>10</v>
      </c>
    </row>
    <row r="358">
      <c r="A358" t="n">
        <v>23</v>
      </c>
      <c r="B358" t="n">
        <v>75</v>
      </c>
      <c r="C358" t="inlineStr">
        <is>
          <t xml:space="preserve">CONCLUIDO	</t>
        </is>
      </c>
      <c r="D358" t="n">
        <v>2.6749</v>
      </c>
      <c r="E358" t="n">
        <v>37.38</v>
      </c>
      <c r="F358" t="n">
        <v>34.71</v>
      </c>
      <c r="G358" t="n">
        <v>160.2</v>
      </c>
      <c r="H358" t="n">
        <v>2.32</v>
      </c>
      <c r="I358" t="n">
        <v>13</v>
      </c>
      <c r="J358" t="n">
        <v>183.67</v>
      </c>
      <c r="K358" t="n">
        <v>49.1</v>
      </c>
      <c r="L358" t="n">
        <v>24</v>
      </c>
      <c r="M358" t="n">
        <v>11</v>
      </c>
      <c r="N358" t="n">
        <v>35.58</v>
      </c>
      <c r="O358" t="n">
        <v>22886.92</v>
      </c>
      <c r="P358" t="n">
        <v>373.64</v>
      </c>
      <c r="Q358" t="n">
        <v>561.7</v>
      </c>
      <c r="R358" t="n">
        <v>56.91</v>
      </c>
      <c r="S358" t="n">
        <v>48.39</v>
      </c>
      <c r="T358" t="n">
        <v>3911.75</v>
      </c>
      <c r="U358" t="n">
        <v>0.85</v>
      </c>
      <c r="V358" t="n">
        <v>0.93</v>
      </c>
      <c r="W358" t="n">
        <v>9.199999999999999</v>
      </c>
      <c r="X358" t="n">
        <v>0.24</v>
      </c>
      <c r="Y358" t="n">
        <v>0.5</v>
      </c>
      <c r="Z358" t="n">
        <v>10</v>
      </c>
    </row>
    <row r="359">
      <c r="A359" t="n">
        <v>24</v>
      </c>
      <c r="B359" t="n">
        <v>75</v>
      </c>
      <c r="C359" t="inlineStr">
        <is>
          <t xml:space="preserve">CONCLUIDO	</t>
        </is>
      </c>
      <c r="D359" t="n">
        <v>2.678</v>
      </c>
      <c r="E359" t="n">
        <v>37.34</v>
      </c>
      <c r="F359" t="n">
        <v>34.7</v>
      </c>
      <c r="G359" t="n">
        <v>173.49</v>
      </c>
      <c r="H359" t="n">
        <v>2.4</v>
      </c>
      <c r="I359" t="n">
        <v>12</v>
      </c>
      <c r="J359" t="n">
        <v>185.18</v>
      </c>
      <c r="K359" t="n">
        <v>49.1</v>
      </c>
      <c r="L359" t="n">
        <v>25</v>
      </c>
      <c r="M359" t="n">
        <v>10</v>
      </c>
      <c r="N359" t="n">
        <v>36.08</v>
      </c>
      <c r="O359" t="n">
        <v>23072.73</v>
      </c>
      <c r="P359" t="n">
        <v>372.79</v>
      </c>
      <c r="Q359" t="n">
        <v>561.67</v>
      </c>
      <c r="R359" t="n">
        <v>56.29</v>
      </c>
      <c r="S359" t="n">
        <v>48.39</v>
      </c>
      <c r="T359" t="n">
        <v>3607.31</v>
      </c>
      <c r="U359" t="n">
        <v>0.86</v>
      </c>
      <c r="V359" t="n">
        <v>0.93</v>
      </c>
      <c r="W359" t="n">
        <v>9.199999999999999</v>
      </c>
      <c r="X359" t="n">
        <v>0.23</v>
      </c>
      <c r="Y359" t="n">
        <v>0.5</v>
      </c>
      <c r="Z359" t="n">
        <v>10</v>
      </c>
    </row>
    <row r="360">
      <c r="A360" t="n">
        <v>25</v>
      </c>
      <c r="B360" t="n">
        <v>75</v>
      </c>
      <c r="C360" t="inlineStr">
        <is>
          <t xml:space="preserve">CONCLUIDO	</t>
        </is>
      </c>
      <c r="D360" t="n">
        <v>2.6778</v>
      </c>
      <c r="E360" t="n">
        <v>37.34</v>
      </c>
      <c r="F360" t="n">
        <v>34.7</v>
      </c>
      <c r="G360" t="n">
        <v>173.51</v>
      </c>
      <c r="H360" t="n">
        <v>2.47</v>
      </c>
      <c r="I360" t="n">
        <v>12</v>
      </c>
      <c r="J360" t="n">
        <v>186.69</v>
      </c>
      <c r="K360" t="n">
        <v>49.1</v>
      </c>
      <c r="L360" t="n">
        <v>26</v>
      </c>
      <c r="M360" t="n">
        <v>10</v>
      </c>
      <c r="N360" t="n">
        <v>36.6</v>
      </c>
      <c r="O360" t="n">
        <v>23259.24</v>
      </c>
      <c r="P360" t="n">
        <v>370.24</v>
      </c>
      <c r="Q360" t="n">
        <v>561.65</v>
      </c>
      <c r="R360" t="n">
        <v>56.65</v>
      </c>
      <c r="S360" t="n">
        <v>48.39</v>
      </c>
      <c r="T360" t="n">
        <v>3789.38</v>
      </c>
      <c r="U360" t="n">
        <v>0.85</v>
      </c>
      <c r="V360" t="n">
        <v>0.93</v>
      </c>
      <c r="W360" t="n">
        <v>9.199999999999999</v>
      </c>
      <c r="X360" t="n">
        <v>0.23</v>
      </c>
      <c r="Y360" t="n">
        <v>0.5</v>
      </c>
      <c r="Z360" t="n">
        <v>10</v>
      </c>
    </row>
    <row r="361">
      <c r="A361" t="n">
        <v>26</v>
      </c>
      <c r="B361" t="n">
        <v>75</v>
      </c>
      <c r="C361" t="inlineStr">
        <is>
          <t xml:space="preserve">CONCLUIDO	</t>
        </is>
      </c>
      <c r="D361" t="n">
        <v>2.6821</v>
      </c>
      <c r="E361" t="n">
        <v>37.28</v>
      </c>
      <c r="F361" t="n">
        <v>34.67</v>
      </c>
      <c r="G361" t="n">
        <v>189.12</v>
      </c>
      <c r="H361" t="n">
        <v>2.55</v>
      </c>
      <c r="I361" t="n">
        <v>11</v>
      </c>
      <c r="J361" t="n">
        <v>188.21</v>
      </c>
      <c r="K361" t="n">
        <v>49.1</v>
      </c>
      <c r="L361" t="n">
        <v>27</v>
      </c>
      <c r="M361" t="n">
        <v>9</v>
      </c>
      <c r="N361" t="n">
        <v>37.11</v>
      </c>
      <c r="O361" t="n">
        <v>23446.45</v>
      </c>
      <c r="P361" t="n">
        <v>369.38</v>
      </c>
      <c r="Q361" t="n">
        <v>561.66</v>
      </c>
      <c r="R361" t="n">
        <v>55.68</v>
      </c>
      <c r="S361" t="n">
        <v>48.39</v>
      </c>
      <c r="T361" t="n">
        <v>3307.57</v>
      </c>
      <c r="U361" t="n">
        <v>0.87</v>
      </c>
      <c r="V361" t="n">
        <v>0.93</v>
      </c>
      <c r="W361" t="n">
        <v>9.199999999999999</v>
      </c>
      <c r="X361" t="n">
        <v>0.2</v>
      </c>
      <c r="Y361" t="n">
        <v>0.5</v>
      </c>
      <c r="Z361" t="n">
        <v>10</v>
      </c>
    </row>
    <row r="362">
      <c r="A362" t="n">
        <v>27</v>
      </c>
      <c r="B362" t="n">
        <v>75</v>
      </c>
      <c r="C362" t="inlineStr">
        <is>
          <t xml:space="preserve">CONCLUIDO	</t>
        </is>
      </c>
      <c r="D362" t="n">
        <v>2.6821</v>
      </c>
      <c r="E362" t="n">
        <v>37.28</v>
      </c>
      <c r="F362" t="n">
        <v>34.67</v>
      </c>
      <c r="G362" t="n">
        <v>189.12</v>
      </c>
      <c r="H362" t="n">
        <v>2.62</v>
      </c>
      <c r="I362" t="n">
        <v>11</v>
      </c>
      <c r="J362" t="n">
        <v>189.73</v>
      </c>
      <c r="K362" t="n">
        <v>49.1</v>
      </c>
      <c r="L362" t="n">
        <v>28</v>
      </c>
      <c r="M362" t="n">
        <v>9</v>
      </c>
      <c r="N362" t="n">
        <v>37.64</v>
      </c>
      <c r="O362" t="n">
        <v>23634.36</v>
      </c>
      <c r="P362" t="n">
        <v>366.7</v>
      </c>
      <c r="Q362" t="n">
        <v>561.66</v>
      </c>
      <c r="R362" t="n">
        <v>55.55</v>
      </c>
      <c r="S362" t="n">
        <v>48.39</v>
      </c>
      <c r="T362" t="n">
        <v>3243.32</v>
      </c>
      <c r="U362" t="n">
        <v>0.87</v>
      </c>
      <c r="V362" t="n">
        <v>0.93</v>
      </c>
      <c r="W362" t="n">
        <v>9.199999999999999</v>
      </c>
      <c r="X362" t="n">
        <v>0.2</v>
      </c>
      <c r="Y362" t="n">
        <v>0.5</v>
      </c>
      <c r="Z362" t="n">
        <v>10</v>
      </c>
    </row>
    <row r="363">
      <c r="A363" t="n">
        <v>28</v>
      </c>
      <c r="B363" t="n">
        <v>75</v>
      </c>
      <c r="C363" t="inlineStr">
        <is>
          <t xml:space="preserve">CONCLUIDO	</t>
        </is>
      </c>
      <c r="D363" t="n">
        <v>2.6858</v>
      </c>
      <c r="E363" t="n">
        <v>37.23</v>
      </c>
      <c r="F363" t="n">
        <v>34.65</v>
      </c>
      <c r="G363" t="n">
        <v>207.91</v>
      </c>
      <c r="H363" t="n">
        <v>2.69</v>
      </c>
      <c r="I363" t="n">
        <v>10</v>
      </c>
      <c r="J363" t="n">
        <v>191.26</v>
      </c>
      <c r="K363" t="n">
        <v>49.1</v>
      </c>
      <c r="L363" t="n">
        <v>29</v>
      </c>
      <c r="M363" t="n">
        <v>8</v>
      </c>
      <c r="N363" t="n">
        <v>38.17</v>
      </c>
      <c r="O363" t="n">
        <v>23822.99</v>
      </c>
      <c r="P363" t="n">
        <v>363.58</v>
      </c>
      <c r="Q363" t="n">
        <v>561.66</v>
      </c>
      <c r="R363" t="n">
        <v>54.99</v>
      </c>
      <c r="S363" t="n">
        <v>48.39</v>
      </c>
      <c r="T363" t="n">
        <v>2969.3</v>
      </c>
      <c r="U363" t="n">
        <v>0.88</v>
      </c>
      <c r="V363" t="n">
        <v>0.93</v>
      </c>
      <c r="W363" t="n">
        <v>9.19</v>
      </c>
      <c r="X363" t="n">
        <v>0.18</v>
      </c>
      <c r="Y363" t="n">
        <v>0.5</v>
      </c>
      <c r="Z363" t="n">
        <v>10</v>
      </c>
    </row>
    <row r="364">
      <c r="A364" t="n">
        <v>29</v>
      </c>
      <c r="B364" t="n">
        <v>75</v>
      </c>
      <c r="C364" t="inlineStr">
        <is>
          <t xml:space="preserve">CONCLUIDO	</t>
        </is>
      </c>
      <c r="D364" t="n">
        <v>2.6858</v>
      </c>
      <c r="E364" t="n">
        <v>37.23</v>
      </c>
      <c r="F364" t="n">
        <v>34.65</v>
      </c>
      <c r="G364" t="n">
        <v>207.9</v>
      </c>
      <c r="H364" t="n">
        <v>2.76</v>
      </c>
      <c r="I364" t="n">
        <v>10</v>
      </c>
      <c r="J364" t="n">
        <v>192.8</v>
      </c>
      <c r="K364" t="n">
        <v>49.1</v>
      </c>
      <c r="L364" t="n">
        <v>30</v>
      </c>
      <c r="M364" t="n">
        <v>8</v>
      </c>
      <c r="N364" t="n">
        <v>38.7</v>
      </c>
      <c r="O364" t="n">
        <v>24012.34</v>
      </c>
      <c r="P364" t="n">
        <v>364.48</v>
      </c>
      <c r="Q364" t="n">
        <v>561.65</v>
      </c>
      <c r="R364" t="n">
        <v>54.95</v>
      </c>
      <c r="S364" t="n">
        <v>48.39</v>
      </c>
      <c r="T364" t="n">
        <v>2948.7</v>
      </c>
      <c r="U364" t="n">
        <v>0.88</v>
      </c>
      <c r="V364" t="n">
        <v>0.93</v>
      </c>
      <c r="W364" t="n">
        <v>9.19</v>
      </c>
      <c r="X364" t="n">
        <v>0.18</v>
      </c>
      <c r="Y364" t="n">
        <v>0.5</v>
      </c>
      <c r="Z364" t="n">
        <v>10</v>
      </c>
    </row>
    <row r="365">
      <c r="A365" t="n">
        <v>30</v>
      </c>
      <c r="B365" t="n">
        <v>75</v>
      </c>
      <c r="C365" t="inlineStr">
        <is>
          <t xml:space="preserve">CONCLUIDO	</t>
        </is>
      </c>
      <c r="D365" t="n">
        <v>2.6866</v>
      </c>
      <c r="E365" t="n">
        <v>37.22</v>
      </c>
      <c r="F365" t="n">
        <v>34.64</v>
      </c>
      <c r="G365" t="n">
        <v>207.84</v>
      </c>
      <c r="H365" t="n">
        <v>2.83</v>
      </c>
      <c r="I365" t="n">
        <v>10</v>
      </c>
      <c r="J365" t="n">
        <v>194.34</v>
      </c>
      <c r="K365" t="n">
        <v>49.1</v>
      </c>
      <c r="L365" t="n">
        <v>31</v>
      </c>
      <c r="M365" t="n">
        <v>8</v>
      </c>
      <c r="N365" t="n">
        <v>39.24</v>
      </c>
      <c r="O365" t="n">
        <v>24202.42</v>
      </c>
      <c r="P365" t="n">
        <v>364.18</v>
      </c>
      <c r="Q365" t="n">
        <v>561.6799999999999</v>
      </c>
      <c r="R365" t="n">
        <v>54.64</v>
      </c>
      <c r="S365" t="n">
        <v>48.39</v>
      </c>
      <c r="T365" t="n">
        <v>2789.98</v>
      </c>
      <c r="U365" t="n">
        <v>0.89</v>
      </c>
      <c r="V365" t="n">
        <v>0.93</v>
      </c>
      <c r="W365" t="n">
        <v>9.19</v>
      </c>
      <c r="X365" t="n">
        <v>0.17</v>
      </c>
      <c r="Y365" t="n">
        <v>0.5</v>
      </c>
      <c r="Z365" t="n">
        <v>10</v>
      </c>
    </row>
    <row r="366">
      <c r="A366" t="n">
        <v>31</v>
      </c>
      <c r="B366" t="n">
        <v>75</v>
      </c>
      <c r="C366" t="inlineStr">
        <is>
          <t xml:space="preserve">CONCLUIDO	</t>
        </is>
      </c>
      <c r="D366" t="n">
        <v>2.6889</v>
      </c>
      <c r="E366" t="n">
        <v>37.19</v>
      </c>
      <c r="F366" t="n">
        <v>34.64</v>
      </c>
      <c r="G366" t="n">
        <v>230.92</v>
      </c>
      <c r="H366" t="n">
        <v>2.9</v>
      </c>
      <c r="I366" t="n">
        <v>9</v>
      </c>
      <c r="J366" t="n">
        <v>195.89</v>
      </c>
      <c r="K366" t="n">
        <v>49.1</v>
      </c>
      <c r="L366" t="n">
        <v>32</v>
      </c>
      <c r="M366" t="n">
        <v>7</v>
      </c>
      <c r="N366" t="n">
        <v>39.79</v>
      </c>
      <c r="O366" t="n">
        <v>24393.24</v>
      </c>
      <c r="P366" t="n">
        <v>356.47</v>
      </c>
      <c r="Q366" t="n">
        <v>561.66</v>
      </c>
      <c r="R366" t="n">
        <v>54.49</v>
      </c>
      <c r="S366" t="n">
        <v>48.39</v>
      </c>
      <c r="T366" t="n">
        <v>2723.56</v>
      </c>
      <c r="U366" t="n">
        <v>0.89</v>
      </c>
      <c r="V366" t="n">
        <v>0.93</v>
      </c>
      <c r="W366" t="n">
        <v>9.199999999999999</v>
      </c>
      <c r="X366" t="n">
        <v>0.17</v>
      </c>
      <c r="Y366" t="n">
        <v>0.5</v>
      </c>
      <c r="Z366" t="n">
        <v>10</v>
      </c>
    </row>
    <row r="367">
      <c r="A367" t="n">
        <v>32</v>
      </c>
      <c r="B367" t="n">
        <v>75</v>
      </c>
      <c r="C367" t="inlineStr">
        <is>
          <t xml:space="preserve">CONCLUIDO	</t>
        </is>
      </c>
      <c r="D367" t="n">
        <v>2.6888</v>
      </c>
      <c r="E367" t="n">
        <v>37.19</v>
      </c>
      <c r="F367" t="n">
        <v>34.64</v>
      </c>
      <c r="G367" t="n">
        <v>230.93</v>
      </c>
      <c r="H367" t="n">
        <v>2.97</v>
      </c>
      <c r="I367" t="n">
        <v>9</v>
      </c>
      <c r="J367" t="n">
        <v>197.44</v>
      </c>
      <c r="K367" t="n">
        <v>49.1</v>
      </c>
      <c r="L367" t="n">
        <v>33</v>
      </c>
      <c r="M367" t="n">
        <v>4</v>
      </c>
      <c r="N367" t="n">
        <v>40.34</v>
      </c>
      <c r="O367" t="n">
        <v>24584.81</v>
      </c>
      <c r="P367" t="n">
        <v>358.15</v>
      </c>
      <c r="Q367" t="n">
        <v>561.65</v>
      </c>
      <c r="R367" t="n">
        <v>54.6</v>
      </c>
      <c r="S367" t="n">
        <v>48.39</v>
      </c>
      <c r="T367" t="n">
        <v>2776.92</v>
      </c>
      <c r="U367" t="n">
        <v>0.89</v>
      </c>
      <c r="V367" t="n">
        <v>0.93</v>
      </c>
      <c r="W367" t="n">
        <v>9.19</v>
      </c>
      <c r="X367" t="n">
        <v>0.17</v>
      </c>
      <c r="Y367" t="n">
        <v>0.5</v>
      </c>
      <c r="Z367" t="n">
        <v>10</v>
      </c>
    </row>
    <row r="368">
      <c r="A368" t="n">
        <v>33</v>
      </c>
      <c r="B368" t="n">
        <v>75</v>
      </c>
      <c r="C368" t="inlineStr">
        <is>
          <t xml:space="preserve">CONCLUIDO	</t>
        </is>
      </c>
      <c r="D368" t="n">
        <v>2.6888</v>
      </c>
      <c r="E368" t="n">
        <v>37.19</v>
      </c>
      <c r="F368" t="n">
        <v>34.64</v>
      </c>
      <c r="G368" t="n">
        <v>230.94</v>
      </c>
      <c r="H368" t="n">
        <v>3.03</v>
      </c>
      <c r="I368" t="n">
        <v>9</v>
      </c>
      <c r="J368" t="n">
        <v>199</v>
      </c>
      <c r="K368" t="n">
        <v>49.1</v>
      </c>
      <c r="L368" t="n">
        <v>34</v>
      </c>
      <c r="M368" t="n">
        <v>2</v>
      </c>
      <c r="N368" t="n">
        <v>40.9</v>
      </c>
      <c r="O368" t="n">
        <v>24777.13</v>
      </c>
      <c r="P368" t="n">
        <v>359.61</v>
      </c>
      <c r="Q368" t="n">
        <v>561.65</v>
      </c>
      <c r="R368" t="n">
        <v>54.41</v>
      </c>
      <c r="S368" t="n">
        <v>48.39</v>
      </c>
      <c r="T368" t="n">
        <v>2684.1</v>
      </c>
      <c r="U368" t="n">
        <v>0.89</v>
      </c>
      <c r="V368" t="n">
        <v>0.93</v>
      </c>
      <c r="W368" t="n">
        <v>9.199999999999999</v>
      </c>
      <c r="X368" t="n">
        <v>0.17</v>
      </c>
      <c r="Y368" t="n">
        <v>0.5</v>
      </c>
      <c r="Z368" t="n">
        <v>10</v>
      </c>
    </row>
    <row r="369">
      <c r="A369" t="n">
        <v>34</v>
      </c>
      <c r="B369" t="n">
        <v>75</v>
      </c>
      <c r="C369" t="inlineStr">
        <is>
          <t xml:space="preserve">CONCLUIDO	</t>
        </is>
      </c>
      <c r="D369" t="n">
        <v>2.6887</v>
      </c>
      <c r="E369" t="n">
        <v>37.19</v>
      </c>
      <c r="F369" t="n">
        <v>34.64</v>
      </c>
      <c r="G369" t="n">
        <v>230.94</v>
      </c>
      <c r="H369" t="n">
        <v>3.1</v>
      </c>
      <c r="I369" t="n">
        <v>9</v>
      </c>
      <c r="J369" t="n">
        <v>200.56</v>
      </c>
      <c r="K369" t="n">
        <v>49.1</v>
      </c>
      <c r="L369" t="n">
        <v>35</v>
      </c>
      <c r="M369" t="n">
        <v>2</v>
      </c>
      <c r="N369" t="n">
        <v>41.47</v>
      </c>
      <c r="O369" t="n">
        <v>24970.22</v>
      </c>
      <c r="P369" t="n">
        <v>361.4</v>
      </c>
      <c r="Q369" t="n">
        <v>561.65</v>
      </c>
      <c r="R369" t="n">
        <v>54.44</v>
      </c>
      <c r="S369" t="n">
        <v>48.39</v>
      </c>
      <c r="T369" t="n">
        <v>2698.61</v>
      </c>
      <c r="U369" t="n">
        <v>0.89</v>
      </c>
      <c r="V369" t="n">
        <v>0.93</v>
      </c>
      <c r="W369" t="n">
        <v>9.199999999999999</v>
      </c>
      <c r="X369" t="n">
        <v>0.17</v>
      </c>
      <c r="Y369" t="n">
        <v>0.5</v>
      </c>
      <c r="Z369" t="n">
        <v>10</v>
      </c>
    </row>
    <row r="370">
      <c r="A370" t="n">
        <v>35</v>
      </c>
      <c r="B370" t="n">
        <v>75</v>
      </c>
      <c r="C370" t="inlineStr">
        <is>
          <t xml:space="preserve">CONCLUIDO	</t>
        </is>
      </c>
      <c r="D370" t="n">
        <v>2.6881</v>
      </c>
      <c r="E370" t="n">
        <v>37.2</v>
      </c>
      <c r="F370" t="n">
        <v>34.65</v>
      </c>
      <c r="G370" t="n">
        <v>231</v>
      </c>
      <c r="H370" t="n">
        <v>3.16</v>
      </c>
      <c r="I370" t="n">
        <v>9</v>
      </c>
      <c r="J370" t="n">
        <v>202.14</v>
      </c>
      <c r="K370" t="n">
        <v>49.1</v>
      </c>
      <c r="L370" t="n">
        <v>36</v>
      </c>
      <c r="M370" t="n">
        <v>0</v>
      </c>
      <c r="N370" t="n">
        <v>42.04</v>
      </c>
      <c r="O370" t="n">
        <v>25164.09</v>
      </c>
      <c r="P370" t="n">
        <v>363.32</v>
      </c>
      <c r="Q370" t="n">
        <v>561.6799999999999</v>
      </c>
      <c r="R370" t="n">
        <v>54.43</v>
      </c>
      <c r="S370" t="n">
        <v>48.39</v>
      </c>
      <c r="T370" t="n">
        <v>2694.33</v>
      </c>
      <c r="U370" t="n">
        <v>0.89</v>
      </c>
      <c r="V370" t="n">
        <v>0.93</v>
      </c>
      <c r="W370" t="n">
        <v>9.210000000000001</v>
      </c>
      <c r="X370" t="n">
        <v>0.18</v>
      </c>
      <c r="Y370" t="n">
        <v>0.5</v>
      </c>
      <c r="Z370" t="n">
        <v>10</v>
      </c>
    </row>
    <row r="371">
      <c r="A371" t="n">
        <v>0</v>
      </c>
      <c r="B371" t="n">
        <v>95</v>
      </c>
      <c r="C371" t="inlineStr">
        <is>
          <t xml:space="preserve">CONCLUIDO	</t>
        </is>
      </c>
      <c r="D371" t="n">
        <v>1.6285</v>
      </c>
      <c r="E371" t="n">
        <v>61.4</v>
      </c>
      <c r="F371" t="n">
        <v>43.15</v>
      </c>
      <c r="G371" t="n">
        <v>6.11</v>
      </c>
      <c r="H371" t="n">
        <v>0.1</v>
      </c>
      <c r="I371" t="n">
        <v>424</v>
      </c>
      <c r="J371" t="n">
        <v>185.69</v>
      </c>
      <c r="K371" t="n">
        <v>53.44</v>
      </c>
      <c r="L371" t="n">
        <v>1</v>
      </c>
      <c r="M371" t="n">
        <v>422</v>
      </c>
      <c r="N371" t="n">
        <v>36.26</v>
      </c>
      <c r="O371" t="n">
        <v>23136.14</v>
      </c>
      <c r="P371" t="n">
        <v>589.97</v>
      </c>
      <c r="Q371" t="n">
        <v>562.16</v>
      </c>
      <c r="R371" t="n">
        <v>319.62</v>
      </c>
      <c r="S371" t="n">
        <v>48.39</v>
      </c>
      <c r="T371" t="n">
        <v>133212.8</v>
      </c>
      <c r="U371" t="n">
        <v>0.15</v>
      </c>
      <c r="V371" t="n">
        <v>0.75</v>
      </c>
      <c r="W371" t="n">
        <v>9.869999999999999</v>
      </c>
      <c r="X371" t="n">
        <v>8.66</v>
      </c>
      <c r="Y371" t="n">
        <v>0.5</v>
      </c>
      <c r="Z371" t="n">
        <v>10</v>
      </c>
    </row>
    <row r="372">
      <c r="A372" t="n">
        <v>1</v>
      </c>
      <c r="B372" t="n">
        <v>95</v>
      </c>
      <c r="C372" t="inlineStr">
        <is>
          <t xml:space="preserve">CONCLUIDO	</t>
        </is>
      </c>
      <c r="D372" t="n">
        <v>2.095</v>
      </c>
      <c r="E372" t="n">
        <v>47.73</v>
      </c>
      <c r="F372" t="n">
        <v>38.27</v>
      </c>
      <c r="G372" t="n">
        <v>12.21</v>
      </c>
      <c r="H372" t="n">
        <v>0.19</v>
      </c>
      <c r="I372" t="n">
        <v>188</v>
      </c>
      <c r="J372" t="n">
        <v>187.21</v>
      </c>
      <c r="K372" t="n">
        <v>53.44</v>
      </c>
      <c r="L372" t="n">
        <v>2</v>
      </c>
      <c r="M372" t="n">
        <v>186</v>
      </c>
      <c r="N372" t="n">
        <v>36.77</v>
      </c>
      <c r="O372" t="n">
        <v>23322.88</v>
      </c>
      <c r="P372" t="n">
        <v>522.24</v>
      </c>
      <c r="Q372" t="n">
        <v>561.85</v>
      </c>
      <c r="R372" t="n">
        <v>167.1</v>
      </c>
      <c r="S372" t="n">
        <v>48.39</v>
      </c>
      <c r="T372" t="n">
        <v>58129.81</v>
      </c>
      <c r="U372" t="n">
        <v>0.29</v>
      </c>
      <c r="V372" t="n">
        <v>0.84</v>
      </c>
      <c r="W372" t="n">
        <v>9.49</v>
      </c>
      <c r="X372" t="n">
        <v>3.78</v>
      </c>
      <c r="Y372" t="n">
        <v>0.5</v>
      </c>
      <c r="Z372" t="n">
        <v>10</v>
      </c>
    </row>
    <row r="373">
      <c r="A373" t="n">
        <v>2</v>
      </c>
      <c r="B373" t="n">
        <v>95</v>
      </c>
      <c r="C373" t="inlineStr">
        <is>
          <t xml:space="preserve">CONCLUIDO	</t>
        </is>
      </c>
      <c r="D373" t="n">
        <v>2.2803</v>
      </c>
      <c r="E373" t="n">
        <v>43.85</v>
      </c>
      <c r="F373" t="n">
        <v>36.88</v>
      </c>
      <c r="G373" t="n">
        <v>18.29</v>
      </c>
      <c r="H373" t="n">
        <v>0.28</v>
      </c>
      <c r="I373" t="n">
        <v>121</v>
      </c>
      <c r="J373" t="n">
        <v>188.73</v>
      </c>
      <c r="K373" t="n">
        <v>53.44</v>
      </c>
      <c r="L373" t="n">
        <v>3</v>
      </c>
      <c r="M373" t="n">
        <v>119</v>
      </c>
      <c r="N373" t="n">
        <v>37.29</v>
      </c>
      <c r="O373" t="n">
        <v>23510.33</v>
      </c>
      <c r="P373" t="n">
        <v>502.24</v>
      </c>
      <c r="Q373" t="n">
        <v>561.76</v>
      </c>
      <c r="R373" t="n">
        <v>124.02</v>
      </c>
      <c r="S373" t="n">
        <v>48.39</v>
      </c>
      <c r="T373" t="n">
        <v>36927.83</v>
      </c>
      <c r="U373" t="n">
        <v>0.39</v>
      </c>
      <c r="V373" t="n">
        <v>0.87</v>
      </c>
      <c r="W373" t="n">
        <v>9.380000000000001</v>
      </c>
      <c r="X373" t="n">
        <v>2.4</v>
      </c>
      <c r="Y373" t="n">
        <v>0.5</v>
      </c>
      <c r="Z373" t="n">
        <v>10</v>
      </c>
    </row>
    <row r="374">
      <c r="A374" t="n">
        <v>3</v>
      </c>
      <c r="B374" t="n">
        <v>95</v>
      </c>
      <c r="C374" t="inlineStr">
        <is>
          <t xml:space="preserve">CONCLUIDO	</t>
        </is>
      </c>
      <c r="D374" t="n">
        <v>2.3747</v>
      </c>
      <c r="E374" t="n">
        <v>42.11</v>
      </c>
      <c r="F374" t="n">
        <v>36.29</v>
      </c>
      <c r="G374" t="n">
        <v>24.2</v>
      </c>
      <c r="H374" t="n">
        <v>0.37</v>
      </c>
      <c r="I374" t="n">
        <v>90</v>
      </c>
      <c r="J374" t="n">
        <v>190.25</v>
      </c>
      <c r="K374" t="n">
        <v>53.44</v>
      </c>
      <c r="L374" t="n">
        <v>4</v>
      </c>
      <c r="M374" t="n">
        <v>88</v>
      </c>
      <c r="N374" t="n">
        <v>37.82</v>
      </c>
      <c r="O374" t="n">
        <v>23698.48</v>
      </c>
      <c r="P374" t="n">
        <v>492.97</v>
      </c>
      <c r="Q374" t="n">
        <v>561.75</v>
      </c>
      <c r="R374" t="n">
        <v>105.52</v>
      </c>
      <c r="S374" t="n">
        <v>48.39</v>
      </c>
      <c r="T374" t="n">
        <v>27830.32</v>
      </c>
      <c r="U374" t="n">
        <v>0.46</v>
      </c>
      <c r="V374" t="n">
        <v>0.89</v>
      </c>
      <c r="W374" t="n">
        <v>9.34</v>
      </c>
      <c r="X374" t="n">
        <v>1.82</v>
      </c>
      <c r="Y374" t="n">
        <v>0.5</v>
      </c>
      <c r="Z374" t="n">
        <v>10</v>
      </c>
    </row>
    <row r="375">
      <c r="A375" t="n">
        <v>4</v>
      </c>
      <c r="B375" t="n">
        <v>95</v>
      </c>
      <c r="C375" t="inlineStr">
        <is>
          <t xml:space="preserve">CONCLUIDO	</t>
        </is>
      </c>
      <c r="D375" t="n">
        <v>2.4397</v>
      </c>
      <c r="E375" t="n">
        <v>40.99</v>
      </c>
      <c r="F375" t="n">
        <v>35.88</v>
      </c>
      <c r="G375" t="n">
        <v>30.32</v>
      </c>
      <c r="H375" t="n">
        <v>0.46</v>
      </c>
      <c r="I375" t="n">
        <v>71</v>
      </c>
      <c r="J375" t="n">
        <v>191.78</v>
      </c>
      <c r="K375" t="n">
        <v>53.44</v>
      </c>
      <c r="L375" t="n">
        <v>5</v>
      </c>
      <c r="M375" t="n">
        <v>69</v>
      </c>
      <c r="N375" t="n">
        <v>38.35</v>
      </c>
      <c r="O375" t="n">
        <v>23887.36</v>
      </c>
      <c r="P375" t="n">
        <v>486.31</v>
      </c>
      <c r="Q375" t="n">
        <v>561.72</v>
      </c>
      <c r="R375" t="n">
        <v>92.84999999999999</v>
      </c>
      <c r="S375" t="n">
        <v>48.39</v>
      </c>
      <c r="T375" t="n">
        <v>21589.98</v>
      </c>
      <c r="U375" t="n">
        <v>0.52</v>
      </c>
      <c r="V375" t="n">
        <v>0.9</v>
      </c>
      <c r="W375" t="n">
        <v>9.300000000000001</v>
      </c>
      <c r="X375" t="n">
        <v>1.4</v>
      </c>
      <c r="Y375" t="n">
        <v>0.5</v>
      </c>
      <c r="Z375" t="n">
        <v>10</v>
      </c>
    </row>
    <row r="376">
      <c r="A376" t="n">
        <v>5</v>
      </c>
      <c r="B376" t="n">
        <v>95</v>
      </c>
      <c r="C376" t="inlineStr">
        <is>
          <t xml:space="preserve">CONCLUIDO	</t>
        </is>
      </c>
      <c r="D376" t="n">
        <v>2.4824</v>
      </c>
      <c r="E376" t="n">
        <v>40.28</v>
      </c>
      <c r="F376" t="n">
        <v>35.62</v>
      </c>
      <c r="G376" t="n">
        <v>36.22</v>
      </c>
      <c r="H376" t="n">
        <v>0.55</v>
      </c>
      <c r="I376" t="n">
        <v>59</v>
      </c>
      <c r="J376" t="n">
        <v>193.32</v>
      </c>
      <c r="K376" t="n">
        <v>53.44</v>
      </c>
      <c r="L376" t="n">
        <v>6</v>
      </c>
      <c r="M376" t="n">
        <v>57</v>
      </c>
      <c r="N376" t="n">
        <v>38.89</v>
      </c>
      <c r="O376" t="n">
        <v>24076.95</v>
      </c>
      <c r="P376" t="n">
        <v>481.74</v>
      </c>
      <c r="Q376" t="n">
        <v>561.7</v>
      </c>
      <c r="R376" t="n">
        <v>84.81</v>
      </c>
      <c r="S376" t="n">
        <v>48.39</v>
      </c>
      <c r="T376" t="n">
        <v>17631.51</v>
      </c>
      <c r="U376" t="n">
        <v>0.57</v>
      </c>
      <c r="V376" t="n">
        <v>0.9</v>
      </c>
      <c r="W376" t="n">
        <v>9.279999999999999</v>
      </c>
      <c r="X376" t="n">
        <v>1.14</v>
      </c>
      <c r="Y376" t="n">
        <v>0.5</v>
      </c>
      <c r="Z376" t="n">
        <v>10</v>
      </c>
    </row>
    <row r="377">
      <c r="A377" t="n">
        <v>6</v>
      </c>
      <c r="B377" t="n">
        <v>95</v>
      </c>
      <c r="C377" t="inlineStr">
        <is>
          <t xml:space="preserve">CONCLUIDO	</t>
        </is>
      </c>
      <c r="D377" t="n">
        <v>2.5136</v>
      </c>
      <c r="E377" t="n">
        <v>39.78</v>
      </c>
      <c r="F377" t="n">
        <v>35.45</v>
      </c>
      <c r="G377" t="n">
        <v>42.55</v>
      </c>
      <c r="H377" t="n">
        <v>0.64</v>
      </c>
      <c r="I377" t="n">
        <v>50</v>
      </c>
      <c r="J377" t="n">
        <v>194.86</v>
      </c>
      <c r="K377" t="n">
        <v>53.44</v>
      </c>
      <c r="L377" t="n">
        <v>7</v>
      </c>
      <c r="M377" t="n">
        <v>48</v>
      </c>
      <c r="N377" t="n">
        <v>39.43</v>
      </c>
      <c r="O377" t="n">
        <v>24267.28</v>
      </c>
      <c r="P377" t="n">
        <v>478.21</v>
      </c>
      <c r="Q377" t="n">
        <v>561.73</v>
      </c>
      <c r="R377" t="n">
        <v>79.84999999999999</v>
      </c>
      <c r="S377" t="n">
        <v>48.39</v>
      </c>
      <c r="T377" t="n">
        <v>15196.79</v>
      </c>
      <c r="U377" t="n">
        <v>0.61</v>
      </c>
      <c r="V377" t="n">
        <v>0.91</v>
      </c>
      <c r="W377" t="n">
        <v>9.26</v>
      </c>
      <c r="X377" t="n">
        <v>0.98</v>
      </c>
      <c r="Y377" t="n">
        <v>0.5</v>
      </c>
      <c r="Z377" t="n">
        <v>10</v>
      </c>
    </row>
    <row r="378">
      <c r="A378" t="n">
        <v>7</v>
      </c>
      <c r="B378" t="n">
        <v>95</v>
      </c>
      <c r="C378" t="inlineStr">
        <is>
          <t xml:space="preserve">CONCLUIDO	</t>
        </is>
      </c>
      <c r="D378" t="n">
        <v>2.5353</v>
      </c>
      <c r="E378" t="n">
        <v>39.44</v>
      </c>
      <c r="F378" t="n">
        <v>35.34</v>
      </c>
      <c r="G378" t="n">
        <v>48.19</v>
      </c>
      <c r="H378" t="n">
        <v>0.72</v>
      </c>
      <c r="I378" t="n">
        <v>44</v>
      </c>
      <c r="J378" t="n">
        <v>196.41</v>
      </c>
      <c r="K378" t="n">
        <v>53.44</v>
      </c>
      <c r="L378" t="n">
        <v>8</v>
      </c>
      <c r="M378" t="n">
        <v>42</v>
      </c>
      <c r="N378" t="n">
        <v>39.98</v>
      </c>
      <c r="O378" t="n">
        <v>24458.36</v>
      </c>
      <c r="P378" t="n">
        <v>475.75</v>
      </c>
      <c r="Q378" t="n">
        <v>561.73</v>
      </c>
      <c r="R378" t="n">
        <v>75.95</v>
      </c>
      <c r="S378" t="n">
        <v>48.39</v>
      </c>
      <c r="T378" t="n">
        <v>13279.16</v>
      </c>
      <c r="U378" t="n">
        <v>0.64</v>
      </c>
      <c r="V378" t="n">
        <v>0.91</v>
      </c>
      <c r="W378" t="n">
        <v>9.26</v>
      </c>
      <c r="X378" t="n">
        <v>0.86</v>
      </c>
      <c r="Y378" t="n">
        <v>0.5</v>
      </c>
      <c r="Z378" t="n">
        <v>10</v>
      </c>
    </row>
    <row r="379">
      <c r="A379" t="n">
        <v>8</v>
      </c>
      <c r="B379" t="n">
        <v>95</v>
      </c>
      <c r="C379" t="inlineStr">
        <is>
          <t xml:space="preserve">CONCLUIDO	</t>
        </is>
      </c>
      <c r="D379" t="n">
        <v>2.5534</v>
      </c>
      <c r="E379" t="n">
        <v>39.16</v>
      </c>
      <c r="F379" t="n">
        <v>35.24</v>
      </c>
      <c r="G379" t="n">
        <v>54.22</v>
      </c>
      <c r="H379" t="n">
        <v>0.8100000000000001</v>
      </c>
      <c r="I379" t="n">
        <v>39</v>
      </c>
      <c r="J379" t="n">
        <v>197.97</v>
      </c>
      <c r="K379" t="n">
        <v>53.44</v>
      </c>
      <c r="L379" t="n">
        <v>9</v>
      </c>
      <c r="M379" t="n">
        <v>37</v>
      </c>
      <c r="N379" t="n">
        <v>40.53</v>
      </c>
      <c r="O379" t="n">
        <v>24650.18</v>
      </c>
      <c r="P379" t="n">
        <v>473.26</v>
      </c>
      <c r="Q379" t="n">
        <v>561.67</v>
      </c>
      <c r="R379" t="n">
        <v>73.26000000000001</v>
      </c>
      <c r="S379" t="n">
        <v>48.39</v>
      </c>
      <c r="T379" t="n">
        <v>11956.74</v>
      </c>
      <c r="U379" t="n">
        <v>0.66</v>
      </c>
      <c r="V379" t="n">
        <v>0.91</v>
      </c>
      <c r="W379" t="n">
        <v>9.24</v>
      </c>
      <c r="X379" t="n">
        <v>0.77</v>
      </c>
      <c r="Y379" t="n">
        <v>0.5</v>
      </c>
      <c r="Z379" t="n">
        <v>10</v>
      </c>
    </row>
    <row r="380">
      <c r="A380" t="n">
        <v>9</v>
      </c>
      <c r="B380" t="n">
        <v>95</v>
      </c>
      <c r="C380" t="inlineStr">
        <is>
          <t xml:space="preserve">CONCLUIDO	</t>
        </is>
      </c>
      <c r="D380" t="n">
        <v>2.568</v>
      </c>
      <c r="E380" t="n">
        <v>38.94</v>
      </c>
      <c r="F380" t="n">
        <v>35.17</v>
      </c>
      <c r="G380" t="n">
        <v>60.29</v>
      </c>
      <c r="H380" t="n">
        <v>0.89</v>
      </c>
      <c r="I380" t="n">
        <v>35</v>
      </c>
      <c r="J380" t="n">
        <v>199.53</v>
      </c>
      <c r="K380" t="n">
        <v>53.44</v>
      </c>
      <c r="L380" t="n">
        <v>10</v>
      </c>
      <c r="M380" t="n">
        <v>33</v>
      </c>
      <c r="N380" t="n">
        <v>41.1</v>
      </c>
      <c r="O380" t="n">
        <v>24842.77</v>
      </c>
      <c r="P380" t="n">
        <v>471.41</v>
      </c>
      <c r="Q380" t="n">
        <v>561.6900000000001</v>
      </c>
      <c r="R380" t="n">
        <v>70.88</v>
      </c>
      <c r="S380" t="n">
        <v>48.39</v>
      </c>
      <c r="T380" t="n">
        <v>10784.72</v>
      </c>
      <c r="U380" t="n">
        <v>0.68</v>
      </c>
      <c r="V380" t="n">
        <v>0.92</v>
      </c>
      <c r="W380" t="n">
        <v>9.24</v>
      </c>
      <c r="X380" t="n">
        <v>0.7</v>
      </c>
      <c r="Y380" t="n">
        <v>0.5</v>
      </c>
      <c r="Z380" t="n">
        <v>10</v>
      </c>
    </row>
    <row r="381">
      <c r="A381" t="n">
        <v>10</v>
      </c>
      <c r="B381" t="n">
        <v>95</v>
      </c>
      <c r="C381" t="inlineStr">
        <is>
          <t xml:space="preserve">CONCLUIDO	</t>
        </is>
      </c>
      <c r="D381" t="n">
        <v>2.5802</v>
      </c>
      <c r="E381" t="n">
        <v>38.76</v>
      </c>
      <c r="F381" t="n">
        <v>35.1</v>
      </c>
      <c r="G381" t="n">
        <v>65.81</v>
      </c>
      <c r="H381" t="n">
        <v>0.97</v>
      </c>
      <c r="I381" t="n">
        <v>32</v>
      </c>
      <c r="J381" t="n">
        <v>201.1</v>
      </c>
      <c r="K381" t="n">
        <v>53.44</v>
      </c>
      <c r="L381" t="n">
        <v>11</v>
      </c>
      <c r="M381" t="n">
        <v>30</v>
      </c>
      <c r="N381" t="n">
        <v>41.66</v>
      </c>
      <c r="O381" t="n">
        <v>25036.12</v>
      </c>
      <c r="P381" t="n">
        <v>469.17</v>
      </c>
      <c r="Q381" t="n">
        <v>561.6799999999999</v>
      </c>
      <c r="R381" t="n">
        <v>68.94</v>
      </c>
      <c r="S381" t="n">
        <v>48.39</v>
      </c>
      <c r="T381" t="n">
        <v>9831.809999999999</v>
      </c>
      <c r="U381" t="n">
        <v>0.7</v>
      </c>
      <c r="V381" t="n">
        <v>0.92</v>
      </c>
      <c r="W381" t="n">
        <v>9.23</v>
      </c>
      <c r="X381" t="n">
        <v>0.62</v>
      </c>
      <c r="Y381" t="n">
        <v>0.5</v>
      </c>
      <c r="Z381" t="n">
        <v>10</v>
      </c>
    </row>
    <row r="382">
      <c r="A382" t="n">
        <v>11</v>
      </c>
      <c r="B382" t="n">
        <v>95</v>
      </c>
      <c r="C382" t="inlineStr">
        <is>
          <t xml:space="preserve">CONCLUIDO	</t>
        </is>
      </c>
      <c r="D382" t="n">
        <v>2.5921</v>
      </c>
      <c r="E382" t="n">
        <v>38.58</v>
      </c>
      <c r="F382" t="n">
        <v>35.03</v>
      </c>
      <c r="G382" t="n">
        <v>72.48</v>
      </c>
      <c r="H382" t="n">
        <v>1.05</v>
      </c>
      <c r="I382" t="n">
        <v>29</v>
      </c>
      <c r="J382" t="n">
        <v>202.67</v>
      </c>
      <c r="K382" t="n">
        <v>53.44</v>
      </c>
      <c r="L382" t="n">
        <v>12</v>
      </c>
      <c r="M382" t="n">
        <v>27</v>
      </c>
      <c r="N382" t="n">
        <v>42.24</v>
      </c>
      <c r="O382" t="n">
        <v>25230.25</v>
      </c>
      <c r="P382" t="n">
        <v>467.44</v>
      </c>
      <c r="Q382" t="n">
        <v>561.6900000000001</v>
      </c>
      <c r="R382" t="n">
        <v>66.75</v>
      </c>
      <c r="S382" t="n">
        <v>48.39</v>
      </c>
      <c r="T382" t="n">
        <v>8751.49</v>
      </c>
      <c r="U382" t="n">
        <v>0.72</v>
      </c>
      <c r="V382" t="n">
        <v>0.92</v>
      </c>
      <c r="W382" t="n">
        <v>9.220000000000001</v>
      </c>
      <c r="X382" t="n">
        <v>0.5600000000000001</v>
      </c>
      <c r="Y382" t="n">
        <v>0.5</v>
      </c>
      <c r="Z382" t="n">
        <v>10</v>
      </c>
    </row>
    <row r="383">
      <c r="A383" t="n">
        <v>12</v>
      </c>
      <c r="B383" t="n">
        <v>95</v>
      </c>
      <c r="C383" t="inlineStr">
        <is>
          <t xml:space="preserve">CONCLUIDO	</t>
        </is>
      </c>
      <c r="D383" t="n">
        <v>2.6006</v>
      </c>
      <c r="E383" t="n">
        <v>38.45</v>
      </c>
      <c r="F383" t="n">
        <v>34.98</v>
      </c>
      <c r="G383" t="n">
        <v>77.73</v>
      </c>
      <c r="H383" t="n">
        <v>1.13</v>
      </c>
      <c r="I383" t="n">
        <v>27</v>
      </c>
      <c r="J383" t="n">
        <v>204.25</v>
      </c>
      <c r="K383" t="n">
        <v>53.44</v>
      </c>
      <c r="L383" t="n">
        <v>13</v>
      </c>
      <c r="M383" t="n">
        <v>25</v>
      </c>
      <c r="N383" t="n">
        <v>42.82</v>
      </c>
      <c r="O383" t="n">
        <v>25425.3</v>
      </c>
      <c r="P383" t="n">
        <v>465.74</v>
      </c>
      <c r="Q383" t="n">
        <v>561.6799999999999</v>
      </c>
      <c r="R383" t="n">
        <v>65.11</v>
      </c>
      <c r="S383" t="n">
        <v>48.39</v>
      </c>
      <c r="T383" t="n">
        <v>7944.13</v>
      </c>
      <c r="U383" t="n">
        <v>0.74</v>
      </c>
      <c r="V383" t="n">
        <v>0.92</v>
      </c>
      <c r="W383" t="n">
        <v>9.220000000000001</v>
      </c>
      <c r="X383" t="n">
        <v>0.51</v>
      </c>
      <c r="Y383" t="n">
        <v>0.5</v>
      </c>
      <c r="Z383" t="n">
        <v>10</v>
      </c>
    </row>
    <row r="384">
      <c r="A384" t="n">
        <v>13</v>
      </c>
      <c r="B384" t="n">
        <v>95</v>
      </c>
      <c r="C384" t="inlineStr">
        <is>
          <t xml:space="preserve">CONCLUIDO	</t>
        </is>
      </c>
      <c r="D384" t="n">
        <v>2.607</v>
      </c>
      <c r="E384" t="n">
        <v>38.36</v>
      </c>
      <c r="F384" t="n">
        <v>34.96</v>
      </c>
      <c r="G384" t="n">
        <v>83.90000000000001</v>
      </c>
      <c r="H384" t="n">
        <v>1.21</v>
      </c>
      <c r="I384" t="n">
        <v>25</v>
      </c>
      <c r="J384" t="n">
        <v>205.84</v>
      </c>
      <c r="K384" t="n">
        <v>53.44</v>
      </c>
      <c r="L384" t="n">
        <v>14</v>
      </c>
      <c r="M384" t="n">
        <v>23</v>
      </c>
      <c r="N384" t="n">
        <v>43.4</v>
      </c>
      <c r="O384" t="n">
        <v>25621.03</v>
      </c>
      <c r="P384" t="n">
        <v>464.48</v>
      </c>
      <c r="Q384" t="n">
        <v>561.6900000000001</v>
      </c>
      <c r="R384" t="n">
        <v>64.48</v>
      </c>
      <c r="S384" t="n">
        <v>48.39</v>
      </c>
      <c r="T384" t="n">
        <v>7635.19</v>
      </c>
      <c r="U384" t="n">
        <v>0.75</v>
      </c>
      <c r="V384" t="n">
        <v>0.92</v>
      </c>
      <c r="W384" t="n">
        <v>9.220000000000001</v>
      </c>
      <c r="X384" t="n">
        <v>0.49</v>
      </c>
      <c r="Y384" t="n">
        <v>0.5</v>
      </c>
      <c r="Z384" t="n">
        <v>10</v>
      </c>
    </row>
    <row r="385">
      <c r="A385" t="n">
        <v>14</v>
      </c>
      <c r="B385" t="n">
        <v>95</v>
      </c>
      <c r="C385" t="inlineStr">
        <is>
          <t xml:space="preserve">CONCLUIDO	</t>
        </is>
      </c>
      <c r="D385" t="n">
        <v>2.6108</v>
      </c>
      <c r="E385" t="n">
        <v>38.3</v>
      </c>
      <c r="F385" t="n">
        <v>34.94</v>
      </c>
      <c r="G385" t="n">
        <v>87.34999999999999</v>
      </c>
      <c r="H385" t="n">
        <v>1.28</v>
      </c>
      <c r="I385" t="n">
        <v>24</v>
      </c>
      <c r="J385" t="n">
        <v>207.43</v>
      </c>
      <c r="K385" t="n">
        <v>53.44</v>
      </c>
      <c r="L385" t="n">
        <v>15</v>
      </c>
      <c r="M385" t="n">
        <v>22</v>
      </c>
      <c r="N385" t="n">
        <v>44</v>
      </c>
      <c r="O385" t="n">
        <v>25817.56</v>
      </c>
      <c r="P385" t="n">
        <v>462.82</v>
      </c>
      <c r="Q385" t="n">
        <v>561.7</v>
      </c>
      <c r="R385" t="n">
        <v>63.82</v>
      </c>
      <c r="S385" t="n">
        <v>48.39</v>
      </c>
      <c r="T385" t="n">
        <v>7309.78</v>
      </c>
      <c r="U385" t="n">
        <v>0.76</v>
      </c>
      <c r="V385" t="n">
        <v>0.92</v>
      </c>
      <c r="W385" t="n">
        <v>9.220000000000001</v>
      </c>
      <c r="X385" t="n">
        <v>0.47</v>
      </c>
      <c r="Y385" t="n">
        <v>0.5</v>
      </c>
      <c r="Z385" t="n">
        <v>10</v>
      </c>
    </row>
    <row r="386">
      <c r="A386" t="n">
        <v>15</v>
      </c>
      <c r="B386" t="n">
        <v>95</v>
      </c>
      <c r="C386" t="inlineStr">
        <is>
          <t xml:space="preserve">CONCLUIDO	</t>
        </is>
      </c>
      <c r="D386" t="n">
        <v>2.6196</v>
      </c>
      <c r="E386" t="n">
        <v>38.17</v>
      </c>
      <c r="F386" t="n">
        <v>34.89</v>
      </c>
      <c r="G386" t="n">
        <v>95.15000000000001</v>
      </c>
      <c r="H386" t="n">
        <v>1.36</v>
      </c>
      <c r="I386" t="n">
        <v>22</v>
      </c>
      <c r="J386" t="n">
        <v>209.03</v>
      </c>
      <c r="K386" t="n">
        <v>53.44</v>
      </c>
      <c r="L386" t="n">
        <v>16</v>
      </c>
      <c r="M386" t="n">
        <v>20</v>
      </c>
      <c r="N386" t="n">
        <v>44.6</v>
      </c>
      <c r="O386" t="n">
        <v>26014.91</v>
      </c>
      <c r="P386" t="n">
        <v>461.38</v>
      </c>
      <c r="Q386" t="n">
        <v>561.6799999999999</v>
      </c>
      <c r="R386" t="n">
        <v>62.45</v>
      </c>
      <c r="S386" t="n">
        <v>48.39</v>
      </c>
      <c r="T386" t="n">
        <v>6638.63</v>
      </c>
      <c r="U386" t="n">
        <v>0.77</v>
      </c>
      <c r="V386" t="n">
        <v>0.92</v>
      </c>
      <c r="W386" t="n">
        <v>9.210000000000001</v>
      </c>
      <c r="X386" t="n">
        <v>0.41</v>
      </c>
      <c r="Y386" t="n">
        <v>0.5</v>
      </c>
      <c r="Z386" t="n">
        <v>10</v>
      </c>
    </row>
    <row r="387">
      <c r="A387" t="n">
        <v>16</v>
      </c>
      <c r="B387" t="n">
        <v>95</v>
      </c>
      <c r="C387" t="inlineStr">
        <is>
          <t xml:space="preserve">CONCLUIDO	</t>
        </is>
      </c>
      <c r="D387" t="n">
        <v>2.6234</v>
      </c>
      <c r="E387" t="n">
        <v>38.12</v>
      </c>
      <c r="F387" t="n">
        <v>34.87</v>
      </c>
      <c r="G387" t="n">
        <v>99.63</v>
      </c>
      <c r="H387" t="n">
        <v>1.43</v>
      </c>
      <c r="I387" t="n">
        <v>21</v>
      </c>
      <c r="J387" t="n">
        <v>210.64</v>
      </c>
      <c r="K387" t="n">
        <v>53.44</v>
      </c>
      <c r="L387" t="n">
        <v>17</v>
      </c>
      <c r="M387" t="n">
        <v>19</v>
      </c>
      <c r="N387" t="n">
        <v>45.21</v>
      </c>
      <c r="O387" t="n">
        <v>26213.09</v>
      </c>
      <c r="P387" t="n">
        <v>460.29</v>
      </c>
      <c r="Q387" t="n">
        <v>561.6799999999999</v>
      </c>
      <c r="R387" t="n">
        <v>61.72</v>
      </c>
      <c r="S387" t="n">
        <v>48.39</v>
      </c>
      <c r="T387" t="n">
        <v>6277.82</v>
      </c>
      <c r="U387" t="n">
        <v>0.78</v>
      </c>
      <c r="V387" t="n">
        <v>0.92</v>
      </c>
      <c r="W387" t="n">
        <v>9.210000000000001</v>
      </c>
      <c r="X387" t="n">
        <v>0.4</v>
      </c>
      <c r="Y387" t="n">
        <v>0.5</v>
      </c>
      <c r="Z387" t="n">
        <v>10</v>
      </c>
    </row>
    <row r="388">
      <c r="A388" t="n">
        <v>17</v>
      </c>
      <c r="B388" t="n">
        <v>95</v>
      </c>
      <c r="C388" t="inlineStr">
        <is>
          <t xml:space="preserve">CONCLUIDO	</t>
        </is>
      </c>
      <c r="D388" t="n">
        <v>2.6274</v>
      </c>
      <c r="E388" t="n">
        <v>38.06</v>
      </c>
      <c r="F388" t="n">
        <v>34.85</v>
      </c>
      <c r="G388" t="n">
        <v>104.54</v>
      </c>
      <c r="H388" t="n">
        <v>1.51</v>
      </c>
      <c r="I388" t="n">
        <v>20</v>
      </c>
      <c r="J388" t="n">
        <v>212.25</v>
      </c>
      <c r="K388" t="n">
        <v>53.44</v>
      </c>
      <c r="L388" t="n">
        <v>18</v>
      </c>
      <c r="M388" t="n">
        <v>18</v>
      </c>
      <c r="N388" t="n">
        <v>45.82</v>
      </c>
      <c r="O388" t="n">
        <v>26412.11</v>
      </c>
      <c r="P388" t="n">
        <v>458.72</v>
      </c>
      <c r="Q388" t="n">
        <v>561.65</v>
      </c>
      <c r="R388" t="n">
        <v>60.99</v>
      </c>
      <c r="S388" t="n">
        <v>48.39</v>
      </c>
      <c r="T388" t="n">
        <v>5914.83</v>
      </c>
      <c r="U388" t="n">
        <v>0.79</v>
      </c>
      <c r="V388" t="n">
        <v>0.92</v>
      </c>
      <c r="W388" t="n">
        <v>9.210000000000001</v>
      </c>
      <c r="X388" t="n">
        <v>0.38</v>
      </c>
      <c r="Y388" t="n">
        <v>0.5</v>
      </c>
      <c r="Z388" t="n">
        <v>10</v>
      </c>
    </row>
    <row r="389">
      <c r="A389" t="n">
        <v>18</v>
      </c>
      <c r="B389" t="n">
        <v>95</v>
      </c>
      <c r="C389" t="inlineStr">
        <is>
          <t xml:space="preserve">CONCLUIDO	</t>
        </is>
      </c>
      <c r="D389" t="n">
        <v>2.631</v>
      </c>
      <c r="E389" t="n">
        <v>38.01</v>
      </c>
      <c r="F389" t="n">
        <v>34.83</v>
      </c>
      <c r="G389" t="n">
        <v>110</v>
      </c>
      <c r="H389" t="n">
        <v>1.58</v>
      </c>
      <c r="I389" t="n">
        <v>19</v>
      </c>
      <c r="J389" t="n">
        <v>213.87</v>
      </c>
      <c r="K389" t="n">
        <v>53.44</v>
      </c>
      <c r="L389" t="n">
        <v>19</v>
      </c>
      <c r="M389" t="n">
        <v>17</v>
      </c>
      <c r="N389" t="n">
        <v>46.44</v>
      </c>
      <c r="O389" t="n">
        <v>26611.98</v>
      </c>
      <c r="P389" t="n">
        <v>457.58</v>
      </c>
      <c r="Q389" t="n">
        <v>561.71</v>
      </c>
      <c r="R389" t="n">
        <v>60.44</v>
      </c>
      <c r="S389" t="n">
        <v>48.39</v>
      </c>
      <c r="T389" t="n">
        <v>5649.42</v>
      </c>
      <c r="U389" t="n">
        <v>0.8</v>
      </c>
      <c r="V389" t="n">
        <v>0.92</v>
      </c>
      <c r="W389" t="n">
        <v>9.210000000000001</v>
      </c>
      <c r="X389" t="n">
        <v>0.36</v>
      </c>
      <c r="Y389" t="n">
        <v>0.5</v>
      </c>
      <c r="Z389" t="n">
        <v>10</v>
      </c>
    </row>
    <row r="390">
      <c r="A390" t="n">
        <v>19</v>
      </c>
      <c r="B390" t="n">
        <v>95</v>
      </c>
      <c r="C390" t="inlineStr">
        <is>
          <t xml:space="preserve">CONCLUIDO	</t>
        </is>
      </c>
      <c r="D390" t="n">
        <v>2.636</v>
      </c>
      <c r="E390" t="n">
        <v>37.94</v>
      </c>
      <c r="F390" t="n">
        <v>34.8</v>
      </c>
      <c r="G390" t="n">
        <v>115.99</v>
      </c>
      <c r="H390" t="n">
        <v>1.65</v>
      </c>
      <c r="I390" t="n">
        <v>18</v>
      </c>
      <c r="J390" t="n">
        <v>215.5</v>
      </c>
      <c r="K390" t="n">
        <v>53.44</v>
      </c>
      <c r="L390" t="n">
        <v>20</v>
      </c>
      <c r="M390" t="n">
        <v>16</v>
      </c>
      <c r="N390" t="n">
        <v>47.07</v>
      </c>
      <c r="O390" t="n">
        <v>26812.71</v>
      </c>
      <c r="P390" t="n">
        <v>456.27</v>
      </c>
      <c r="Q390" t="n">
        <v>561.65</v>
      </c>
      <c r="R390" t="n">
        <v>59.44</v>
      </c>
      <c r="S390" t="n">
        <v>48.39</v>
      </c>
      <c r="T390" t="n">
        <v>5154.26</v>
      </c>
      <c r="U390" t="n">
        <v>0.8100000000000001</v>
      </c>
      <c r="V390" t="n">
        <v>0.92</v>
      </c>
      <c r="W390" t="n">
        <v>9.210000000000001</v>
      </c>
      <c r="X390" t="n">
        <v>0.33</v>
      </c>
      <c r="Y390" t="n">
        <v>0.5</v>
      </c>
      <c r="Z390" t="n">
        <v>10</v>
      </c>
    </row>
    <row r="391">
      <c r="A391" t="n">
        <v>20</v>
      </c>
      <c r="B391" t="n">
        <v>95</v>
      </c>
      <c r="C391" t="inlineStr">
        <is>
          <t xml:space="preserve">CONCLUIDO	</t>
        </is>
      </c>
      <c r="D391" t="n">
        <v>2.639</v>
      </c>
      <c r="E391" t="n">
        <v>37.89</v>
      </c>
      <c r="F391" t="n">
        <v>34.79</v>
      </c>
      <c r="G391" t="n">
        <v>122.8</v>
      </c>
      <c r="H391" t="n">
        <v>1.72</v>
      </c>
      <c r="I391" t="n">
        <v>17</v>
      </c>
      <c r="J391" t="n">
        <v>217.14</v>
      </c>
      <c r="K391" t="n">
        <v>53.44</v>
      </c>
      <c r="L391" t="n">
        <v>21</v>
      </c>
      <c r="M391" t="n">
        <v>15</v>
      </c>
      <c r="N391" t="n">
        <v>47.7</v>
      </c>
      <c r="O391" t="n">
        <v>27014.3</v>
      </c>
      <c r="P391" t="n">
        <v>455.71</v>
      </c>
      <c r="Q391" t="n">
        <v>561.6900000000001</v>
      </c>
      <c r="R391" t="n">
        <v>59.38</v>
      </c>
      <c r="S391" t="n">
        <v>48.39</v>
      </c>
      <c r="T391" t="n">
        <v>5128.39</v>
      </c>
      <c r="U391" t="n">
        <v>0.8100000000000001</v>
      </c>
      <c r="V391" t="n">
        <v>0.93</v>
      </c>
      <c r="W391" t="n">
        <v>9.210000000000001</v>
      </c>
      <c r="X391" t="n">
        <v>0.32</v>
      </c>
      <c r="Y391" t="n">
        <v>0.5</v>
      </c>
      <c r="Z391" t="n">
        <v>10</v>
      </c>
    </row>
    <row r="392">
      <c r="A392" t="n">
        <v>21</v>
      </c>
      <c r="B392" t="n">
        <v>95</v>
      </c>
      <c r="C392" t="inlineStr">
        <is>
          <t xml:space="preserve">CONCLUIDO	</t>
        </is>
      </c>
      <c r="D392" t="n">
        <v>2.643</v>
      </c>
      <c r="E392" t="n">
        <v>37.84</v>
      </c>
      <c r="F392" t="n">
        <v>34.77</v>
      </c>
      <c r="G392" t="n">
        <v>130.39</v>
      </c>
      <c r="H392" t="n">
        <v>1.79</v>
      </c>
      <c r="I392" t="n">
        <v>16</v>
      </c>
      <c r="J392" t="n">
        <v>218.78</v>
      </c>
      <c r="K392" t="n">
        <v>53.44</v>
      </c>
      <c r="L392" t="n">
        <v>22</v>
      </c>
      <c r="M392" t="n">
        <v>14</v>
      </c>
      <c r="N392" t="n">
        <v>48.34</v>
      </c>
      <c r="O392" t="n">
        <v>27216.79</v>
      </c>
      <c r="P392" t="n">
        <v>454.27</v>
      </c>
      <c r="Q392" t="n">
        <v>561.67</v>
      </c>
      <c r="R392" t="n">
        <v>58.71</v>
      </c>
      <c r="S392" t="n">
        <v>48.39</v>
      </c>
      <c r="T392" t="n">
        <v>4797.35</v>
      </c>
      <c r="U392" t="n">
        <v>0.82</v>
      </c>
      <c r="V392" t="n">
        <v>0.93</v>
      </c>
      <c r="W392" t="n">
        <v>9.199999999999999</v>
      </c>
      <c r="X392" t="n">
        <v>0.3</v>
      </c>
      <c r="Y392" t="n">
        <v>0.5</v>
      </c>
      <c r="Z392" t="n">
        <v>10</v>
      </c>
    </row>
    <row r="393">
      <c r="A393" t="n">
        <v>22</v>
      </c>
      <c r="B393" t="n">
        <v>95</v>
      </c>
      <c r="C393" t="inlineStr">
        <is>
          <t xml:space="preserve">CONCLUIDO	</t>
        </is>
      </c>
      <c r="D393" t="n">
        <v>2.6413</v>
      </c>
      <c r="E393" t="n">
        <v>37.86</v>
      </c>
      <c r="F393" t="n">
        <v>34.8</v>
      </c>
      <c r="G393" t="n">
        <v>130.49</v>
      </c>
      <c r="H393" t="n">
        <v>1.85</v>
      </c>
      <c r="I393" t="n">
        <v>16</v>
      </c>
      <c r="J393" t="n">
        <v>220.43</v>
      </c>
      <c r="K393" t="n">
        <v>53.44</v>
      </c>
      <c r="L393" t="n">
        <v>23</v>
      </c>
      <c r="M393" t="n">
        <v>14</v>
      </c>
      <c r="N393" t="n">
        <v>48.99</v>
      </c>
      <c r="O393" t="n">
        <v>27420.16</v>
      </c>
      <c r="P393" t="n">
        <v>452.82</v>
      </c>
      <c r="Q393" t="n">
        <v>561.66</v>
      </c>
      <c r="R393" t="n">
        <v>59.61</v>
      </c>
      <c r="S393" t="n">
        <v>48.39</v>
      </c>
      <c r="T393" t="n">
        <v>5244.67</v>
      </c>
      <c r="U393" t="n">
        <v>0.8100000000000001</v>
      </c>
      <c r="V393" t="n">
        <v>0.93</v>
      </c>
      <c r="W393" t="n">
        <v>9.199999999999999</v>
      </c>
      <c r="X393" t="n">
        <v>0.32</v>
      </c>
      <c r="Y393" t="n">
        <v>0.5</v>
      </c>
      <c r="Z393" t="n">
        <v>10</v>
      </c>
    </row>
    <row r="394">
      <c r="A394" t="n">
        <v>23</v>
      </c>
      <c r="B394" t="n">
        <v>95</v>
      </c>
      <c r="C394" t="inlineStr">
        <is>
          <t xml:space="preserve">CONCLUIDO	</t>
        </is>
      </c>
      <c r="D394" t="n">
        <v>2.6467</v>
      </c>
      <c r="E394" t="n">
        <v>37.78</v>
      </c>
      <c r="F394" t="n">
        <v>34.76</v>
      </c>
      <c r="G394" t="n">
        <v>139.03</v>
      </c>
      <c r="H394" t="n">
        <v>1.92</v>
      </c>
      <c r="I394" t="n">
        <v>15</v>
      </c>
      <c r="J394" t="n">
        <v>222.08</v>
      </c>
      <c r="K394" t="n">
        <v>53.44</v>
      </c>
      <c r="L394" t="n">
        <v>24</v>
      </c>
      <c r="M394" t="n">
        <v>13</v>
      </c>
      <c r="N394" t="n">
        <v>49.65</v>
      </c>
      <c r="O394" t="n">
        <v>27624.44</v>
      </c>
      <c r="P394" t="n">
        <v>452.91</v>
      </c>
      <c r="Q394" t="n">
        <v>561.7</v>
      </c>
      <c r="R394" t="n">
        <v>58.27</v>
      </c>
      <c r="S394" t="n">
        <v>48.39</v>
      </c>
      <c r="T394" t="n">
        <v>4581.38</v>
      </c>
      <c r="U394" t="n">
        <v>0.83</v>
      </c>
      <c r="V394" t="n">
        <v>0.93</v>
      </c>
      <c r="W394" t="n">
        <v>9.199999999999999</v>
      </c>
      <c r="X394" t="n">
        <v>0.28</v>
      </c>
      <c r="Y394" t="n">
        <v>0.5</v>
      </c>
      <c r="Z394" t="n">
        <v>10</v>
      </c>
    </row>
    <row r="395">
      <c r="A395" t="n">
        <v>24</v>
      </c>
      <c r="B395" t="n">
        <v>95</v>
      </c>
      <c r="C395" t="inlineStr">
        <is>
          <t xml:space="preserve">CONCLUIDO	</t>
        </is>
      </c>
      <c r="D395" t="n">
        <v>2.6514</v>
      </c>
      <c r="E395" t="n">
        <v>37.72</v>
      </c>
      <c r="F395" t="n">
        <v>34.73</v>
      </c>
      <c r="G395" t="n">
        <v>148.82</v>
      </c>
      <c r="H395" t="n">
        <v>1.99</v>
      </c>
      <c r="I395" t="n">
        <v>14</v>
      </c>
      <c r="J395" t="n">
        <v>223.75</v>
      </c>
      <c r="K395" t="n">
        <v>53.44</v>
      </c>
      <c r="L395" t="n">
        <v>25</v>
      </c>
      <c r="M395" t="n">
        <v>12</v>
      </c>
      <c r="N395" t="n">
        <v>50.31</v>
      </c>
      <c r="O395" t="n">
        <v>27829.77</v>
      </c>
      <c r="P395" t="n">
        <v>450.39</v>
      </c>
      <c r="Q395" t="n">
        <v>561.66</v>
      </c>
      <c r="R395" t="n">
        <v>57.23</v>
      </c>
      <c r="S395" t="n">
        <v>48.39</v>
      </c>
      <c r="T395" t="n">
        <v>4066.78</v>
      </c>
      <c r="U395" t="n">
        <v>0.85</v>
      </c>
      <c r="V395" t="n">
        <v>0.93</v>
      </c>
      <c r="W395" t="n">
        <v>9.199999999999999</v>
      </c>
      <c r="X395" t="n">
        <v>0.25</v>
      </c>
      <c r="Y395" t="n">
        <v>0.5</v>
      </c>
      <c r="Z395" t="n">
        <v>10</v>
      </c>
    </row>
    <row r="396">
      <c r="A396" t="n">
        <v>25</v>
      </c>
      <c r="B396" t="n">
        <v>95</v>
      </c>
      <c r="C396" t="inlineStr">
        <is>
          <t xml:space="preserve">CONCLUIDO	</t>
        </is>
      </c>
      <c r="D396" t="n">
        <v>2.6518</v>
      </c>
      <c r="E396" t="n">
        <v>37.71</v>
      </c>
      <c r="F396" t="n">
        <v>34.72</v>
      </c>
      <c r="G396" t="n">
        <v>148.8</v>
      </c>
      <c r="H396" t="n">
        <v>2.05</v>
      </c>
      <c r="I396" t="n">
        <v>14</v>
      </c>
      <c r="J396" t="n">
        <v>225.42</v>
      </c>
      <c r="K396" t="n">
        <v>53.44</v>
      </c>
      <c r="L396" t="n">
        <v>26</v>
      </c>
      <c r="M396" t="n">
        <v>12</v>
      </c>
      <c r="N396" t="n">
        <v>50.98</v>
      </c>
      <c r="O396" t="n">
        <v>28035.92</v>
      </c>
      <c r="P396" t="n">
        <v>450.23</v>
      </c>
      <c r="Q396" t="n">
        <v>561.66</v>
      </c>
      <c r="R396" t="n">
        <v>57.14</v>
      </c>
      <c r="S396" t="n">
        <v>48.39</v>
      </c>
      <c r="T396" t="n">
        <v>4021.68</v>
      </c>
      <c r="U396" t="n">
        <v>0.85</v>
      </c>
      <c r="V396" t="n">
        <v>0.93</v>
      </c>
      <c r="W396" t="n">
        <v>9.199999999999999</v>
      </c>
      <c r="X396" t="n">
        <v>0.25</v>
      </c>
      <c r="Y396" t="n">
        <v>0.5</v>
      </c>
      <c r="Z396" t="n">
        <v>10</v>
      </c>
    </row>
    <row r="397">
      <c r="A397" t="n">
        <v>26</v>
      </c>
      <c r="B397" t="n">
        <v>95</v>
      </c>
      <c r="C397" t="inlineStr">
        <is>
          <t xml:space="preserve">CONCLUIDO	</t>
        </is>
      </c>
      <c r="D397" t="n">
        <v>2.6547</v>
      </c>
      <c r="E397" t="n">
        <v>37.67</v>
      </c>
      <c r="F397" t="n">
        <v>34.72</v>
      </c>
      <c r="G397" t="n">
        <v>160.23</v>
      </c>
      <c r="H397" t="n">
        <v>2.11</v>
      </c>
      <c r="I397" t="n">
        <v>13</v>
      </c>
      <c r="J397" t="n">
        <v>227.1</v>
      </c>
      <c r="K397" t="n">
        <v>53.44</v>
      </c>
      <c r="L397" t="n">
        <v>27</v>
      </c>
      <c r="M397" t="n">
        <v>11</v>
      </c>
      <c r="N397" t="n">
        <v>51.66</v>
      </c>
      <c r="O397" t="n">
        <v>28243</v>
      </c>
      <c r="P397" t="n">
        <v>448.88</v>
      </c>
      <c r="Q397" t="n">
        <v>561.67</v>
      </c>
      <c r="R397" t="n">
        <v>57.04</v>
      </c>
      <c r="S397" t="n">
        <v>48.39</v>
      </c>
      <c r="T397" t="n">
        <v>3977.38</v>
      </c>
      <c r="U397" t="n">
        <v>0.85</v>
      </c>
      <c r="V397" t="n">
        <v>0.93</v>
      </c>
      <c r="W397" t="n">
        <v>9.199999999999999</v>
      </c>
      <c r="X397" t="n">
        <v>0.24</v>
      </c>
      <c r="Y397" t="n">
        <v>0.5</v>
      </c>
      <c r="Z397" t="n">
        <v>10</v>
      </c>
    </row>
    <row r="398">
      <c r="A398" t="n">
        <v>27</v>
      </c>
      <c r="B398" t="n">
        <v>95</v>
      </c>
      <c r="C398" t="inlineStr">
        <is>
          <t xml:space="preserve">CONCLUIDO	</t>
        </is>
      </c>
      <c r="D398" t="n">
        <v>2.6556</v>
      </c>
      <c r="E398" t="n">
        <v>37.66</v>
      </c>
      <c r="F398" t="n">
        <v>34.7</v>
      </c>
      <c r="G398" t="n">
        <v>160.17</v>
      </c>
      <c r="H398" t="n">
        <v>2.18</v>
      </c>
      <c r="I398" t="n">
        <v>13</v>
      </c>
      <c r="J398" t="n">
        <v>228.79</v>
      </c>
      <c r="K398" t="n">
        <v>53.44</v>
      </c>
      <c r="L398" t="n">
        <v>28</v>
      </c>
      <c r="M398" t="n">
        <v>11</v>
      </c>
      <c r="N398" t="n">
        <v>52.35</v>
      </c>
      <c r="O398" t="n">
        <v>28451.04</v>
      </c>
      <c r="P398" t="n">
        <v>448.33</v>
      </c>
      <c r="Q398" t="n">
        <v>561.67</v>
      </c>
      <c r="R398" t="n">
        <v>56.69</v>
      </c>
      <c r="S398" t="n">
        <v>48.39</v>
      </c>
      <c r="T398" t="n">
        <v>3802.38</v>
      </c>
      <c r="U398" t="n">
        <v>0.85</v>
      </c>
      <c r="V398" t="n">
        <v>0.93</v>
      </c>
      <c r="W398" t="n">
        <v>9.199999999999999</v>
      </c>
      <c r="X398" t="n">
        <v>0.23</v>
      </c>
      <c r="Y398" t="n">
        <v>0.5</v>
      </c>
      <c r="Z398" t="n">
        <v>10</v>
      </c>
    </row>
    <row r="399">
      <c r="A399" t="n">
        <v>28</v>
      </c>
      <c r="B399" t="n">
        <v>95</v>
      </c>
      <c r="C399" t="inlineStr">
        <is>
          <t xml:space="preserve">CONCLUIDO	</t>
        </is>
      </c>
      <c r="D399" t="n">
        <v>2.6595</v>
      </c>
      <c r="E399" t="n">
        <v>37.6</v>
      </c>
      <c r="F399" t="n">
        <v>34.69</v>
      </c>
      <c r="G399" t="n">
        <v>173.43</v>
      </c>
      <c r="H399" t="n">
        <v>2.24</v>
      </c>
      <c r="I399" t="n">
        <v>12</v>
      </c>
      <c r="J399" t="n">
        <v>230.48</v>
      </c>
      <c r="K399" t="n">
        <v>53.44</v>
      </c>
      <c r="L399" t="n">
        <v>29</v>
      </c>
      <c r="M399" t="n">
        <v>10</v>
      </c>
      <c r="N399" t="n">
        <v>53.05</v>
      </c>
      <c r="O399" t="n">
        <v>28660.06</v>
      </c>
      <c r="P399" t="n">
        <v>445.42</v>
      </c>
      <c r="Q399" t="n">
        <v>561.7</v>
      </c>
      <c r="R399" t="n">
        <v>55.95</v>
      </c>
      <c r="S399" t="n">
        <v>48.39</v>
      </c>
      <c r="T399" t="n">
        <v>3437.82</v>
      </c>
      <c r="U399" t="n">
        <v>0.86</v>
      </c>
      <c r="V399" t="n">
        <v>0.93</v>
      </c>
      <c r="W399" t="n">
        <v>9.199999999999999</v>
      </c>
      <c r="X399" t="n">
        <v>0.21</v>
      </c>
      <c r="Y399" t="n">
        <v>0.5</v>
      </c>
      <c r="Z399" t="n">
        <v>10</v>
      </c>
    </row>
    <row r="400">
      <c r="A400" t="n">
        <v>29</v>
      </c>
      <c r="B400" t="n">
        <v>95</v>
      </c>
      <c r="C400" t="inlineStr">
        <is>
          <t xml:space="preserve">CONCLUIDO	</t>
        </is>
      </c>
      <c r="D400" t="n">
        <v>2.6589</v>
      </c>
      <c r="E400" t="n">
        <v>37.61</v>
      </c>
      <c r="F400" t="n">
        <v>34.69</v>
      </c>
      <c r="G400" t="n">
        <v>173.47</v>
      </c>
      <c r="H400" t="n">
        <v>2.3</v>
      </c>
      <c r="I400" t="n">
        <v>12</v>
      </c>
      <c r="J400" t="n">
        <v>232.18</v>
      </c>
      <c r="K400" t="n">
        <v>53.44</v>
      </c>
      <c r="L400" t="n">
        <v>30</v>
      </c>
      <c r="M400" t="n">
        <v>10</v>
      </c>
      <c r="N400" t="n">
        <v>53.75</v>
      </c>
      <c r="O400" t="n">
        <v>28870.05</v>
      </c>
      <c r="P400" t="n">
        <v>446.42</v>
      </c>
      <c r="Q400" t="n">
        <v>561.67</v>
      </c>
      <c r="R400" t="n">
        <v>56.28</v>
      </c>
      <c r="S400" t="n">
        <v>48.39</v>
      </c>
      <c r="T400" t="n">
        <v>3601.85</v>
      </c>
      <c r="U400" t="n">
        <v>0.86</v>
      </c>
      <c r="V400" t="n">
        <v>0.93</v>
      </c>
      <c r="W400" t="n">
        <v>9.199999999999999</v>
      </c>
      <c r="X400" t="n">
        <v>0.22</v>
      </c>
      <c r="Y400" t="n">
        <v>0.5</v>
      </c>
      <c r="Z400" t="n">
        <v>10</v>
      </c>
    </row>
    <row r="401">
      <c r="A401" t="n">
        <v>30</v>
      </c>
      <c r="B401" t="n">
        <v>95</v>
      </c>
      <c r="C401" t="inlineStr">
        <is>
          <t xml:space="preserve">CONCLUIDO	</t>
        </is>
      </c>
      <c r="D401" t="n">
        <v>2.6587</v>
      </c>
      <c r="E401" t="n">
        <v>37.61</v>
      </c>
      <c r="F401" t="n">
        <v>34.7</v>
      </c>
      <c r="G401" t="n">
        <v>173.48</v>
      </c>
      <c r="H401" t="n">
        <v>2.36</v>
      </c>
      <c r="I401" t="n">
        <v>12</v>
      </c>
      <c r="J401" t="n">
        <v>233.89</v>
      </c>
      <c r="K401" t="n">
        <v>53.44</v>
      </c>
      <c r="L401" t="n">
        <v>31</v>
      </c>
      <c r="M401" t="n">
        <v>10</v>
      </c>
      <c r="N401" t="n">
        <v>54.46</v>
      </c>
      <c r="O401" t="n">
        <v>29081.05</v>
      </c>
      <c r="P401" t="n">
        <v>445.7</v>
      </c>
      <c r="Q401" t="n">
        <v>561.6900000000001</v>
      </c>
      <c r="R401" t="n">
        <v>56.39</v>
      </c>
      <c r="S401" t="n">
        <v>48.39</v>
      </c>
      <c r="T401" t="n">
        <v>3657.83</v>
      </c>
      <c r="U401" t="n">
        <v>0.86</v>
      </c>
      <c r="V401" t="n">
        <v>0.93</v>
      </c>
      <c r="W401" t="n">
        <v>9.199999999999999</v>
      </c>
      <c r="X401" t="n">
        <v>0.22</v>
      </c>
      <c r="Y401" t="n">
        <v>0.5</v>
      </c>
      <c r="Z401" t="n">
        <v>10</v>
      </c>
    </row>
    <row r="402">
      <c r="A402" t="n">
        <v>31</v>
      </c>
      <c r="B402" t="n">
        <v>95</v>
      </c>
      <c r="C402" t="inlineStr">
        <is>
          <t xml:space="preserve">CONCLUIDO	</t>
        </is>
      </c>
      <c r="D402" t="n">
        <v>2.6632</v>
      </c>
      <c r="E402" t="n">
        <v>37.55</v>
      </c>
      <c r="F402" t="n">
        <v>34.67</v>
      </c>
      <c r="G402" t="n">
        <v>189.11</v>
      </c>
      <c r="H402" t="n">
        <v>2.41</v>
      </c>
      <c r="I402" t="n">
        <v>11</v>
      </c>
      <c r="J402" t="n">
        <v>235.61</v>
      </c>
      <c r="K402" t="n">
        <v>53.44</v>
      </c>
      <c r="L402" t="n">
        <v>32</v>
      </c>
      <c r="M402" t="n">
        <v>9</v>
      </c>
      <c r="N402" t="n">
        <v>55.18</v>
      </c>
      <c r="O402" t="n">
        <v>29293.06</v>
      </c>
      <c r="P402" t="n">
        <v>443.49</v>
      </c>
      <c r="Q402" t="n">
        <v>561.67</v>
      </c>
      <c r="R402" t="n">
        <v>55.52</v>
      </c>
      <c r="S402" t="n">
        <v>48.39</v>
      </c>
      <c r="T402" t="n">
        <v>3227.06</v>
      </c>
      <c r="U402" t="n">
        <v>0.87</v>
      </c>
      <c r="V402" t="n">
        <v>0.93</v>
      </c>
      <c r="W402" t="n">
        <v>9.199999999999999</v>
      </c>
      <c r="X402" t="n">
        <v>0.2</v>
      </c>
      <c r="Y402" t="n">
        <v>0.5</v>
      </c>
      <c r="Z402" t="n">
        <v>10</v>
      </c>
    </row>
    <row r="403">
      <c r="A403" t="n">
        <v>32</v>
      </c>
      <c r="B403" t="n">
        <v>95</v>
      </c>
      <c r="C403" t="inlineStr">
        <is>
          <t xml:space="preserve">CONCLUIDO	</t>
        </is>
      </c>
      <c r="D403" t="n">
        <v>2.6633</v>
      </c>
      <c r="E403" t="n">
        <v>37.55</v>
      </c>
      <c r="F403" t="n">
        <v>34.67</v>
      </c>
      <c r="G403" t="n">
        <v>189.1</v>
      </c>
      <c r="H403" t="n">
        <v>2.47</v>
      </c>
      <c r="I403" t="n">
        <v>11</v>
      </c>
      <c r="J403" t="n">
        <v>237.34</v>
      </c>
      <c r="K403" t="n">
        <v>53.44</v>
      </c>
      <c r="L403" t="n">
        <v>33</v>
      </c>
      <c r="M403" t="n">
        <v>9</v>
      </c>
      <c r="N403" t="n">
        <v>55.91</v>
      </c>
      <c r="O403" t="n">
        <v>29506.09</v>
      </c>
      <c r="P403" t="n">
        <v>444.53</v>
      </c>
      <c r="Q403" t="n">
        <v>561.67</v>
      </c>
      <c r="R403" t="n">
        <v>55.45</v>
      </c>
      <c r="S403" t="n">
        <v>48.39</v>
      </c>
      <c r="T403" t="n">
        <v>3191.16</v>
      </c>
      <c r="U403" t="n">
        <v>0.87</v>
      </c>
      <c r="V403" t="n">
        <v>0.93</v>
      </c>
      <c r="W403" t="n">
        <v>9.199999999999999</v>
      </c>
      <c r="X403" t="n">
        <v>0.2</v>
      </c>
      <c r="Y403" t="n">
        <v>0.5</v>
      </c>
      <c r="Z403" t="n">
        <v>10</v>
      </c>
    </row>
    <row r="404">
      <c r="A404" t="n">
        <v>33</v>
      </c>
      <c r="B404" t="n">
        <v>95</v>
      </c>
      <c r="C404" t="inlineStr">
        <is>
          <t xml:space="preserve">CONCLUIDO	</t>
        </is>
      </c>
      <c r="D404" t="n">
        <v>2.663</v>
      </c>
      <c r="E404" t="n">
        <v>37.55</v>
      </c>
      <c r="F404" t="n">
        <v>34.67</v>
      </c>
      <c r="G404" t="n">
        <v>189.13</v>
      </c>
      <c r="H404" t="n">
        <v>2.53</v>
      </c>
      <c r="I404" t="n">
        <v>11</v>
      </c>
      <c r="J404" t="n">
        <v>239.08</v>
      </c>
      <c r="K404" t="n">
        <v>53.44</v>
      </c>
      <c r="L404" t="n">
        <v>34</v>
      </c>
      <c r="M404" t="n">
        <v>9</v>
      </c>
      <c r="N404" t="n">
        <v>56.64</v>
      </c>
      <c r="O404" t="n">
        <v>29720.17</v>
      </c>
      <c r="P404" t="n">
        <v>442.69</v>
      </c>
      <c r="Q404" t="n">
        <v>561.65</v>
      </c>
      <c r="R404" t="n">
        <v>55.62</v>
      </c>
      <c r="S404" t="n">
        <v>48.39</v>
      </c>
      <c r="T404" t="n">
        <v>3277.08</v>
      </c>
      <c r="U404" t="n">
        <v>0.87</v>
      </c>
      <c r="V404" t="n">
        <v>0.93</v>
      </c>
      <c r="W404" t="n">
        <v>9.199999999999999</v>
      </c>
      <c r="X404" t="n">
        <v>0.2</v>
      </c>
      <c r="Y404" t="n">
        <v>0.5</v>
      </c>
      <c r="Z404" t="n">
        <v>10</v>
      </c>
    </row>
    <row r="405">
      <c r="A405" t="n">
        <v>34</v>
      </c>
      <c r="B405" t="n">
        <v>95</v>
      </c>
      <c r="C405" t="inlineStr">
        <is>
          <t xml:space="preserve">CONCLUIDO	</t>
        </is>
      </c>
      <c r="D405" t="n">
        <v>2.6675</v>
      </c>
      <c r="E405" t="n">
        <v>37.49</v>
      </c>
      <c r="F405" t="n">
        <v>34.65</v>
      </c>
      <c r="G405" t="n">
        <v>207.89</v>
      </c>
      <c r="H405" t="n">
        <v>2.58</v>
      </c>
      <c r="I405" t="n">
        <v>10</v>
      </c>
      <c r="J405" t="n">
        <v>240.82</v>
      </c>
      <c r="K405" t="n">
        <v>53.44</v>
      </c>
      <c r="L405" t="n">
        <v>35</v>
      </c>
      <c r="M405" t="n">
        <v>8</v>
      </c>
      <c r="N405" t="n">
        <v>57.39</v>
      </c>
      <c r="O405" t="n">
        <v>29935.43</v>
      </c>
      <c r="P405" t="n">
        <v>439.96</v>
      </c>
      <c r="Q405" t="n">
        <v>561.66</v>
      </c>
      <c r="R405" t="n">
        <v>54.94</v>
      </c>
      <c r="S405" t="n">
        <v>48.39</v>
      </c>
      <c r="T405" t="n">
        <v>2939.89</v>
      </c>
      <c r="U405" t="n">
        <v>0.88</v>
      </c>
      <c r="V405" t="n">
        <v>0.93</v>
      </c>
      <c r="W405" t="n">
        <v>9.19</v>
      </c>
      <c r="X405" t="n">
        <v>0.17</v>
      </c>
      <c r="Y405" t="n">
        <v>0.5</v>
      </c>
      <c r="Z405" t="n">
        <v>10</v>
      </c>
    </row>
    <row r="406">
      <c r="A406" t="n">
        <v>35</v>
      </c>
      <c r="B406" t="n">
        <v>95</v>
      </c>
      <c r="C406" t="inlineStr">
        <is>
          <t xml:space="preserve">CONCLUIDO	</t>
        </is>
      </c>
      <c r="D406" t="n">
        <v>2.6675</v>
      </c>
      <c r="E406" t="n">
        <v>37.49</v>
      </c>
      <c r="F406" t="n">
        <v>34.65</v>
      </c>
      <c r="G406" t="n">
        <v>207.89</v>
      </c>
      <c r="H406" t="n">
        <v>2.64</v>
      </c>
      <c r="I406" t="n">
        <v>10</v>
      </c>
      <c r="J406" t="n">
        <v>242.57</v>
      </c>
      <c r="K406" t="n">
        <v>53.44</v>
      </c>
      <c r="L406" t="n">
        <v>36</v>
      </c>
      <c r="M406" t="n">
        <v>8</v>
      </c>
      <c r="N406" t="n">
        <v>58.14</v>
      </c>
      <c r="O406" t="n">
        <v>30151.65</v>
      </c>
      <c r="P406" t="n">
        <v>441.57</v>
      </c>
      <c r="Q406" t="n">
        <v>561.65</v>
      </c>
      <c r="R406" t="n">
        <v>54.92</v>
      </c>
      <c r="S406" t="n">
        <v>48.39</v>
      </c>
      <c r="T406" t="n">
        <v>2933.5</v>
      </c>
      <c r="U406" t="n">
        <v>0.88</v>
      </c>
      <c r="V406" t="n">
        <v>0.93</v>
      </c>
      <c r="W406" t="n">
        <v>9.19</v>
      </c>
      <c r="X406" t="n">
        <v>0.18</v>
      </c>
      <c r="Y406" t="n">
        <v>0.5</v>
      </c>
      <c r="Z406" t="n">
        <v>10</v>
      </c>
    </row>
    <row r="407">
      <c r="A407" t="n">
        <v>36</v>
      </c>
      <c r="B407" t="n">
        <v>95</v>
      </c>
      <c r="C407" t="inlineStr">
        <is>
          <t xml:space="preserve">CONCLUIDO	</t>
        </is>
      </c>
      <c r="D407" t="n">
        <v>2.6676</v>
      </c>
      <c r="E407" t="n">
        <v>37.49</v>
      </c>
      <c r="F407" t="n">
        <v>34.65</v>
      </c>
      <c r="G407" t="n">
        <v>207.88</v>
      </c>
      <c r="H407" t="n">
        <v>2.69</v>
      </c>
      <c r="I407" t="n">
        <v>10</v>
      </c>
      <c r="J407" t="n">
        <v>244.34</v>
      </c>
      <c r="K407" t="n">
        <v>53.44</v>
      </c>
      <c r="L407" t="n">
        <v>37</v>
      </c>
      <c r="M407" t="n">
        <v>8</v>
      </c>
      <c r="N407" t="n">
        <v>58.9</v>
      </c>
      <c r="O407" t="n">
        <v>30368.96</v>
      </c>
      <c r="P407" t="n">
        <v>442.85</v>
      </c>
      <c r="Q407" t="n">
        <v>561.65</v>
      </c>
      <c r="R407" t="n">
        <v>54.79</v>
      </c>
      <c r="S407" t="n">
        <v>48.39</v>
      </c>
      <c r="T407" t="n">
        <v>2868.03</v>
      </c>
      <c r="U407" t="n">
        <v>0.88</v>
      </c>
      <c r="V407" t="n">
        <v>0.93</v>
      </c>
      <c r="W407" t="n">
        <v>9.19</v>
      </c>
      <c r="X407" t="n">
        <v>0.17</v>
      </c>
      <c r="Y407" t="n">
        <v>0.5</v>
      </c>
      <c r="Z407" t="n">
        <v>10</v>
      </c>
    </row>
    <row r="408">
      <c r="A408" t="n">
        <v>37</v>
      </c>
      <c r="B408" t="n">
        <v>95</v>
      </c>
      <c r="C408" t="inlineStr">
        <is>
          <t xml:space="preserve">CONCLUIDO	</t>
        </is>
      </c>
      <c r="D408" t="n">
        <v>2.6678</v>
      </c>
      <c r="E408" t="n">
        <v>37.48</v>
      </c>
      <c r="F408" t="n">
        <v>34.64</v>
      </c>
      <c r="G408" t="n">
        <v>207.86</v>
      </c>
      <c r="H408" t="n">
        <v>2.75</v>
      </c>
      <c r="I408" t="n">
        <v>10</v>
      </c>
      <c r="J408" t="n">
        <v>246.11</v>
      </c>
      <c r="K408" t="n">
        <v>53.44</v>
      </c>
      <c r="L408" t="n">
        <v>38</v>
      </c>
      <c r="M408" t="n">
        <v>8</v>
      </c>
      <c r="N408" t="n">
        <v>59.67</v>
      </c>
      <c r="O408" t="n">
        <v>30587.38</v>
      </c>
      <c r="P408" t="n">
        <v>441.93</v>
      </c>
      <c r="Q408" t="n">
        <v>561.65</v>
      </c>
      <c r="R408" t="n">
        <v>54.72</v>
      </c>
      <c r="S408" t="n">
        <v>48.39</v>
      </c>
      <c r="T408" t="n">
        <v>2830.83</v>
      </c>
      <c r="U408" t="n">
        <v>0.88</v>
      </c>
      <c r="V408" t="n">
        <v>0.93</v>
      </c>
      <c r="W408" t="n">
        <v>9.19</v>
      </c>
      <c r="X408" t="n">
        <v>0.17</v>
      </c>
      <c r="Y408" t="n">
        <v>0.5</v>
      </c>
      <c r="Z408" t="n">
        <v>10</v>
      </c>
    </row>
    <row r="409">
      <c r="A409" t="n">
        <v>38</v>
      </c>
      <c r="B409" t="n">
        <v>95</v>
      </c>
      <c r="C409" t="inlineStr">
        <is>
          <t xml:space="preserve">CONCLUIDO	</t>
        </is>
      </c>
      <c r="D409" t="n">
        <v>2.6712</v>
      </c>
      <c r="E409" t="n">
        <v>37.44</v>
      </c>
      <c r="F409" t="n">
        <v>34.63</v>
      </c>
      <c r="G409" t="n">
        <v>230.88</v>
      </c>
      <c r="H409" t="n">
        <v>2.8</v>
      </c>
      <c r="I409" t="n">
        <v>9</v>
      </c>
      <c r="J409" t="n">
        <v>247.89</v>
      </c>
      <c r="K409" t="n">
        <v>53.44</v>
      </c>
      <c r="L409" t="n">
        <v>39</v>
      </c>
      <c r="M409" t="n">
        <v>7</v>
      </c>
      <c r="N409" t="n">
        <v>60.45</v>
      </c>
      <c r="O409" t="n">
        <v>30806.92</v>
      </c>
      <c r="P409" t="n">
        <v>435.55</v>
      </c>
      <c r="Q409" t="n">
        <v>561.65</v>
      </c>
      <c r="R409" t="n">
        <v>54.47</v>
      </c>
      <c r="S409" t="n">
        <v>48.39</v>
      </c>
      <c r="T409" t="n">
        <v>2713.99</v>
      </c>
      <c r="U409" t="n">
        <v>0.89</v>
      </c>
      <c r="V409" t="n">
        <v>0.93</v>
      </c>
      <c r="W409" t="n">
        <v>9.19</v>
      </c>
      <c r="X409" t="n">
        <v>0.16</v>
      </c>
      <c r="Y409" t="n">
        <v>0.5</v>
      </c>
      <c r="Z409" t="n">
        <v>10</v>
      </c>
    </row>
    <row r="410">
      <c r="A410" t="n">
        <v>39</v>
      </c>
      <c r="B410" t="n">
        <v>95</v>
      </c>
      <c r="C410" t="inlineStr">
        <is>
          <t xml:space="preserve">CONCLUIDO	</t>
        </is>
      </c>
      <c r="D410" t="n">
        <v>2.6711</v>
      </c>
      <c r="E410" t="n">
        <v>37.44</v>
      </c>
      <c r="F410" t="n">
        <v>34.63</v>
      </c>
      <c r="G410" t="n">
        <v>230.9</v>
      </c>
      <c r="H410" t="n">
        <v>2.85</v>
      </c>
      <c r="I410" t="n">
        <v>9</v>
      </c>
      <c r="J410" t="n">
        <v>249.68</v>
      </c>
      <c r="K410" t="n">
        <v>53.44</v>
      </c>
      <c r="L410" t="n">
        <v>40</v>
      </c>
      <c r="M410" t="n">
        <v>7</v>
      </c>
      <c r="N410" t="n">
        <v>61.24</v>
      </c>
      <c r="O410" t="n">
        <v>31027.6</v>
      </c>
      <c r="P410" t="n">
        <v>437.81</v>
      </c>
      <c r="Q410" t="n">
        <v>561.65</v>
      </c>
      <c r="R410" t="n">
        <v>54.49</v>
      </c>
      <c r="S410" t="n">
        <v>48.39</v>
      </c>
      <c r="T410" t="n">
        <v>2720.14</v>
      </c>
      <c r="U410" t="n">
        <v>0.89</v>
      </c>
      <c r="V410" t="n">
        <v>0.93</v>
      </c>
      <c r="W410" t="n">
        <v>9.19</v>
      </c>
      <c r="X410" t="n">
        <v>0.16</v>
      </c>
      <c r="Y410" t="n">
        <v>0.5</v>
      </c>
      <c r="Z410" t="n">
        <v>10</v>
      </c>
    </row>
    <row r="411">
      <c r="A411" t="n">
        <v>0</v>
      </c>
      <c r="B411" t="n">
        <v>55</v>
      </c>
      <c r="C411" t="inlineStr">
        <is>
          <t xml:space="preserve">CONCLUIDO	</t>
        </is>
      </c>
      <c r="D411" t="n">
        <v>2.019</v>
      </c>
      <c r="E411" t="n">
        <v>49.53</v>
      </c>
      <c r="F411" t="n">
        <v>40.45</v>
      </c>
      <c r="G411" t="n">
        <v>8.279999999999999</v>
      </c>
      <c r="H411" t="n">
        <v>0.15</v>
      </c>
      <c r="I411" t="n">
        <v>293</v>
      </c>
      <c r="J411" t="n">
        <v>116.05</v>
      </c>
      <c r="K411" t="n">
        <v>43.4</v>
      </c>
      <c r="L411" t="n">
        <v>1</v>
      </c>
      <c r="M411" t="n">
        <v>291</v>
      </c>
      <c r="N411" t="n">
        <v>16.65</v>
      </c>
      <c r="O411" t="n">
        <v>14546.17</v>
      </c>
      <c r="P411" t="n">
        <v>407.42</v>
      </c>
      <c r="Q411" t="n">
        <v>562</v>
      </c>
      <c r="R411" t="n">
        <v>234.58</v>
      </c>
      <c r="S411" t="n">
        <v>48.39</v>
      </c>
      <c r="T411" t="n">
        <v>91348.17999999999</v>
      </c>
      <c r="U411" t="n">
        <v>0.21</v>
      </c>
      <c r="V411" t="n">
        <v>0.8</v>
      </c>
      <c r="W411" t="n">
        <v>9.67</v>
      </c>
      <c r="X411" t="n">
        <v>5.96</v>
      </c>
      <c r="Y411" t="n">
        <v>0.5</v>
      </c>
      <c r="Z411" t="n">
        <v>10</v>
      </c>
    </row>
    <row r="412">
      <c r="A412" t="n">
        <v>1</v>
      </c>
      <c r="B412" t="n">
        <v>55</v>
      </c>
      <c r="C412" t="inlineStr">
        <is>
          <t xml:space="preserve">CONCLUIDO	</t>
        </is>
      </c>
      <c r="D412" t="n">
        <v>2.3561</v>
      </c>
      <c r="E412" t="n">
        <v>42.44</v>
      </c>
      <c r="F412" t="n">
        <v>37.16</v>
      </c>
      <c r="G412" t="n">
        <v>16.64</v>
      </c>
      <c r="H412" t="n">
        <v>0.3</v>
      </c>
      <c r="I412" t="n">
        <v>134</v>
      </c>
      <c r="J412" t="n">
        <v>117.34</v>
      </c>
      <c r="K412" t="n">
        <v>43.4</v>
      </c>
      <c r="L412" t="n">
        <v>2</v>
      </c>
      <c r="M412" t="n">
        <v>132</v>
      </c>
      <c r="N412" t="n">
        <v>16.94</v>
      </c>
      <c r="O412" t="n">
        <v>14705.49</v>
      </c>
      <c r="P412" t="n">
        <v>371.79</v>
      </c>
      <c r="Q412" t="n">
        <v>561.85</v>
      </c>
      <c r="R412" t="n">
        <v>132.46</v>
      </c>
      <c r="S412" t="n">
        <v>48.39</v>
      </c>
      <c r="T412" t="n">
        <v>41083.91</v>
      </c>
      <c r="U412" t="n">
        <v>0.37</v>
      </c>
      <c r="V412" t="n">
        <v>0.87</v>
      </c>
      <c r="W412" t="n">
        <v>9.41</v>
      </c>
      <c r="X412" t="n">
        <v>2.68</v>
      </c>
      <c r="Y412" t="n">
        <v>0.5</v>
      </c>
      <c r="Z412" t="n">
        <v>10</v>
      </c>
    </row>
    <row r="413">
      <c r="A413" t="n">
        <v>2</v>
      </c>
      <c r="B413" t="n">
        <v>55</v>
      </c>
      <c r="C413" t="inlineStr">
        <is>
          <t xml:space="preserve">CONCLUIDO	</t>
        </is>
      </c>
      <c r="D413" t="n">
        <v>2.4774</v>
      </c>
      <c r="E413" t="n">
        <v>40.36</v>
      </c>
      <c r="F413" t="n">
        <v>36.2</v>
      </c>
      <c r="G413" t="n">
        <v>24.97</v>
      </c>
      <c r="H413" t="n">
        <v>0.45</v>
      </c>
      <c r="I413" t="n">
        <v>87</v>
      </c>
      <c r="J413" t="n">
        <v>118.63</v>
      </c>
      <c r="K413" t="n">
        <v>43.4</v>
      </c>
      <c r="L413" t="n">
        <v>3</v>
      </c>
      <c r="M413" t="n">
        <v>85</v>
      </c>
      <c r="N413" t="n">
        <v>17.23</v>
      </c>
      <c r="O413" t="n">
        <v>14865.24</v>
      </c>
      <c r="P413" t="n">
        <v>359.54</v>
      </c>
      <c r="Q413" t="n">
        <v>561.77</v>
      </c>
      <c r="R413" t="n">
        <v>103.22</v>
      </c>
      <c r="S413" t="n">
        <v>48.39</v>
      </c>
      <c r="T413" t="n">
        <v>26698.61</v>
      </c>
      <c r="U413" t="n">
        <v>0.47</v>
      </c>
      <c r="V413" t="n">
        <v>0.89</v>
      </c>
      <c r="W413" t="n">
        <v>9.32</v>
      </c>
      <c r="X413" t="n">
        <v>1.73</v>
      </c>
      <c r="Y413" t="n">
        <v>0.5</v>
      </c>
      <c r="Z413" t="n">
        <v>10</v>
      </c>
    </row>
    <row r="414">
      <c r="A414" t="n">
        <v>3</v>
      </c>
      <c r="B414" t="n">
        <v>55</v>
      </c>
      <c r="C414" t="inlineStr">
        <is>
          <t xml:space="preserve">CONCLUIDO	</t>
        </is>
      </c>
      <c r="D414" t="n">
        <v>2.5419</v>
      </c>
      <c r="E414" t="n">
        <v>39.34</v>
      </c>
      <c r="F414" t="n">
        <v>35.73</v>
      </c>
      <c r="G414" t="n">
        <v>33.49</v>
      </c>
      <c r="H414" t="n">
        <v>0.59</v>
      </c>
      <c r="I414" t="n">
        <v>64</v>
      </c>
      <c r="J414" t="n">
        <v>119.93</v>
      </c>
      <c r="K414" t="n">
        <v>43.4</v>
      </c>
      <c r="L414" t="n">
        <v>4</v>
      </c>
      <c r="M414" t="n">
        <v>62</v>
      </c>
      <c r="N414" t="n">
        <v>17.53</v>
      </c>
      <c r="O414" t="n">
        <v>15025.44</v>
      </c>
      <c r="P414" t="n">
        <v>351.89</v>
      </c>
      <c r="Q414" t="n">
        <v>561.77</v>
      </c>
      <c r="R414" t="n">
        <v>88.22</v>
      </c>
      <c r="S414" t="n">
        <v>48.39</v>
      </c>
      <c r="T414" t="n">
        <v>19313.17</v>
      </c>
      <c r="U414" t="n">
        <v>0.55</v>
      </c>
      <c r="V414" t="n">
        <v>0.9</v>
      </c>
      <c r="W414" t="n">
        <v>9.279999999999999</v>
      </c>
      <c r="X414" t="n">
        <v>1.25</v>
      </c>
      <c r="Y414" t="n">
        <v>0.5</v>
      </c>
      <c r="Z414" t="n">
        <v>10</v>
      </c>
    </row>
    <row r="415">
      <c r="A415" t="n">
        <v>4</v>
      </c>
      <c r="B415" t="n">
        <v>55</v>
      </c>
      <c r="C415" t="inlineStr">
        <is>
          <t xml:space="preserve">CONCLUIDO	</t>
        </is>
      </c>
      <c r="D415" t="n">
        <v>2.5796</v>
      </c>
      <c r="E415" t="n">
        <v>38.77</v>
      </c>
      <c r="F415" t="n">
        <v>35.46</v>
      </c>
      <c r="G415" t="n">
        <v>41.72</v>
      </c>
      <c r="H415" t="n">
        <v>0.73</v>
      </c>
      <c r="I415" t="n">
        <v>51</v>
      </c>
      <c r="J415" t="n">
        <v>121.23</v>
      </c>
      <c r="K415" t="n">
        <v>43.4</v>
      </c>
      <c r="L415" t="n">
        <v>5</v>
      </c>
      <c r="M415" t="n">
        <v>49</v>
      </c>
      <c r="N415" t="n">
        <v>17.83</v>
      </c>
      <c r="O415" t="n">
        <v>15186.08</v>
      </c>
      <c r="P415" t="n">
        <v>347.02</v>
      </c>
      <c r="Q415" t="n">
        <v>561.6799999999999</v>
      </c>
      <c r="R415" t="n">
        <v>80.17</v>
      </c>
      <c r="S415" t="n">
        <v>48.39</v>
      </c>
      <c r="T415" t="n">
        <v>15354.34</v>
      </c>
      <c r="U415" t="n">
        <v>0.6</v>
      </c>
      <c r="V415" t="n">
        <v>0.91</v>
      </c>
      <c r="W415" t="n">
        <v>9.26</v>
      </c>
      <c r="X415" t="n">
        <v>0.99</v>
      </c>
      <c r="Y415" t="n">
        <v>0.5</v>
      </c>
      <c r="Z415" t="n">
        <v>10</v>
      </c>
    </row>
    <row r="416">
      <c r="A416" t="n">
        <v>5</v>
      </c>
      <c r="B416" t="n">
        <v>55</v>
      </c>
      <c r="C416" t="inlineStr">
        <is>
          <t xml:space="preserve">CONCLUIDO	</t>
        </is>
      </c>
      <c r="D416" t="n">
        <v>2.6059</v>
      </c>
      <c r="E416" t="n">
        <v>38.37</v>
      </c>
      <c r="F416" t="n">
        <v>35.29</v>
      </c>
      <c r="G416" t="n">
        <v>50.41</v>
      </c>
      <c r="H416" t="n">
        <v>0.86</v>
      </c>
      <c r="I416" t="n">
        <v>42</v>
      </c>
      <c r="J416" t="n">
        <v>122.54</v>
      </c>
      <c r="K416" t="n">
        <v>43.4</v>
      </c>
      <c r="L416" t="n">
        <v>6</v>
      </c>
      <c r="M416" t="n">
        <v>40</v>
      </c>
      <c r="N416" t="n">
        <v>18.14</v>
      </c>
      <c r="O416" t="n">
        <v>15347.16</v>
      </c>
      <c r="P416" t="n">
        <v>342.24</v>
      </c>
      <c r="Q416" t="n">
        <v>561.6799999999999</v>
      </c>
      <c r="R416" t="n">
        <v>74.73999999999999</v>
      </c>
      <c r="S416" t="n">
        <v>48.39</v>
      </c>
      <c r="T416" t="n">
        <v>12680.36</v>
      </c>
      <c r="U416" t="n">
        <v>0.65</v>
      </c>
      <c r="V416" t="n">
        <v>0.91</v>
      </c>
      <c r="W416" t="n">
        <v>9.24</v>
      </c>
      <c r="X416" t="n">
        <v>0.8100000000000001</v>
      </c>
      <c r="Y416" t="n">
        <v>0.5</v>
      </c>
      <c r="Z416" t="n">
        <v>10</v>
      </c>
    </row>
    <row r="417">
      <c r="A417" t="n">
        <v>6</v>
      </c>
      <c r="B417" t="n">
        <v>55</v>
      </c>
      <c r="C417" t="inlineStr">
        <is>
          <t xml:space="preserve">CONCLUIDO	</t>
        </is>
      </c>
      <c r="D417" t="n">
        <v>2.6232</v>
      </c>
      <c r="E417" t="n">
        <v>38.12</v>
      </c>
      <c r="F417" t="n">
        <v>35.18</v>
      </c>
      <c r="G417" t="n">
        <v>58.63</v>
      </c>
      <c r="H417" t="n">
        <v>1</v>
      </c>
      <c r="I417" t="n">
        <v>36</v>
      </c>
      <c r="J417" t="n">
        <v>123.85</v>
      </c>
      <c r="K417" t="n">
        <v>43.4</v>
      </c>
      <c r="L417" t="n">
        <v>7</v>
      </c>
      <c r="M417" t="n">
        <v>34</v>
      </c>
      <c r="N417" t="n">
        <v>18.45</v>
      </c>
      <c r="O417" t="n">
        <v>15508.69</v>
      </c>
      <c r="P417" t="n">
        <v>338.33</v>
      </c>
      <c r="Q417" t="n">
        <v>561.6900000000001</v>
      </c>
      <c r="R417" t="n">
        <v>71.40000000000001</v>
      </c>
      <c r="S417" t="n">
        <v>48.39</v>
      </c>
      <c r="T417" t="n">
        <v>11043.29</v>
      </c>
      <c r="U417" t="n">
        <v>0.68</v>
      </c>
      <c r="V417" t="n">
        <v>0.92</v>
      </c>
      <c r="W417" t="n">
        <v>9.23</v>
      </c>
      <c r="X417" t="n">
        <v>0.7</v>
      </c>
      <c r="Y417" t="n">
        <v>0.5</v>
      </c>
      <c r="Z417" t="n">
        <v>10</v>
      </c>
    </row>
    <row r="418">
      <c r="A418" t="n">
        <v>7</v>
      </c>
      <c r="B418" t="n">
        <v>55</v>
      </c>
      <c r="C418" t="inlineStr">
        <is>
          <t xml:space="preserve">CONCLUIDO	</t>
        </is>
      </c>
      <c r="D418" t="n">
        <v>2.6385</v>
      </c>
      <c r="E418" t="n">
        <v>37.9</v>
      </c>
      <c r="F418" t="n">
        <v>35.08</v>
      </c>
      <c r="G418" t="n">
        <v>67.89</v>
      </c>
      <c r="H418" t="n">
        <v>1.13</v>
      </c>
      <c r="I418" t="n">
        <v>31</v>
      </c>
      <c r="J418" t="n">
        <v>125.16</v>
      </c>
      <c r="K418" t="n">
        <v>43.4</v>
      </c>
      <c r="L418" t="n">
        <v>8</v>
      </c>
      <c r="M418" t="n">
        <v>29</v>
      </c>
      <c r="N418" t="n">
        <v>18.76</v>
      </c>
      <c r="O418" t="n">
        <v>15670.68</v>
      </c>
      <c r="P418" t="n">
        <v>334.43</v>
      </c>
      <c r="Q418" t="n">
        <v>561.6799999999999</v>
      </c>
      <c r="R418" t="n">
        <v>67.86</v>
      </c>
      <c r="S418" t="n">
        <v>48.39</v>
      </c>
      <c r="T418" t="n">
        <v>9295.879999999999</v>
      </c>
      <c r="U418" t="n">
        <v>0.71</v>
      </c>
      <c r="V418" t="n">
        <v>0.92</v>
      </c>
      <c r="W418" t="n">
        <v>9.24</v>
      </c>
      <c r="X418" t="n">
        <v>0.6</v>
      </c>
      <c r="Y418" t="n">
        <v>0.5</v>
      </c>
      <c r="Z418" t="n">
        <v>10</v>
      </c>
    </row>
    <row r="419">
      <c r="A419" t="n">
        <v>8</v>
      </c>
      <c r="B419" t="n">
        <v>55</v>
      </c>
      <c r="C419" t="inlineStr">
        <is>
          <t xml:space="preserve">CONCLUIDO	</t>
        </is>
      </c>
      <c r="D419" t="n">
        <v>2.6471</v>
      </c>
      <c r="E419" t="n">
        <v>37.78</v>
      </c>
      <c r="F419" t="n">
        <v>35.02</v>
      </c>
      <c r="G419" t="n">
        <v>75.05</v>
      </c>
      <c r="H419" t="n">
        <v>1.26</v>
      </c>
      <c r="I419" t="n">
        <v>28</v>
      </c>
      <c r="J419" t="n">
        <v>126.48</v>
      </c>
      <c r="K419" t="n">
        <v>43.4</v>
      </c>
      <c r="L419" t="n">
        <v>9</v>
      </c>
      <c r="M419" t="n">
        <v>26</v>
      </c>
      <c r="N419" t="n">
        <v>19.08</v>
      </c>
      <c r="O419" t="n">
        <v>15833.12</v>
      </c>
      <c r="P419" t="n">
        <v>331.11</v>
      </c>
      <c r="Q419" t="n">
        <v>561.71</v>
      </c>
      <c r="R419" t="n">
        <v>66.12</v>
      </c>
      <c r="S419" t="n">
        <v>48.39</v>
      </c>
      <c r="T419" t="n">
        <v>8442.6</v>
      </c>
      <c r="U419" t="n">
        <v>0.73</v>
      </c>
      <c r="V419" t="n">
        <v>0.92</v>
      </c>
      <c r="W419" t="n">
        <v>9.24</v>
      </c>
      <c r="X419" t="n">
        <v>0.55</v>
      </c>
      <c r="Y419" t="n">
        <v>0.5</v>
      </c>
      <c r="Z419" t="n">
        <v>10</v>
      </c>
    </row>
    <row r="420">
      <c r="A420" t="n">
        <v>9</v>
      </c>
      <c r="B420" t="n">
        <v>55</v>
      </c>
      <c r="C420" t="inlineStr">
        <is>
          <t xml:space="preserve">CONCLUIDO	</t>
        </is>
      </c>
      <c r="D420" t="n">
        <v>2.6572</v>
      </c>
      <c r="E420" t="n">
        <v>37.63</v>
      </c>
      <c r="F420" t="n">
        <v>34.95</v>
      </c>
      <c r="G420" t="n">
        <v>83.88</v>
      </c>
      <c r="H420" t="n">
        <v>1.38</v>
      </c>
      <c r="I420" t="n">
        <v>25</v>
      </c>
      <c r="J420" t="n">
        <v>127.8</v>
      </c>
      <c r="K420" t="n">
        <v>43.4</v>
      </c>
      <c r="L420" t="n">
        <v>10</v>
      </c>
      <c r="M420" t="n">
        <v>23</v>
      </c>
      <c r="N420" t="n">
        <v>19.4</v>
      </c>
      <c r="O420" t="n">
        <v>15996.02</v>
      </c>
      <c r="P420" t="n">
        <v>328.24</v>
      </c>
      <c r="Q420" t="n">
        <v>561.66</v>
      </c>
      <c r="R420" t="n">
        <v>64.2</v>
      </c>
      <c r="S420" t="n">
        <v>48.39</v>
      </c>
      <c r="T420" t="n">
        <v>7495.19</v>
      </c>
      <c r="U420" t="n">
        <v>0.75</v>
      </c>
      <c r="V420" t="n">
        <v>0.92</v>
      </c>
      <c r="W420" t="n">
        <v>9.220000000000001</v>
      </c>
      <c r="X420" t="n">
        <v>0.48</v>
      </c>
      <c r="Y420" t="n">
        <v>0.5</v>
      </c>
      <c r="Z420" t="n">
        <v>10</v>
      </c>
    </row>
    <row r="421">
      <c r="A421" t="n">
        <v>10</v>
      </c>
      <c r="B421" t="n">
        <v>55</v>
      </c>
      <c r="C421" t="inlineStr">
        <is>
          <t xml:space="preserve">CONCLUIDO	</t>
        </is>
      </c>
      <c r="D421" t="n">
        <v>2.6628</v>
      </c>
      <c r="E421" t="n">
        <v>37.55</v>
      </c>
      <c r="F421" t="n">
        <v>34.92</v>
      </c>
      <c r="G421" t="n">
        <v>91.09999999999999</v>
      </c>
      <c r="H421" t="n">
        <v>1.5</v>
      </c>
      <c r="I421" t="n">
        <v>23</v>
      </c>
      <c r="J421" t="n">
        <v>129.13</v>
      </c>
      <c r="K421" t="n">
        <v>43.4</v>
      </c>
      <c r="L421" t="n">
        <v>11</v>
      </c>
      <c r="M421" t="n">
        <v>21</v>
      </c>
      <c r="N421" t="n">
        <v>19.73</v>
      </c>
      <c r="O421" t="n">
        <v>16159.39</v>
      </c>
      <c r="P421" t="n">
        <v>324.25</v>
      </c>
      <c r="Q421" t="n">
        <v>561.6900000000001</v>
      </c>
      <c r="R421" t="n">
        <v>63.3</v>
      </c>
      <c r="S421" t="n">
        <v>48.39</v>
      </c>
      <c r="T421" t="n">
        <v>7058.5</v>
      </c>
      <c r="U421" t="n">
        <v>0.76</v>
      </c>
      <c r="V421" t="n">
        <v>0.92</v>
      </c>
      <c r="W421" t="n">
        <v>9.220000000000001</v>
      </c>
      <c r="X421" t="n">
        <v>0.45</v>
      </c>
      <c r="Y421" t="n">
        <v>0.5</v>
      </c>
      <c r="Z421" t="n">
        <v>10</v>
      </c>
    </row>
    <row r="422">
      <c r="A422" t="n">
        <v>11</v>
      </c>
      <c r="B422" t="n">
        <v>55</v>
      </c>
      <c r="C422" t="inlineStr">
        <is>
          <t xml:space="preserve">CONCLUIDO	</t>
        </is>
      </c>
      <c r="D422" t="n">
        <v>2.6705</v>
      </c>
      <c r="E422" t="n">
        <v>37.45</v>
      </c>
      <c r="F422" t="n">
        <v>34.86</v>
      </c>
      <c r="G422" t="n">
        <v>99.59999999999999</v>
      </c>
      <c r="H422" t="n">
        <v>1.63</v>
      </c>
      <c r="I422" t="n">
        <v>21</v>
      </c>
      <c r="J422" t="n">
        <v>130.45</v>
      </c>
      <c r="K422" t="n">
        <v>43.4</v>
      </c>
      <c r="L422" t="n">
        <v>12</v>
      </c>
      <c r="M422" t="n">
        <v>19</v>
      </c>
      <c r="N422" t="n">
        <v>20.05</v>
      </c>
      <c r="O422" t="n">
        <v>16323.22</v>
      </c>
      <c r="P422" t="n">
        <v>321.02</v>
      </c>
      <c r="Q422" t="n">
        <v>561.65</v>
      </c>
      <c r="R422" t="n">
        <v>61.39</v>
      </c>
      <c r="S422" t="n">
        <v>48.39</v>
      </c>
      <c r="T422" t="n">
        <v>6109.97</v>
      </c>
      <c r="U422" t="n">
        <v>0.79</v>
      </c>
      <c r="V422" t="n">
        <v>0.92</v>
      </c>
      <c r="W422" t="n">
        <v>9.210000000000001</v>
      </c>
      <c r="X422" t="n">
        <v>0.39</v>
      </c>
      <c r="Y422" t="n">
        <v>0.5</v>
      </c>
      <c r="Z422" t="n">
        <v>10</v>
      </c>
    </row>
    <row r="423">
      <c r="A423" t="n">
        <v>12</v>
      </c>
      <c r="B423" t="n">
        <v>55</v>
      </c>
      <c r="C423" t="inlineStr">
        <is>
          <t xml:space="preserve">CONCLUIDO	</t>
        </is>
      </c>
      <c r="D423" t="n">
        <v>2.6762</v>
      </c>
      <c r="E423" t="n">
        <v>37.37</v>
      </c>
      <c r="F423" t="n">
        <v>34.83</v>
      </c>
      <c r="G423" t="n">
        <v>109.99</v>
      </c>
      <c r="H423" t="n">
        <v>1.74</v>
      </c>
      <c r="I423" t="n">
        <v>19</v>
      </c>
      <c r="J423" t="n">
        <v>131.79</v>
      </c>
      <c r="K423" t="n">
        <v>43.4</v>
      </c>
      <c r="L423" t="n">
        <v>13</v>
      </c>
      <c r="M423" t="n">
        <v>17</v>
      </c>
      <c r="N423" t="n">
        <v>20.39</v>
      </c>
      <c r="O423" t="n">
        <v>16487.53</v>
      </c>
      <c r="P423" t="n">
        <v>318.33</v>
      </c>
      <c r="Q423" t="n">
        <v>561.6900000000001</v>
      </c>
      <c r="R423" t="n">
        <v>60.66</v>
      </c>
      <c r="S423" t="n">
        <v>48.39</v>
      </c>
      <c r="T423" t="n">
        <v>5757.62</v>
      </c>
      <c r="U423" t="n">
        <v>0.8</v>
      </c>
      <c r="V423" t="n">
        <v>0.92</v>
      </c>
      <c r="W423" t="n">
        <v>9.199999999999999</v>
      </c>
      <c r="X423" t="n">
        <v>0.36</v>
      </c>
      <c r="Y423" t="n">
        <v>0.5</v>
      </c>
      <c r="Z423" t="n">
        <v>10</v>
      </c>
    </row>
    <row r="424">
      <c r="A424" t="n">
        <v>13</v>
      </c>
      <c r="B424" t="n">
        <v>55</v>
      </c>
      <c r="C424" t="inlineStr">
        <is>
          <t xml:space="preserve">CONCLUIDO	</t>
        </is>
      </c>
      <c r="D424" t="n">
        <v>2.6829</v>
      </c>
      <c r="E424" t="n">
        <v>37.27</v>
      </c>
      <c r="F424" t="n">
        <v>34.78</v>
      </c>
      <c r="G424" t="n">
        <v>122.76</v>
      </c>
      <c r="H424" t="n">
        <v>1.86</v>
      </c>
      <c r="I424" t="n">
        <v>17</v>
      </c>
      <c r="J424" t="n">
        <v>133.12</v>
      </c>
      <c r="K424" t="n">
        <v>43.4</v>
      </c>
      <c r="L424" t="n">
        <v>14</v>
      </c>
      <c r="M424" t="n">
        <v>15</v>
      </c>
      <c r="N424" t="n">
        <v>20.72</v>
      </c>
      <c r="O424" t="n">
        <v>16652.31</v>
      </c>
      <c r="P424" t="n">
        <v>312.56</v>
      </c>
      <c r="Q424" t="n">
        <v>561.67</v>
      </c>
      <c r="R424" t="n">
        <v>59.22</v>
      </c>
      <c r="S424" t="n">
        <v>48.39</v>
      </c>
      <c r="T424" t="n">
        <v>5048.77</v>
      </c>
      <c r="U424" t="n">
        <v>0.82</v>
      </c>
      <c r="V424" t="n">
        <v>0.93</v>
      </c>
      <c r="W424" t="n">
        <v>9.199999999999999</v>
      </c>
      <c r="X424" t="n">
        <v>0.31</v>
      </c>
      <c r="Y424" t="n">
        <v>0.5</v>
      </c>
      <c r="Z424" t="n">
        <v>10</v>
      </c>
    </row>
    <row r="425">
      <c r="A425" t="n">
        <v>14</v>
      </c>
      <c r="B425" t="n">
        <v>55</v>
      </c>
      <c r="C425" t="inlineStr">
        <is>
          <t xml:space="preserve">CONCLUIDO	</t>
        </is>
      </c>
      <c r="D425" t="n">
        <v>2.6855</v>
      </c>
      <c r="E425" t="n">
        <v>37.24</v>
      </c>
      <c r="F425" t="n">
        <v>34.77</v>
      </c>
      <c r="G425" t="n">
        <v>130.39</v>
      </c>
      <c r="H425" t="n">
        <v>1.97</v>
      </c>
      <c r="I425" t="n">
        <v>16</v>
      </c>
      <c r="J425" t="n">
        <v>134.46</v>
      </c>
      <c r="K425" t="n">
        <v>43.4</v>
      </c>
      <c r="L425" t="n">
        <v>15</v>
      </c>
      <c r="M425" t="n">
        <v>14</v>
      </c>
      <c r="N425" t="n">
        <v>21.06</v>
      </c>
      <c r="O425" t="n">
        <v>16817.7</v>
      </c>
      <c r="P425" t="n">
        <v>311.14</v>
      </c>
      <c r="Q425" t="n">
        <v>561.67</v>
      </c>
      <c r="R425" t="n">
        <v>58.7</v>
      </c>
      <c r="S425" t="n">
        <v>48.39</v>
      </c>
      <c r="T425" t="n">
        <v>4790.91</v>
      </c>
      <c r="U425" t="n">
        <v>0.82</v>
      </c>
      <c r="V425" t="n">
        <v>0.93</v>
      </c>
      <c r="W425" t="n">
        <v>9.199999999999999</v>
      </c>
      <c r="X425" t="n">
        <v>0.3</v>
      </c>
      <c r="Y425" t="n">
        <v>0.5</v>
      </c>
      <c r="Z425" t="n">
        <v>10</v>
      </c>
    </row>
    <row r="426">
      <c r="A426" t="n">
        <v>15</v>
      </c>
      <c r="B426" t="n">
        <v>55</v>
      </c>
      <c r="C426" t="inlineStr">
        <is>
          <t xml:space="preserve">CONCLUIDO	</t>
        </is>
      </c>
      <c r="D426" t="n">
        <v>2.689</v>
      </c>
      <c r="E426" t="n">
        <v>37.19</v>
      </c>
      <c r="F426" t="n">
        <v>34.75</v>
      </c>
      <c r="G426" t="n">
        <v>138.98</v>
      </c>
      <c r="H426" t="n">
        <v>2.08</v>
      </c>
      <c r="I426" t="n">
        <v>15</v>
      </c>
      <c r="J426" t="n">
        <v>135.81</v>
      </c>
      <c r="K426" t="n">
        <v>43.4</v>
      </c>
      <c r="L426" t="n">
        <v>16</v>
      </c>
      <c r="M426" t="n">
        <v>13</v>
      </c>
      <c r="N426" t="n">
        <v>21.41</v>
      </c>
      <c r="O426" t="n">
        <v>16983.46</v>
      </c>
      <c r="P426" t="n">
        <v>307.98</v>
      </c>
      <c r="Q426" t="n">
        <v>561.66</v>
      </c>
      <c r="R426" t="n">
        <v>57.94</v>
      </c>
      <c r="S426" t="n">
        <v>48.39</v>
      </c>
      <c r="T426" t="n">
        <v>4418.85</v>
      </c>
      <c r="U426" t="n">
        <v>0.84</v>
      </c>
      <c r="V426" t="n">
        <v>0.93</v>
      </c>
      <c r="W426" t="n">
        <v>9.199999999999999</v>
      </c>
      <c r="X426" t="n">
        <v>0.27</v>
      </c>
      <c r="Y426" t="n">
        <v>0.5</v>
      </c>
      <c r="Z426" t="n">
        <v>10</v>
      </c>
    </row>
    <row r="427">
      <c r="A427" t="n">
        <v>16</v>
      </c>
      <c r="B427" t="n">
        <v>55</v>
      </c>
      <c r="C427" t="inlineStr">
        <is>
          <t xml:space="preserve">CONCLUIDO	</t>
        </is>
      </c>
      <c r="D427" t="n">
        <v>2.6921</v>
      </c>
      <c r="E427" t="n">
        <v>37.15</v>
      </c>
      <c r="F427" t="n">
        <v>34.73</v>
      </c>
      <c r="G427" t="n">
        <v>148.83</v>
      </c>
      <c r="H427" t="n">
        <v>2.19</v>
      </c>
      <c r="I427" t="n">
        <v>14</v>
      </c>
      <c r="J427" t="n">
        <v>137.15</v>
      </c>
      <c r="K427" t="n">
        <v>43.4</v>
      </c>
      <c r="L427" t="n">
        <v>17</v>
      </c>
      <c r="M427" t="n">
        <v>12</v>
      </c>
      <c r="N427" t="n">
        <v>21.75</v>
      </c>
      <c r="O427" t="n">
        <v>17149.71</v>
      </c>
      <c r="P427" t="n">
        <v>304.87</v>
      </c>
      <c r="Q427" t="n">
        <v>561.67</v>
      </c>
      <c r="R427" t="n">
        <v>57.24</v>
      </c>
      <c r="S427" t="n">
        <v>48.39</v>
      </c>
      <c r="T427" t="n">
        <v>4074.11</v>
      </c>
      <c r="U427" t="n">
        <v>0.85</v>
      </c>
      <c r="V427" t="n">
        <v>0.93</v>
      </c>
      <c r="W427" t="n">
        <v>9.199999999999999</v>
      </c>
      <c r="X427" t="n">
        <v>0.25</v>
      </c>
      <c r="Y427" t="n">
        <v>0.5</v>
      </c>
      <c r="Z427" t="n">
        <v>10</v>
      </c>
    </row>
    <row r="428">
      <c r="A428" t="n">
        <v>17</v>
      </c>
      <c r="B428" t="n">
        <v>55</v>
      </c>
      <c r="C428" t="inlineStr">
        <is>
          <t xml:space="preserve">CONCLUIDO	</t>
        </is>
      </c>
      <c r="D428" t="n">
        <v>2.695</v>
      </c>
      <c r="E428" t="n">
        <v>37.11</v>
      </c>
      <c r="F428" t="n">
        <v>34.71</v>
      </c>
      <c r="G428" t="n">
        <v>160.21</v>
      </c>
      <c r="H428" t="n">
        <v>2.3</v>
      </c>
      <c r="I428" t="n">
        <v>13</v>
      </c>
      <c r="J428" t="n">
        <v>138.51</v>
      </c>
      <c r="K428" t="n">
        <v>43.4</v>
      </c>
      <c r="L428" t="n">
        <v>18</v>
      </c>
      <c r="M428" t="n">
        <v>11</v>
      </c>
      <c r="N428" t="n">
        <v>22.11</v>
      </c>
      <c r="O428" t="n">
        <v>17316.45</v>
      </c>
      <c r="P428" t="n">
        <v>300.84</v>
      </c>
      <c r="Q428" t="n">
        <v>561.65</v>
      </c>
      <c r="R428" t="n">
        <v>56.87</v>
      </c>
      <c r="S428" t="n">
        <v>48.39</v>
      </c>
      <c r="T428" t="n">
        <v>3894.28</v>
      </c>
      <c r="U428" t="n">
        <v>0.85</v>
      </c>
      <c r="V428" t="n">
        <v>0.93</v>
      </c>
      <c r="W428" t="n">
        <v>9.199999999999999</v>
      </c>
      <c r="X428" t="n">
        <v>0.24</v>
      </c>
      <c r="Y428" t="n">
        <v>0.5</v>
      </c>
      <c r="Z428" t="n">
        <v>10</v>
      </c>
    </row>
    <row r="429">
      <c r="A429" t="n">
        <v>18</v>
      </c>
      <c r="B429" t="n">
        <v>55</v>
      </c>
      <c r="C429" t="inlineStr">
        <is>
          <t xml:space="preserve">CONCLUIDO	</t>
        </is>
      </c>
      <c r="D429" t="n">
        <v>2.695</v>
      </c>
      <c r="E429" t="n">
        <v>37.11</v>
      </c>
      <c r="F429" t="n">
        <v>34.71</v>
      </c>
      <c r="G429" t="n">
        <v>160.2</v>
      </c>
      <c r="H429" t="n">
        <v>2.4</v>
      </c>
      <c r="I429" t="n">
        <v>13</v>
      </c>
      <c r="J429" t="n">
        <v>139.86</v>
      </c>
      <c r="K429" t="n">
        <v>43.4</v>
      </c>
      <c r="L429" t="n">
        <v>19</v>
      </c>
      <c r="M429" t="n">
        <v>11</v>
      </c>
      <c r="N429" t="n">
        <v>22.46</v>
      </c>
      <c r="O429" t="n">
        <v>17483.7</v>
      </c>
      <c r="P429" t="n">
        <v>297.21</v>
      </c>
      <c r="Q429" t="n">
        <v>561.7</v>
      </c>
      <c r="R429" t="n">
        <v>56.85</v>
      </c>
      <c r="S429" t="n">
        <v>48.39</v>
      </c>
      <c r="T429" t="n">
        <v>3882.54</v>
      </c>
      <c r="U429" t="n">
        <v>0.85</v>
      </c>
      <c r="V429" t="n">
        <v>0.93</v>
      </c>
      <c r="W429" t="n">
        <v>9.199999999999999</v>
      </c>
      <c r="X429" t="n">
        <v>0.24</v>
      </c>
      <c r="Y429" t="n">
        <v>0.5</v>
      </c>
      <c r="Z429" t="n">
        <v>10</v>
      </c>
    </row>
    <row r="430">
      <c r="A430" t="n">
        <v>19</v>
      </c>
      <c r="B430" t="n">
        <v>55</v>
      </c>
      <c r="C430" t="inlineStr">
        <is>
          <t xml:space="preserve">CONCLUIDO	</t>
        </is>
      </c>
      <c r="D430" t="n">
        <v>2.6983</v>
      </c>
      <c r="E430" t="n">
        <v>37.06</v>
      </c>
      <c r="F430" t="n">
        <v>34.69</v>
      </c>
      <c r="G430" t="n">
        <v>173.44</v>
      </c>
      <c r="H430" t="n">
        <v>2.5</v>
      </c>
      <c r="I430" t="n">
        <v>12</v>
      </c>
      <c r="J430" t="n">
        <v>141.22</v>
      </c>
      <c r="K430" t="n">
        <v>43.4</v>
      </c>
      <c r="L430" t="n">
        <v>20</v>
      </c>
      <c r="M430" t="n">
        <v>8</v>
      </c>
      <c r="N430" t="n">
        <v>22.82</v>
      </c>
      <c r="O430" t="n">
        <v>17651.44</v>
      </c>
      <c r="P430" t="n">
        <v>295.49</v>
      </c>
      <c r="Q430" t="n">
        <v>561.6799999999999</v>
      </c>
      <c r="R430" t="n">
        <v>56.13</v>
      </c>
      <c r="S430" t="n">
        <v>48.39</v>
      </c>
      <c r="T430" t="n">
        <v>3527.02</v>
      </c>
      <c r="U430" t="n">
        <v>0.86</v>
      </c>
      <c r="V430" t="n">
        <v>0.93</v>
      </c>
      <c r="W430" t="n">
        <v>9.199999999999999</v>
      </c>
      <c r="X430" t="n">
        <v>0.22</v>
      </c>
      <c r="Y430" t="n">
        <v>0.5</v>
      </c>
      <c r="Z430" t="n">
        <v>10</v>
      </c>
    </row>
    <row r="431">
      <c r="A431" t="n">
        <v>20</v>
      </c>
      <c r="B431" t="n">
        <v>55</v>
      </c>
      <c r="C431" t="inlineStr">
        <is>
          <t xml:space="preserve">CONCLUIDO	</t>
        </is>
      </c>
      <c r="D431" t="n">
        <v>2.6969</v>
      </c>
      <c r="E431" t="n">
        <v>37.08</v>
      </c>
      <c r="F431" t="n">
        <v>34.71</v>
      </c>
      <c r="G431" t="n">
        <v>173.54</v>
      </c>
      <c r="H431" t="n">
        <v>2.61</v>
      </c>
      <c r="I431" t="n">
        <v>12</v>
      </c>
      <c r="J431" t="n">
        <v>142.59</v>
      </c>
      <c r="K431" t="n">
        <v>43.4</v>
      </c>
      <c r="L431" t="n">
        <v>21</v>
      </c>
      <c r="M431" t="n">
        <v>2</v>
      </c>
      <c r="N431" t="n">
        <v>23.19</v>
      </c>
      <c r="O431" t="n">
        <v>17819.69</v>
      </c>
      <c r="P431" t="n">
        <v>294.97</v>
      </c>
      <c r="Q431" t="n">
        <v>561.7</v>
      </c>
      <c r="R431" t="n">
        <v>56.35</v>
      </c>
      <c r="S431" t="n">
        <v>48.39</v>
      </c>
      <c r="T431" t="n">
        <v>3639.04</v>
      </c>
      <c r="U431" t="n">
        <v>0.86</v>
      </c>
      <c r="V431" t="n">
        <v>0.93</v>
      </c>
      <c r="W431" t="n">
        <v>9.210000000000001</v>
      </c>
      <c r="X431" t="n">
        <v>0.24</v>
      </c>
      <c r="Y431" t="n">
        <v>0.5</v>
      </c>
      <c r="Z431" t="n">
        <v>10</v>
      </c>
    </row>
    <row r="432">
      <c r="A432" t="n">
        <v>21</v>
      </c>
      <c r="B432" t="n">
        <v>55</v>
      </c>
      <c r="C432" t="inlineStr">
        <is>
          <t xml:space="preserve">CONCLUIDO	</t>
        </is>
      </c>
      <c r="D432" t="n">
        <v>2.697</v>
      </c>
      <c r="E432" t="n">
        <v>37.08</v>
      </c>
      <c r="F432" t="n">
        <v>34.71</v>
      </c>
      <c r="G432" t="n">
        <v>173.54</v>
      </c>
      <c r="H432" t="n">
        <v>2.7</v>
      </c>
      <c r="I432" t="n">
        <v>12</v>
      </c>
      <c r="J432" t="n">
        <v>143.96</v>
      </c>
      <c r="K432" t="n">
        <v>43.4</v>
      </c>
      <c r="L432" t="n">
        <v>22</v>
      </c>
      <c r="M432" t="n">
        <v>0</v>
      </c>
      <c r="N432" t="n">
        <v>23.56</v>
      </c>
      <c r="O432" t="n">
        <v>17988.46</v>
      </c>
      <c r="P432" t="n">
        <v>297.29</v>
      </c>
      <c r="Q432" t="n">
        <v>561.6900000000001</v>
      </c>
      <c r="R432" t="n">
        <v>56.34</v>
      </c>
      <c r="S432" t="n">
        <v>48.39</v>
      </c>
      <c r="T432" t="n">
        <v>3630.88</v>
      </c>
      <c r="U432" t="n">
        <v>0.86</v>
      </c>
      <c r="V432" t="n">
        <v>0.93</v>
      </c>
      <c r="W432" t="n">
        <v>9.210000000000001</v>
      </c>
      <c r="X432" t="n">
        <v>0.23</v>
      </c>
      <c r="Y432" t="n">
        <v>0.5</v>
      </c>
      <c r="Z43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3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INDEX(resultados!$A$2:$ZZ$432, 1, MATCH($B$1, resultados!$A$1:$ZZ$1, 0))</f>
        <v/>
      </c>
      <c r="B7">
        <f>INDEX(resultados!$A$2:$ZZ$432, 1, MATCH($B$2, resultados!$A$1:$ZZ$1, 0))</f>
        <v/>
      </c>
      <c r="C7">
        <f>INDEX(resultados!$A$2:$ZZ$432, 1, MATCH($B$3, resultados!$A$1:$ZZ$1, 0))</f>
        <v/>
      </c>
    </row>
    <row r="8">
      <c r="A8">
        <f>INDEX(resultados!$A$2:$ZZ$432, 2, MATCH($B$1, resultados!$A$1:$ZZ$1, 0))</f>
        <v/>
      </c>
      <c r="B8">
        <f>INDEX(resultados!$A$2:$ZZ$432, 2, MATCH($B$2, resultados!$A$1:$ZZ$1, 0))</f>
        <v/>
      </c>
      <c r="C8">
        <f>INDEX(resultados!$A$2:$ZZ$432, 2, MATCH($B$3, resultados!$A$1:$ZZ$1, 0))</f>
        <v/>
      </c>
    </row>
    <row r="9">
      <c r="A9">
        <f>INDEX(resultados!$A$2:$ZZ$432, 3, MATCH($B$1, resultados!$A$1:$ZZ$1, 0))</f>
        <v/>
      </c>
      <c r="B9">
        <f>INDEX(resultados!$A$2:$ZZ$432, 3, MATCH($B$2, resultados!$A$1:$ZZ$1, 0))</f>
        <v/>
      </c>
      <c r="C9">
        <f>INDEX(resultados!$A$2:$ZZ$432, 3, MATCH($B$3, resultados!$A$1:$ZZ$1, 0))</f>
        <v/>
      </c>
    </row>
    <row r="10">
      <c r="A10">
        <f>INDEX(resultados!$A$2:$ZZ$432, 4, MATCH($B$1, resultados!$A$1:$ZZ$1, 0))</f>
        <v/>
      </c>
      <c r="B10">
        <f>INDEX(resultados!$A$2:$ZZ$432, 4, MATCH($B$2, resultados!$A$1:$ZZ$1, 0))</f>
        <v/>
      </c>
      <c r="C10">
        <f>INDEX(resultados!$A$2:$ZZ$432, 4, MATCH($B$3, resultados!$A$1:$ZZ$1, 0))</f>
        <v/>
      </c>
    </row>
    <row r="11">
      <c r="A11">
        <f>INDEX(resultados!$A$2:$ZZ$432, 5, MATCH($B$1, resultados!$A$1:$ZZ$1, 0))</f>
        <v/>
      </c>
      <c r="B11">
        <f>INDEX(resultados!$A$2:$ZZ$432, 5, MATCH($B$2, resultados!$A$1:$ZZ$1, 0))</f>
        <v/>
      </c>
      <c r="C11">
        <f>INDEX(resultados!$A$2:$ZZ$432, 5, MATCH($B$3, resultados!$A$1:$ZZ$1, 0))</f>
        <v/>
      </c>
    </row>
    <row r="12">
      <c r="A12">
        <f>INDEX(resultados!$A$2:$ZZ$432, 6, MATCH($B$1, resultados!$A$1:$ZZ$1, 0))</f>
        <v/>
      </c>
      <c r="B12">
        <f>INDEX(resultados!$A$2:$ZZ$432, 6, MATCH($B$2, resultados!$A$1:$ZZ$1, 0))</f>
        <v/>
      </c>
      <c r="C12">
        <f>INDEX(resultados!$A$2:$ZZ$432, 6, MATCH($B$3, resultados!$A$1:$ZZ$1, 0))</f>
        <v/>
      </c>
    </row>
    <row r="13">
      <c r="A13">
        <f>INDEX(resultados!$A$2:$ZZ$432, 7, MATCH($B$1, resultados!$A$1:$ZZ$1, 0))</f>
        <v/>
      </c>
      <c r="B13">
        <f>INDEX(resultados!$A$2:$ZZ$432, 7, MATCH($B$2, resultados!$A$1:$ZZ$1, 0))</f>
        <v/>
      </c>
      <c r="C13">
        <f>INDEX(resultados!$A$2:$ZZ$432, 7, MATCH($B$3, resultados!$A$1:$ZZ$1, 0))</f>
        <v/>
      </c>
    </row>
    <row r="14">
      <c r="A14">
        <f>INDEX(resultados!$A$2:$ZZ$432, 8, MATCH($B$1, resultados!$A$1:$ZZ$1, 0))</f>
        <v/>
      </c>
      <c r="B14">
        <f>INDEX(resultados!$A$2:$ZZ$432, 8, MATCH($B$2, resultados!$A$1:$ZZ$1, 0))</f>
        <v/>
      </c>
      <c r="C14">
        <f>INDEX(resultados!$A$2:$ZZ$432, 8, MATCH($B$3, resultados!$A$1:$ZZ$1, 0))</f>
        <v/>
      </c>
    </row>
    <row r="15">
      <c r="A15">
        <f>INDEX(resultados!$A$2:$ZZ$432, 9, MATCH($B$1, resultados!$A$1:$ZZ$1, 0))</f>
        <v/>
      </c>
      <c r="B15">
        <f>INDEX(resultados!$A$2:$ZZ$432, 9, MATCH($B$2, resultados!$A$1:$ZZ$1, 0))</f>
        <v/>
      </c>
      <c r="C15">
        <f>INDEX(resultados!$A$2:$ZZ$432, 9, MATCH($B$3, resultados!$A$1:$ZZ$1, 0))</f>
        <v/>
      </c>
    </row>
    <row r="16">
      <c r="A16">
        <f>INDEX(resultados!$A$2:$ZZ$432, 10, MATCH($B$1, resultados!$A$1:$ZZ$1, 0))</f>
        <v/>
      </c>
      <c r="B16">
        <f>INDEX(resultados!$A$2:$ZZ$432, 10, MATCH($B$2, resultados!$A$1:$ZZ$1, 0))</f>
        <v/>
      </c>
      <c r="C16">
        <f>INDEX(resultados!$A$2:$ZZ$432, 10, MATCH($B$3, resultados!$A$1:$ZZ$1, 0))</f>
        <v/>
      </c>
    </row>
    <row r="17">
      <c r="A17">
        <f>INDEX(resultados!$A$2:$ZZ$432, 11, MATCH($B$1, resultados!$A$1:$ZZ$1, 0))</f>
        <v/>
      </c>
      <c r="B17">
        <f>INDEX(resultados!$A$2:$ZZ$432, 11, MATCH($B$2, resultados!$A$1:$ZZ$1, 0))</f>
        <v/>
      </c>
      <c r="C17">
        <f>INDEX(resultados!$A$2:$ZZ$432, 11, MATCH($B$3, resultados!$A$1:$ZZ$1, 0))</f>
        <v/>
      </c>
    </row>
    <row r="18">
      <c r="A18">
        <f>INDEX(resultados!$A$2:$ZZ$432, 12, MATCH($B$1, resultados!$A$1:$ZZ$1, 0))</f>
        <v/>
      </c>
      <c r="B18">
        <f>INDEX(resultados!$A$2:$ZZ$432, 12, MATCH($B$2, resultados!$A$1:$ZZ$1, 0))</f>
        <v/>
      </c>
      <c r="C18">
        <f>INDEX(resultados!$A$2:$ZZ$432, 12, MATCH($B$3, resultados!$A$1:$ZZ$1, 0))</f>
        <v/>
      </c>
    </row>
    <row r="19">
      <c r="A19">
        <f>INDEX(resultados!$A$2:$ZZ$432, 13, MATCH($B$1, resultados!$A$1:$ZZ$1, 0))</f>
        <v/>
      </c>
      <c r="B19">
        <f>INDEX(resultados!$A$2:$ZZ$432, 13, MATCH($B$2, resultados!$A$1:$ZZ$1, 0))</f>
        <v/>
      </c>
      <c r="C19">
        <f>INDEX(resultados!$A$2:$ZZ$432, 13, MATCH($B$3, resultados!$A$1:$ZZ$1, 0))</f>
        <v/>
      </c>
    </row>
    <row r="20">
      <c r="A20">
        <f>INDEX(resultados!$A$2:$ZZ$432, 14, MATCH($B$1, resultados!$A$1:$ZZ$1, 0))</f>
        <v/>
      </c>
      <c r="B20">
        <f>INDEX(resultados!$A$2:$ZZ$432, 14, MATCH($B$2, resultados!$A$1:$ZZ$1, 0))</f>
        <v/>
      </c>
      <c r="C20">
        <f>INDEX(resultados!$A$2:$ZZ$432, 14, MATCH($B$3, resultados!$A$1:$ZZ$1, 0))</f>
        <v/>
      </c>
    </row>
    <row r="21">
      <c r="A21">
        <f>INDEX(resultados!$A$2:$ZZ$432, 15, MATCH($B$1, resultados!$A$1:$ZZ$1, 0))</f>
        <v/>
      </c>
      <c r="B21">
        <f>INDEX(resultados!$A$2:$ZZ$432, 15, MATCH($B$2, resultados!$A$1:$ZZ$1, 0))</f>
        <v/>
      </c>
      <c r="C21">
        <f>INDEX(resultados!$A$2:$ZZ$432, 15, MATCH($B$3, resultados!$A$1:$ZZ$1, 0))</f>
        <v/>
      </c>
    </row>
    <row r="22">
      <c r="A22">
        <f>INDEX(resultados!$A$2:$ZZ$432, 16, MATCH($B$1, resultados!$A$1:$ZZ$1, 0))</f>
        <v/>
      </c>
      <c r="B22">
        <f>INDEX(resultados!$A$2:$ZZ$432, 16, MATCH($B$2, resultados!$A$1:$ZZ$1, 0))</f>
        <v/>
      </c>
      <c r="C22">
        <f>INDEX(resultados!$A$2:$ZZ$432, 16, MATCH($B$3, resultados!$A$1:$ZZ$1, 0))</f>
        <v/>
      </c>
    </row>
    <row r="23">
      <c r="A23">
        <f>INDEX(resultados!$A$2:$ZZ$432, 17, MATCH($B$1, resultados!$A$1:$ZZ$1, 0))</f>
        <v/>
      </c>
      <c r="B23">
        <f>INDEX(resultados!$A$2:$ZZ$432, 17, MATCH($B$2, resultados!$A$1:$ZZ$1, 0))</f>
        <v/>
      </c>
      <c r="C23">
        <f>INDEX(resultados!$A$2:$ZZ$432, 17, MATCH($B$3, resultados!$A$1:$ZZ$1, 0))</f>
        <v/>
      </c>
    </row>
    <row r="24">
      <c r="A24">
        <f>INDEX(resultados!$A$2:$ZZ$432, 18, MATCH($B$1, resultados!$A$1:$ZZ$1, 0))</f>
        <v/>
      </c>
      <c r="B24">
        <f>INDEX(resultados!$A$2:$ZZ$432, 18, MATCH($B$2, resultados!$A$1:$ZZ$1, 0))</f>
        <v/>
      </c>
      <c r="C24">
        <f>INDEX(resultados!$A$2:$ZZ$432, 18, MATCH($B$3, resultados!$A$1:$ZZ$1, 0))</f>
        <v/>
      </c>
    </row>
    <row r="25">
      <c r="A25">
        <f>INDEX(resultados!$A$2:$ZZ$432, 19, MATCH($B$1, resultados!$A$1:$ZZ$1, 0))</f>
        <v/>
      </c>
      <c r="B25">
        <f>INDEX(resultados!$A$2:$ZZ$432, 19, MATCH($B$2, resultados!$A$1:$ZZ$1, 0))</f>
        <v/>
      </c>
      <c r="C25">
        <f>INDEX(resultados!$A$2:$ZZ$432, 19, MATCH($B$3, resultados!$A$1:$ZZ$1, 0))</f>
        <v/>
      </c>
    </row>
    <row r="26">
      <c r="A26">
        <f>INDEX(resultados!$A$2:$ZZ$432, 20, MATCH($B$1, resultados!$A$1:$ZZ$1, 0))</f>
        <v/>
      </c>
      <c r="B26">
        <f>INDEX(resultados!$A$2:$ZZ$432, 20, MATCH($B$2, resultados!$A$1:$ZZ$1, 0))</f>
        <v/>
      </c>
      <c r="C26">
        <f>INDEX(resultados!$A$2:$ZZ$432, 20, MATCH($B$3, resultados!$A$1:$ZZ$1, 0))</f>
        <v/>
      </c>
    </row>
    <row r="27">
      <c r="A27">
        <f>INDEX(resultados!$A$2:$ZZ$432, 21, MATCH($B$1, resultados!$A$1:$ZZ$1, 0))</f>
        <v/>
      </c>
      <c r="B27">
        <f>INDEX(resultados!$A$2:$ZZ$432, 21, MATCH($B$2, resultados!$A$1:$ZZ$1, 0))</f>
        <v/>
      </c>
      <c r="C27">
        <f>INDEX(resultados!$A$2:$ZZ$432, 21, MATCH($B$3, resultados!$A$1:$ZZ$1, 0))</f>
        <v/>
      </c>
    </row>
    <row r="28">
      <c r="A28">
        <f>INDEX(resultados!$A$2:$ZZ$432, 22, MATCH($B$1, resultados!$A$1:$ZZ$1, 0))</f>
        <v/>
      </c>
      <c r="B28">
        <f>INDEX(resultados!$A$2:$ZZ$432, 22, MATCH($B$2, resultados!$A$1:$ZZ$1, 0))</f>
        <v/>
      </c>
      <c r="C28">
        <f>INDEX(resultados!$A$2:$ZZ$432, 22, MATCH($B$3, resultados!$A$1:$ZZ$1, 0))</f>
        <v/>
      </c>
    </row>
    <row r="29">
      <c r="A29">
        <f>INDEX(resultados!$A$2:$ZZ$432, 23, MATCH($B$1, resultados!$A$1:$ZZ$1, 0))</f>
        <v/>
      </c>
      <c r="B29">
        <f>INDEX(resultados!$A$2:$ZZ$432, 23, MATCH($B$2, resultados!$A$1:$ZZ$1, 0))</f>
        <v/>
      </c>
      <c r="C29">
        <f>INDEX(resultados!$A$2:$ZZ$432, 23, MATCH($B$3, resultados!$A$1:$ZZ$1, 0))</f>
        <v/>
      </c>
    </row>
    <row r="30">
      <c r="A30">
        <f>INDEX(resultados!$A$2:$ZZ$432, 24, MATCH($B$1, resultados!$A$1:$ZZ$1, 0))</f>
        <v/>
      </c>
      <c r="B30">
        <f>INDEX(resultados!$A$2:$ZZ$432, 24, MATCH($B$2, resultados!$A$1:$ZZ$1, 0))</f>
        <v/>
      </c>
      <c r="C30">
        <f>INDEX(resultados!$A$2:$ZZ$432, 24, MATCH($B$3, resultados!$A$1:$ZZ$1, 0))</f>
        <v/>
      </c>
    </row>
    <row r="31">
      <c r="A31">
        <f>INDEX(resultados!$A$2:$ZZ$432, 25, MATCH($B$1, resultados!$A$1:$ZZ$1, 0))</f>
        <v/>
      </c>
      <c r="B31">
        <f>INDEX(resultados!$A$2:$ZZ$432, 25, MATCH($B$2, resultados!$A$1:$ZZ$1, 0))</f>
        <v/>
      </c>
      <c r="C31">
        <f>INDEX(resultados!$A$2:$ZZ$432, 25, MATCH($B$3, resultados!$A$1:$ZZ$1, 0))</f>
        <v/>
      </c>
    </row>
    <row r="32">
      <c r="A32">
        <f>INDEX(resultados!$A$2:$ZZ$432, 26, MATCH($B$1, resultados!$A$1:$ZZ$1, 0))</f>
        <v/>
      </c>
      <c r="B32">
        <f>INDEX(resultados!$A$2:$ZZ$432, 26, MATCH($B$2, resultados!$A$1:$ZZ$1, 0))</f>
        <v/>
      </c>
      <c r="C32">
        <f>INDEX(resultados!$A$2:$ZZ$432, 26, MATCH($B$3, resultados!$A$1:$ZZ$1, 0))</f>
        <v/>
      </c>
    </row>
    <row r="33">
      <c r="A33">
        <f>INDEX(resultados!$A$2:$ZZ$432, 27, MATCH($B$1, resultados!$A$1:$ZZ$1, 0))</f>
        <v/>
      </c>
      <c r="B33">
        <f>INDEX(resultados!$A$2:$ZZ$432, 27, MATCH($B$2, resultados!$A$1:$ZZ$1, 0))</f>
        <v/>
      </c>
      <c r="C33">
        <f>INDEX(resultados!$A$2:$ZZ$432, 27, MATCH($B$3, resultados!$A$1:$ZZ$1, 0))</f>
        <v/>
      </c>
    </row>
    <row r="34">
      <c r="A34">
        <f>INDEX(resultados!$A$2:$ZZ$432, 28, MATCH($B$1, resultados!$A$1:$ZZ$1, 0))</f>
        <v/>
      </c>
      <c r="B34">
        <f>INDEX(resultados!$A$2:$ZZ$432, 28, MATCH($B$2, resultados!$A$1:$ZZ$1, 0))</f>
        <v/>
      </c>
      <c r="C34">
        <f>INDEX(resultados!$A$2:$ZZ$432, 28, MATCH($B$3, resultados!$A$1:$ZZ$1, 0))</f>
        <v/>
      </c>
    </row>
    <row r="35">
      <c r="A35">
        <f>INDEX(resultados!$A$2:$ZZ$432, 29, MATCH($B$1, resultados!$A$1:$ZZ$1, 0))</f>
        <v/>
      </c>
      <c r="B35">
        <f>INDEX(resultados!$A$2:$ZZ$432, 29, MATCH($B$2, resultados!$A$1:$ZZ$1, 0))</f>
        <v/>
      </c>
      <c r="C35">
        <f>INDEX(resultados!$A$2:$ZZ$432, 29, MATCH($B$3, resultados!$A$1:$ZZ$1, 0))</f>
        <v/>
      </c>
    </row>
    <row r="36">
      <c r="A36">
        <f>INDEX(resultados!$A$2:$ZZ$432, 30, MATCH($B$1, resultados!$A$1:$ZZ$1, 0))</f>
        <v/>
      </c>
      <c r="B36">
        <f>INDEX(resultados!$A$2:$ZZ$432, 30, MATCH($B$2, resultados!$A$1:$ZZ$1, 0))</f>
        <v/>
      </c>
      <c r="C36">
        <f>INDEX(resultados!$A$2:$ZZ$432, 30, MATCH($B$3, resultados!$A$1:$ZZ$1, 0))</f>
        <v/>
      </c>
    </row>
    <row r="37">
      <c r="A37">
        <f>INDEX(resultados!$A$2:$ZZ$432, 31, MATCH($B$1, resultados!$A$1:$ZZ$1, 0))</f>
        <v/>
      </c>
      <c r="B37">
        <f>INDEX(resultados!$A$2:$ZZ$432, 31, MATCH($B$2, resultados!$A$1:$ZZ$1, 0))</f>
        <v/>
      </c>
      <c r="C37">
        <f>INDEX(resultados!$A$2:$ZZ$432, 31, MATCH($B$3, resultados!$A$1:$ZZ$1, 0))</f>
        <v/>
      </c>
    </row>
    <row r="38">
      <c r="A38">
        <f>INDEX(resultados!$A$2:$ZZ$432, 32, MATCH($B$1, resultados!$A$1:$ZZ$1, 0))</f>
        <v/>
      </c>
      <c r="B38">
        <f>INDEX(resultados!$A$2:$ZZ$432, 32, MATCH($B$2, resultados!$A$1:$ZZ$1, 0))</f>
        <v/>
      </c>
      <c r="C38">
        <f>INDEX(resultados!$A$2:$ZZ$432, 32, MATCH($B$3, resultados!$A$1:$ZZ$1, 0))</f>
        <v/>
      </c>
    </row>
    <row r="39">
      <c r="A39">
        <f>INDEX(resultados!$A$2:$ZZ$432, 33, MATCH($B$1, resultados!$A$1:$ZZ$1, 0))</f>
        <v/>
      </c>
      <c r="B39">
        <f>INDEX(resultados!$A$2:$ZZ$432, 33, MATCH($B$2, resultados!$A$1:$ZZ$1, 0))</f>
        <v/>
      </c>
      <c r="C39">
        <f>INDEX(resultados!$A$2:$ZZ$432, 33, MATCH($B$3, resultados!$A$1:$ZZ$1, 0))</f>
        <v/>
      </c>
    </row>
    <row r="40">
      <c r="A40">
        <f>INDEX(resultados!$A$2:$ZZ$432, 34, MATCH($B$1, resultados!$A$1:$ZZ$1, 0))</f>
        <v/>
      </c>
      <c r="B40">
        <f>INDEX(resultados!$A$2:$ZZ$432, 34, MATCH($B$2, resultados!$A$1:$ZZ$1, 0))</f>
        <v/>
      </c>
      <c r="C40">
        <f>INDEX(resultados!$A$2:$ZZ$432, 34, MATCH($B$3, resultados!$A$1:$ZZ$1, 0))</f>
        <v/>
      </c>
    </row>
    <row r="41">
      <c r="A41">
        <f>INDEX(resultados!$A$2:$ZZ$432, 35, MATCH($B$1, resultados!$A$1:$ZZ$1, 0))</f>
        <v/>
      </c>
      <c r="B41">
        <f>INDEX(resultados!$A$2:$ZZ$432, 35, MATCH($B$2, resultados!$A$1:$ZZ$1, 0))</f>
        <v/>
      </c>
      <c r="C41">
        <f>INDEX(resultados!$A$2:$ZZ$432, 35, MATCH($B$3, resultados!$A$1:$ZZ$1, 0))</f>
        <v/>
      </c>
    </row>
    <row r="42">
      <c r="A42">
        <f>INDEX(resultados!$A$2:$ZZ$432, 36, MATCH($B$1, resultados!$A$1:$ZZ$1, 0))</f>
        <v/>
      </c>
      <c r="B42">
        <f>INDEX(resultados!$A$2:$ZZ$432, 36, MATCH($B$2, resultados!$A$1:$ZZ$1, 0))</f>
        <v/>
      </c>
      <c r="C42">
        <f>INDEX(resultados!$A$2:$ZZ$432, 36, MATCH($B$3, resultados!$A$1:$ZZ$1, 0))</f>
        <v/>
      </c>
    </row>
    <row r="43">
      <c r="A43">
        <f>INDEX(resultados!$A$2:$ZZ$432, 37, MATCH($B$1, resultados!$A$1:$ZZ$1, 0))</f>
        <v/>
      </c>
      <c r="B43">
        <f>INDEX(resultados!$A$2:$ZZ$432, 37, MATCH($B$2, resultados!$A$1:$ZZ$1, 0))</f>
        <v/>
      </c>
      <c r="C43">
        <f>INDEX(resultados!$A$2:$ZZ$432, 37, MATCH($B$3, resultados!$A$1:$ZZ$1, 0))</f>
        <v/>
      </c>
    </row>
    <row r="44">
      <c r="A44">
        <f>INDEX(resultados!$A$2:$ZZ$432, 38, MATCH($B$1, resultados!$A$1:$ZZ$1, 0))</f>
        <v/>
      </c>
      <c r="B44">
        <f>INDEX(resultados!$A$2:$ZZ$432, 38, MATCH($B$2, resultados!$A$1:$ZZ$1, 0))</f>
        <v/>
      </c>
      <c r="C44">
        <f>INDEX(resultados!$A$2:$ZZ$432, 38, MATCH($B$3, resultados!$A$1:$ZZ$1, 0))</f>
        <v/>
      </c>
    </row>
    <row r="45">
      <c r="A45">
        <f>INDEX(resultados!$A$2:$ZZ$432, 39, MATCH($B$1, resultados!$A$1:$ZZ$1, 0))</f>
        <v/>
      </c>
      <c r="B45">
        <f>INDEX(resultados!$A$2:$ZZ$432, 39, MATCH($B$2, resultados!$A$1:$ZZ$1, 0))</f>
        <v/>
      </c>
      <c r="C45">
        <f>INDEX(resultados!$A$2:$ZZ$432, 39, MATCH($B$3, resultados!$A$1:$ZZ$1, 0))</f>
        <v/>
      </c>
    </row>
    <row r="46">
      <c r="A46">
        <f>INDEX(resultados!$A$2:$ZZ$432, 40, MATCH($B$1, resultados!$A$1:$ZZ$1, 0))</f>
        <v/>
      </c>
      <c r="B46">
        <f>INDEX(resultados!$A$2:$ZZ$432, 40, MATCH($B$2, resultados!$A$1:$ZZ$1, 0))</f>
        <v/>
      </c>
      <c r="C46">
        <f>INDEX(resultados!$A$2:$ZZ$432, 40, MATCH($B$3, resultados!$A$1:$ZZ$1, 0))</f>
        <v/>
      </c>
    </row>
    <row r="47">
      <c r="A47">
        <f>INDEX(resultados!$A$2:$ZZ$432, 41, MATCH($B$1, resultados!$A$1:$ZZ$1, 0))</f>
        <v/>
      </c>
      <c r="B47">
        <f>INDEX(resultados!$A$2:$ZZ$432, 41, MATCH($B$2, resultados!$A$1:$ZZ$1, 0))</f>
        <v/>
      </c>
      <c r="C47">
        <f>INDEX(resultados!$A$2:$ZZ$432, 41, MATCH($B$3, resultados!$A$1:$ZZ$1, 0))</f>
        <v/>
      </c>
    </row>
    <row r="48">
      <c r="A48">
        <f>INDEX(resultados!$A$2:$ZZ$432, 42, MATCH($B$1, resultados!$A$1:$ZZ$1, 0))</f>
        <v/>
      </c>
      <c r="B48">
        <f>INDEX(resultados!$A$2:$ZZ$432, 42, MATCH($B$2, resultados!$A$1:$ZZ$1, 0))</f>
        <v/>
      </c>
      <c r="C48">
        <f>INDEX(resultados!$A$2:$ZZ$432, 42, MATCH($B$3, resultados!$A$1:$ZZ$1, 0))</f>
        <v/>
      </c>
    </row>
    <row r="49">
      <c r="A49">
        <f>INDEX(resultados!$A$2:$ZZ$432, 43, MATCH($B$1, resultados!$A$1:$ZZ$1, 0))</f>
        <v/>
      </c>
      <c r="B49">
        <f>INDEX(resultados!$A$2:$ZZ$432, 43, MATCH($B$2, resultados!$A$1:$ZZ$1, 0))</f>
        <v/>
      </c>
      <c r="C49">
        <f>INDEX(resultados!$A$2:$ZZ$432, 43, MATCH($B$3, resultados!$A$1:$ZZ$1, 0))</f>
        <v/>
      </c>
    </row>
    <row r="50">
      <c r="A50">
        <f>INDEX(resultados!$A$2:$ZZ$432, 44, MATCH($B$1, resultados!$A$1:$ZZ$1, 0))</f>
        <v/>
      </c>
      <c r="B50">
        <f>INDEX(resultados!$A$2:$ZZ$432, 44, MATCH($B$2, resultados!$A$1:$ZZ$1, 0))</f>
        <v/>
      </c>
      <c r="C50">
        <f>INDEX(resultados!$A$2:$ZZ$432, 44, MATCH($B$3, resultados!$A$1:$ZZ$1, 0))</f>
        <v/>
      </c>
    </row>
    <row r="51">
      <c r="A51">
        <f>INDEX(resultados!$A$2:$ZZ$432, 45, MATCH($B$1, resultados!$A$1:$ZZ$1, 0))</f>
        <v/>
      </c>
      <c r="B51">
        <f>INDEX(resultados!$A$2:$ZZ$432, 45, MATCH($B$2, resultados!$A$1:$ZZ$1, 0))</f>
        <v/>
      </c>
      <c r="C51">
        <f>INDEX(resultados!$A$2:$ZZ$432, 45, MATCH($B$3, resultados!$A$1:$ZZ$1, 0))</f>
        <v/>
      </c>
    </row>
    <row r="52">
      <c r="A52">
        <f>INDEX(resultados!$A$2:$ZZ$432, 46, MATCH($B$1, resultados!$A$1:$ZZ$1, 0))</f>
        <v/>
      </c>
      <c r="B52">
        <f>INDEX(resultados!$A$2:$ZZ$432, 46, MATCH($B$2, resultados!$A$1:$ZZ$1, 0))</f>
        <v/>
      </c>
      <c r="C52">
        <f>INDEX(resultados!$A$2:$ZZ$432, 46, MATCH($B$3, resultados!$A$1:$ZZ$1, 0))</f>
        <v/>
      </c>
    </row>
    <row r="53">
      <c r="A53">
        <f>INDEX(resultados!$A$2:$ZZ$432, 47, MATCH($B$1, resultados!$A$1:$ZZ$1, 0))</f>
        <v/>
      </c>
      <c r="B53">
        <f>INDEX(resultados!$A$2:$ZZ$432, 47, MATCH($B$2, resultados!$A$1:$ZZ$1, 0))</f>
        <v/>
      </c>
      <c r="C53">
        <f>INDEX(resultados!$A$2:$ZZ$432, 47, MATCH($B$3, resultados!$A$1:$ZZ$1, 0))</f>
        <v/>
      </c>
    </row>
    <row r="54">
      <c r="A54">
        <f>INDEX(resultados!$A$2:$ZZ$432, 48, MATCH($B$1, resultados!$A$1:$ZZ$1, 0))</f>
        <v/>
      </c>
      <c r="B54">
        <f>INDEX(resultados!$A$2:$ZZ$432, 48, MATCH($B$2, resultados!$A$1:$ZZ$1, 0))</f>
        <v/>
      </c>
      <c r="C54">
        <f>INDEX(resultados!$A$2:$ZZ$432, 48, MATCH($B$3, resultados!$A$1:$ZZ$1, 0))</f>
        <v/>
      </c>
    </row>
    <row r="55">
      <c r="A55">
        <f>INDEX(resultados!$A$2:$ZZ$432, 49, MATCH($B$1, resultados!$A$1:$ZZ$1, 0))</f>
        <v/>
      </c>
      <c r="B55">
        <f>INDEX(resultados!$A$2:$ZZ$432, 49, MATCH($B$2, resultados!$A$1:$ZZ$1, 0))</f>
        <v/>
      </c>
      <c r="C55">
        <f>INDEX(resultados!$A$2:$ZZ$432, 49, MATCH($B$3, resultados!$A$1:$ZZ$1, 0))</f>
        <v/>
      </c>
    </row>
    <row r="56">
      <c r="A56">
        <f>INDEX(resultados!$A$2:$ZZ$432, 50, MATCH($B$1, resultados!$A$1:$ZZ$1, 0))</f>
        <v/>
      </c>
      <c r="B56">
        <f>INDEX(resultados!$A$2:$ZZ$432, 50, MATCH($B$2, resultados!$A$1:$ZZ$1, 0))</f>
        <v/>
      </c>
      <c r="C56">
        <f>INDEX(resultados!$A$2:$ZZ$432, 50, MATCH($B$3, resultados!$A$1:$ZZ$1, 0))</f>
        <v/>
      </c>
    </row>
    <row r="57">
      <c r="A57">
        <f>INDEX(resultados!$A$2:$ZZ$432, 51, MATCH($B$1, resultados!$A$1:$ZZ$1, 0))</f>
        <v/>
      </c>
      <c r="B57">
        <f>INDEX(resultados!$A$2:$ZZ$432, 51, MATCH($B$2, resultados!$A$1:$ZZ$1, 0))</f>
        <v/>
      </c>
      <c r="C57">
        <f>INDEX(resultados!$A$2:$ZZ$432, 51, MATCH($B$3, resultados!$A$1:$ZZ$1, 0))</f>
        <v/>
      </c>
    </row>
    <row r="58">
      <c r="A58">
        <f>INDEX(resultados!$A$2:$ZZ$432, 52, MATCH($B$1, resultados!$A$1:$ZZ$1, 0))</f>
        <v/>
      </c>
      <c r="B58">
        <f>INDEX(resultados!$A$2:$ZZ$432, 52, MATCH($B$2, resultados!$A$1:$ZZ$1, 0))</f>
        <v/>
      </c>
      <c r="C58">
        <f>INDEX(resultados!$A$2:$ZZ$432, 52, MATCH($B$3, resultados!$A$1:$ZZ$1, 0))</f>
        <v/>
      </c>
    </row>
    <row r="59">
      <c r="A59">
        <f>INDEX(resultados!$A$2:$ZZ$432, 53, MATCH($B$1, resultados!$A$1:$ZZ$1, 0))</f>
        <v/>
      </c>
      <c r="B59">
        <f>INDEX(resultados!$A$2:$ZZ$432, 53, MATCH($B$2, resultados!$A$1:$ZZ$1, 0))</f>
        <v/>
      </c>
      <c r="C59">
        <f>INDEX(resultados!$A$2:$ZZ$432, 53, MATCH($B$3, resultados!$A$1:$ZZ$1, 0))</f>
        <v/>
      </c>
    </row>
    <row r="60">
      <c r="A60">
        <f>INDEX(resultados!$A$2:$ZZ$432, 54, MATCH($B$1, resultados!$A$1:$ZZ$1, 0))</f>
        <v/>
      </c>
      <c r="B60">
        <f>INDEX(resultados!$A$2:$ZZ$432, 54, MATCH($B$2, resultados!$A$1:$ZZ$1, 0))</f>
        <v/>
      </c>
      <c r="C60">
        <f>INDEX(resultados!$A$2:$ZZ$432, 54, MATCH($B$3, resultados!$A$1:$ZZ$1, 0))</f>
        <v/>
      </c>
    </row>
    <row r="61">
      <c r="A61">
        <f>INDEX(resultados!$A$2:$ZZ$432, 55, MATCH($B$1, resultados!$A$1:$ZZ$1, 0))</f>
        <v/>
      </c>
      <c r="B61">
        <f>INDEX(resultados!$A$2:$ZZ$432, 55, MATCH($B$2, resultados!$A$1:$ZZ$1, 0))</f>
        <v/>
      </c>
      <c r="C61">
        <f>INDEX(resultados!$A$2:$ZZ$432, 55, MATCH($B$3, resultados!$A$1:$ZZ$1, 0))</f>
        <v/>
      </c>
    </row>
    <row r="62">
      <c r="A62">
        <f>INDEX(resultados!$A$2:$ZZ$432, 56, MATCH($B$1, resultados!$A$1:$ZZ$1, 0))</f>
        <v/>
      </c>
      <c r="B62">
        <f>INDEX(resultados!$A$2:$ZZ$432, 56, MATCH($B$2, resultados!$A$1:$ZZ$1, 0))</f>
        <v/>
      </c>
      <c r="C62">
        <f>INDEX(resultados!$A$2:$ZZ$432, 56, MATCH($B$3, resultados!$A$1:$ZZ$1, 0))</f>
        <v/>
      </c>
    </row>
    <row r="63">
      <c r="A63">
        <f>INDEX(resultados!$A$2:$ZZ$432, 57, MATCH($B$1, resultados!$A$1:$ZZ$1, 0))</f>
        <v/>
      </c>
      <c r="B63">
        <f>INDEX(resultados!$A$2:$ZZ$432, 57, MATCH($B$2, resultados!$A$1:$ZZ$1, 0))</f>
        <v/>
      </c>
      <c r="C63">
        <f>INDEX(resultados!$A$2:$ZZ$432, 57, MATCH($B$3, resultados!$A$1:$ZZ$1, 0))</f>
        <v/>
      </c>
    </row>
    <row r="64">
      <c r="A64">
        <f>INDEX(resultados!$A$2:$ZZ$432, 58, MATCH($B$1, resultados!$A$1:$ZZ$1, 0))</f>
        <v/>
      </c>
      <c r="B64">
        <f>INDEX(resultados!$A$2:$ZZ$432, 58, MATCH($B$2, resultados!$A$1:$ZZ$1, 0))</f>
        <v/>
      </c>
      <c r="C64">
        <f>INDEX(resultados!$A$2:$ZZ$432, 58, MATCH($B$3, resultados!$A$1:$ZZ$1, 0))</f>
        <v/>
      </c>
    </row>
    <row r="65">
      <c r="A65">
        <f>INDEX(resultados!$A$2:$ZZ$432, 59, MATCH($B$1, resultados!$A$1:$ZZ$1, 0))</f>
        <v/>
      </c>
      <c r="B65">
        <f>INDEX(resultados!$A$2:$ZZ$432, 59, MATCH($B$2, resultados!$A$1:$ZZ$1, 0))</f>
        <v/>
      </c>
      <c r="C65">
        <f>INDEX(resultados!$A$2:$ZZ$432, 59, MATCH($B$3, resultados!$A$1:$ZZ$1, 0))</f>
        <v/>
      </c>
    </row>
    <row r="66">
      <c r="A66">
        <f>INDEX(resultados!$A$2:$ZZ$432, 60, MATCH($B$1, resultados!$A$1:$ZZ$1, 0))</f>
        <v/>
      </c>
      <c r="B66">
        <f>INDEX(resultados!$A$2:$ZZ$432, 60, MATCH($B$2, resultados!$A$1:$ZZ$1, 0))</f>
        <v/>
      </c>
      <c r="C66">
        <f>INDEX(resultados!$A$2:$ZZ$432, 60, MATCH($B$3, resultados!$A$1:$ZZ$1, 0))</f>
        <v/>
      </c>
    </row>
    <row r="67">
      <c r="A67">
        <f>INDEX(resultados!$A$2:$ZZ$432, 61, MATCH($B$1, resultados!$A$1:$ZZ$1, 0))</f>
        <v/>
      </c>
      <c r="B67">
        <f>INDEX(resultados!$A$2:$ZZ$432, 61, MATCH($B$2, resultados!$A$1:$ZZ$1, 0))</f>
        <v/>
      </c>
      <c r="C67">
        <f>INDEX(resultados!$A$2:$ZZ$432, 61, MATCH($B$3, resultados!$A$1:$ZZ$1, 0))</f>
        <v/>
      </c>
    </row>
    <row r="68">
      <c r="A68">
        <f>INDEX(resultados!$A$2:$ZZ$432, 62, MATCH($B$1, resultados!$A$1:$ZZ$1, 0))</f>
        <v/>
      </c>
      <c r="B68">
        <f>INDEX(resultados!$A$2:$ZZ$432, 62, MATCH($B$2, resultados!$A$1:$ZZ$1, 0))</f>
        <v/>
      </c>
      <c r="C68">
        <f>INDEX(resultados!$A$2:$ZZ$432, 62, MATCH($B$3, resultados!$A$1:$ZZ$1, 0))</f>
        <v/>
      </c>
    </row>
    <row r="69">
      <c r="A69">
        <f>INDEX(resultados!$A$2:$ZZ$432, 63, MATCH($B$1, resultados!$A$1:$ZZ$1, 0))</f>
        <v/>
      </c>
      <c r="B69">
        <f>INDEX(resultados!$A$2:$ZZ$432, 63, MATCH($B$2, resultados!$A$1:$ZZ$1, 0))</f>
        <v/>
      </c>
      <c r="C69">
        <f>INDEX(resultados!$A$2:$ZZ$432, 63, MATCH($B$3, resultados!$A$1:$ZZ$1, 0))</f>
        <v/>
      </c>
    </row>
    <row r="70">
      <c r="A70">
        <f>INDEX(resultados!$A$2:$ZZ$432, 64, MATCH($B$1, resultados!$A$1:$ZZ$1, 0))</f>
        <v/>
      </c>
      <c r="B70">
        <f>INDEX(resultados!$A$2:$ZZ$432, 64, MATCH($B$2, resultados!$A$1:$ZZ$1, 0))</f>
        <v/>
      </c>
      <c r="C70">
        <f>INDEX(resultados!$A$2:$ZZ$432, 64, MATCH($B$3, resultados!$A$1:$ZZ$1, 0))</f>
        <v/>
      </c>
    </row>
    <row r="71">
      <c r="A71">
        <f>INDEX(resultados!$A$2:$ZZ$432, 65, MATCH($B$1, resultados!$A$1:$ZZ$1, 0))</f>
        <v/>
      </c>
      <c r="B71">
        <f>INDEX(resultados!$A$2:$ZZ$432, 65, MATCH($B$2, resultados!$A$1:$ZZ$1, 0))</f>
        <v/>
      </c>
      <c r="C71">
        <f>INDEX(resultados!$A$2:$ZZ$432, 65, MATCH($B$3, resultados!$A$1:$ZZ$1, 0))</f>
        <v/>
      </c>
    </row>
    <row r="72">
      <c r="A72">
        <f>INDEX(resultados!$A$2:$ZZ$432, 66, MATCH($B$1, resultados!$A$1:$ZZ$1, 0))</f>
        <v/>
      </c>
      <c r="B72">
        <f>INDEX(resultados!$A$2:$ZZ$432, 66, MATCH($B$2, resultados!$A$1:$ZZ$1, 0))</f>
        <v/>
      </c>
      <c r="C72">
        <f>INDEX(resultados!$A$2:$ZZ$432, 66, MATCH($B$3, resultados!$A$1:$ZZ$1, 0))</f>
        <v/>
      </c>
    </row>
    <row r="73">
      <c r="A73">
        <f>INDEX(resultados!$A$2:$ZZ$432, 67, MATCH($B$1, resultados!$A$1:$ZZ$1, 0))</f>
        <v/>
      </c>
      <c r="B73">
        <f>INDEX(resultados!$A$2:$ZZ$432, 67, MATCH($B$2, resultados!$A$1:$ZZ$1, 0))</f>
        <v/>
      </c>
      <c r="C73">
        <f>INDEX(resultados!$A$2:$ZZ$432, 67, MATCH($B$3, resultados!$A$1:$ZZ$1, 0))</f>
        <v/>
      </c>
    </row>
    <row r="74">
      <c r="A74">
        <f>INDEX(resultados!$A$2:$ZZ$432, 68, MATCH($B$1, resultados!$A$1:$ZZ$1, 0))</f>
        <v/>
      </c>
      <c r="B74">
        <f>INDEX(resultados!$A$2:$ZZ$432, 68, MATCH($B$2, resultados!$A$1:$ZZ$1, 0))</f>
        <v/>
      </c>
      <c r="C74">
        <f>INDEX(resultados!$A$2:$ZZ$432, 68, MATCH($B$3, resultados!$A$1:$ZZ$1, 0))</f>
        <v/>
      </c>
    </row>
    <row r="75">
      <c r="A75">
        <f>INDEX(resultados!$A$2:$ZZ$432, 69, MATCH($B$1, resultados!$A$1:$ZZ$1, 0))</f>
        <v/>
      </c>
      <c r="B75">
        <f>INDEX(resultados!$A$2:$ZZ$432, 69, MATCH($B$2, resultados!$A$1:$ZZ$1, 0))</f>
        <v/>
      </c>
      <c r="C75">
        <f>INDEX(resultados!$A$2:$ZZ$432, 69, MATCH($B$3, resultados!$A$1:$ZZ$1, 0))</f>
        <v/>
      </c>
    </row>
    <row r="76">
      <c r="A76">
        <f>INDEX(resultados!$A$2:$ZZ$432, 70, MATCH($B$1, resultados!$A$1:$ZZ$1, 0))</f>
        <v/>
      </c>
      <c r="B76">
        <f>INDEX(resultados!$A$2:$ZZ$432, 70, MATCH($B$2, resultados!$A$1:$ZZ$1, 0))</f>
        <v/>
      </c>
      <c r="C76">
        <f>INDEX(resultados!$A$2:$ZZ$432, 70, MATCH($B$3, resultados!$A$1:$ZZ$1, 0))</f>
        <v/>
      </c>
    </row>
    <row r="77">
      <c r="A77">
        <f>INDEX(resultados!$A$2:$ZZ$432, 71, MATCH($B$1, resultados!$A$1:$ZZ$1, 0))</f>
        <v/>
      </c>
      <c r="B77">
        <f>INDEX(resultados!$A$2:$ZZ$432, 71, MATCH($B$2, resultados!$A$1:$ZZ$1, 0))</f>
        <v/>
      </c>
      <c r="C77">
        <f>INDEX(resultados!$A$2:$ZZ$432, 71, MATCH($B$3, resultados!$A$1:$ZZ$1, 0))</f>
        <v/>
      </c>
    </row>
    <row r="78">
      <c r="A78">
        <f>INDEX(resultados!$A$2:$ZZ$432, 72, MATCH($B$1, resultados!$A$1:$ZZ$1, 0))</f>
        <v/>
      </c>
      <c r="B78">
        <f>INDEX(resultados!$A$2:$ZZ$432, 72, MATCH($B$2, resultados!$A$1:$ZZ$1, 0))</f>
        <v/>
      </c>
      <c r="C78">
        <f>INDEX(resultados!$A$2:$ZZ$432, 72, MATCH($B$3, resultados!$A$1:$ZZ$1, 0))</f>
        <v/>
      </c>
    </row>
    <row r="79">
      <c r="A79">
        <f>INDEX(resultados!$A$2:$ZZ$432, 73, MATCH($B$1, resultados!$A$1:$ZZ$1, 0))</f>
        <v/>
      </c>
      <c r="B79">
        <f>INDEX(resultados!$A$2:$ZZ$432, 73, MATCH($B$2, resultados!$A$1:$ZZ$1, 0))</f>
        <v/>
      </c>
      <c r="C79">
        <f>INDEX(resultados!$A$2:$ZZ$432, 73, MATCH($B$3, resultados!$A$1:$ZZ$1, 0))</f>
        <v/>
      </c>
    </row>
    <row r="80">
      <c r="A80">
        <f>INDEX(resultados!$A$2:$ZZ$432, 74, MATCH($B$1, resultados!$A$1:$ZZ$1, 0))</f>
        <v/>
      </c>
      <c r="B80">
        <f>INDEX(resultados!$A$2:$ZZ$432, 74, MATCH($B$2, resultados!$A$1:$ZZ$1, 0))</f>
        <v/>
      </c>
      <c r="C80">
        <f>INDEX(resultados!$A$2:$ZZ$432, 74, MATCH($B$3, resultados!$A$1:$ZZ$1, 0))</f>
        <v/>
      </c>
    </row>
    <row r="81">
      <c r="A81">
        <f>INDEX(resultados!$A$2:$ZZ$432, 75, MATCH($B$1, resultados!$A$1:$ZZ$1, 0))</f>
        <v/>
      </c>
      <c r="B81">
        <f>INDEX(resultados!$A$2:$ZZ$432, 75, MATCH($B$2, resultados!$A$1:$ZZ$1, 0))</f>
        <v/>
      </c>
      <c r="C81">
        <f>INDEX(resultados!$A$2:$ZZ$432, 75, MATCH($B$3, resultados!$A$1:$ZZ$1, 0))</f>
        <v/>
      </c>
    </row>
    <row r="82">
      <c r="A82">
        <f>INDEX(resultados!$A$2:$ZZ$432, 76, MATCH($B$1, resultados!$A$1:$ZZ$1, 0))</f>
        <v/>
      </c>
      <c r="B82">
        <f>INDEX(resultados!$A$2:$ZZ$432, 76, MATCH($B$2, resultados!$A$1:$ZZ$1, 0))</f>
        <v/>
      </c>
      <c r="C82">
        <f>INDEX(resultados!$A$2:$ZZ$432, 76, MATCH($B$3, resultados!$A$1:$ZZ$1, 0))</f>
        <v/>
      </c>
    </row>
    <row r="83">
      <c r="A83">
        <f>INDEX(resultados!$A$2:$ZZ$432, 77, MATCH($B$1, resultados!$A$1:$ZZ$1, 0))</f>
        <v/>
      </c>
      <c r="B83">
        <f>INDEX(resultados!$A$2:$ZZ$432, 77, MATCH($B$2, resultados!$A$1:$ZZ$1, 0))</f>
        <v/>
      </c>
      <c r="C83">
        <f>INDEX(resultados!$A$2:$ZZ$432, 77, MATCH($B$3, resultados!$A$1:$ZZ$1, 0))</f>
        <v/>
      </c>
    </row>
    <row r="84">
      <c r="A84">
        <f>INDEX(resultados!$A$2:$ZZ$432, 78, MATCH($B$1, resultados!$A$1:$ZZ$1, 0))</f>
        <v/>
      </c>
      <c r="B84">
        <f>INDEX(resultados!$A$2:$ZZ$432, 78, MATCH($B$2, resultados!$A$1:$ZZ$1, 0))</f>
        <v/>
      </c>
      <c r="C84">
        <f>INDEX(resultados!$A$2:$ZZ$432, 78, MATCH($B$3, resultados!$A$1:$ZZ$1, 0))</f>
        <v/>
      </c>
    </row>
    <row r="85">
      <c r="A85">
        <f>INDEX(resultados!$A$2:$ZZ$432, 79, MATCH($B$1, resultados!$A$1:$ZZ$1, 0))</f>
        <v/>
      </c>
      <c r="B85">
        <f>INDEX(resultados!$A$2:$ZZ$432, 79, MATCH($B$2, resultados!$A$1:$ZZ$1, 0))</f>
        <v/>
      </c>
      <c r="C85">
        <f>INDEX(resultados!$A$2:$ZZ$432, 79, MATCH($B$3, resultados!$A$1:$ZZ$1, 0))</f>
        <v/>
      </c>
    </row>
    <row r="86">
      <c r="A86">
        <f>INDEX(resultados!$A$2:$ZZ$432, 80, MATCH($B$1, resultados!$A$1:$ZZ$1, 0))</f>
        <v/>
      </c>
      <c r="B86">
        <f>INDEX(resultados!$A$2:$ZZ$432, 80, MATCH($B$2, resultados!$A$1:$ZZ$1, 0))</f>
        <v/>
      </c>
      <c r="C86">
        <f>INDEX(resultados!$A$2:$ZZ$432, 80, MATCH($B$3, resultados!$A$1:$ZZ$1, 0))</f>
        <v/>
      </c>
    </row>
    <row r="87">
      <c r="A87">
        <f>INDEX(resultados!$A$2:$ZZ$432, 81, MATCH($B$1, resultados!$A$1:$ZZ$1, 0))</f>
        <v/>
      </c>
      <c r="B87">
        <f>INDEX(resultados!$A$2:$ZZ$432, 81, MATCH($B$2, resultados!$A$1:$ZZ$1, 0))</f>
        <v/>
      </c>
      <c r="C87">
        <f>INDEX(resultados!$A$2:$ZZ$432, 81, MATCH($B$3, resultados!$A$1:$ZZ$1, 0))</f>
        <v/>
      </c>
    </row>
    <row r="88">
      <c r="A88">
        <f>INDEX(resultados!$A$2:$ZZ$432, 82, MATCH($B$1, resultados!$A$1:$ZZ$1, 0))</f>
        <v/>
      </c>
      <c r="B88">
        <f>INDEX(resultados!$A$2:$ZZ$432, 82, MATCH($B$2, resultados!$A$1:$ZZ$1, 0))</f>
        <v/>
      </c>
      <c r="C88">
        <f>INDEX(resultados!$A$2:$ZZ$432, 82, MATCH($B$3, resultados!$A$1:$ZZ$1, 0))</f>
        <v/>
      </c>
    </row>
    <row r="89">
      <c r="A89">
        <f>INDEX(resultados!$A$2:$ZZ$432, 83, MATCH($B$1, resultados!$A$1:$ZZ$1, 0))</f>
        <v/>
      </c>
      <c r="B89">
        <f>INDEX(resultados!$A$2:$ZZ$432, 83, MATCH($B$2, resultados!$A$1:$ZZ$1, 0))</f>
        <v/>
      </c>
      <c r="C89">
        <f>INDEX(resultados!$A$2:$ZZ$432, 83, MATCH($B$3, resultados!$A$1:$ZZ$1, 0))</f>
        <v/>
      </c>
    </row>
    <row r="90">
      <c r="A90">
        <f>INDEX(resultados!$A$2:$ZZ$432, 84, MATCH($B$1, resultados!$A$1:$ZZ$1, 0))</f>
        <v/>
      </c>
      <c r="B90">
        <f>INDEX(resultados!$A$2:$ZZ$432, 84, MATCH($B$2, resultados!$A$1:$ZZ$1, 0))</f>
        <v/>
      </c>
      <c r="C90">
        <f>INDEX(resultados!$A$2:$ZZ$432, 84, MATCH($B$3, resultados!$A$1:$ZZ$1, 0))</f>
        <v/>
      </c>
    </row>
    <row r="91">
      <c r="A91">
        <f>INDEX(resultados!$A$2:$ZZ$432, 85, MATCH($B$1, resultados!$A$1:$ZZ$1, 0))</f>
        <v/>
      </c>
      <c r="B91">
        <f>INDEX(resultados!$A$2:$ZZ$432, 85, MATCH($B$2, resultados!$A$1:$ZZ$1, 0))</f>
        <v/>
      </c>
      <c r="C91">
        <f>INDEX(resultados!$A$2:$ZZ$432, 85, MATCH($B$3, resultados!$A$1:$ZZ$1, 0))</f>
        <v/>
      </c>
    </row>
    <row r="92">
      <c r="A92">
        <f>INDEX(resultados!$A$2:$ZZ$432, 86, MATCH($B$1, resultados!$A$1:$ZZ$1, 0))</f>
        <v/>
      </c>
      <c r="B92">
        <f>INDEX(resultados!$A$2:$ZZ$432, 86, MATCH($B$2, resultados!$A$1:$ZZ$1, 0))</f>
        <v/>
      </c>
      <c r="C92">
        <f>INDEX(resultados!$A$2:$ZZ$432, 86, MATCH($B$3, resultados!$A$1:$ZZ$1, 0))</f>
        <v/>
      </c>
    </row>
    <row r="93">
      <c r="A93">
        <f>INDEX(resultados!$A$2:$ZZ$432, 87, MATCH($B$1, resultados!$A$1:$ZZ$1, 0))</f>
        <v/>
      </c>
      <c r="B93">
        <f>INDEX(resultados!$A$2:$ZZ$432, 87, MATCH($B$2, resultados!$A$1:$ZZ$1, 0))</f>
        <v/>
      </c>
      <c r="C93">
        <f>INDEX(resultados!$A$2:$ZZ$432, 87, MATCH($B$3, resultados!$A$1:$ZZ$1, 0))</f>
        <v/>
      </c>
    </row>
    <row r="94">
      <c r="A94">
        <f>INDEX(resultados!$A$2:$ZZ$432, 88, MATCH($B$1, resultados!$A$1:$ZZ$1, 0))</f>
        <v/>
      </c>
      <c r="B94">
        <f>INDEX(resultados!$A$2:$ZZ$432, 88, MATCH($B$2, resultados!$A$1:$ZZ$1, 0))</f>
        <v/>
      </c>
      <c r="C94">
        <f>INDEX(resultados!$A$2:$ZZ$432, 88, MATCH($B$3, resultados!$A$1:$ZZ$1, 0))</f>
        <v/>
      </c>
    </row>
    <row r="95">
      <c r="A95">
        <f>INDEX(resultados!$A$2:$ZZ$432, 89, MATCH($B$1, resultados!$A$1:$ZZ$1, 0))</f>
        <v/>
      </c>
      <c r="B95">
        <f>INDEX(resultados!$A$2:$ZZ$432, 89, MATCH($B$2, resultados!$A$1:$ZZ$1, 0))</f>
        <v/>
      </c>
      <c r="C95">
        <f>INDEX(resultados!$A$2:$ZZ$432, 89, MATCH($B$3, resultados!$A$1:$ZZ$1, 0))</f>
        <v/>
      </c>
    </row>
    <row r="96">
      <c r="A96">
        <f>INDEX(resultados!$A$2:$ZZ$432, 90, MATCH($B$1, resultados!$A$1:$ZZ$1, 0))</f>
        <v/>
      </c>
      <c r="B96">
        <f>INDEX(resultados!$A$2:$ZZ$432, 90, MATCH($B$2, resultados!$A$1:$ZZ$1, 0))</f>
        <v/>
      </c>
      <c r="C96">
        <f>INDEX(resultados!$A$2:$ZZ$432, 90, MATCH($B$3, resultados!$A$1:$ZZ$1, 0))</f>
        <v/>
      </c>
    </row>
    <row r="97">
      <c r="A97">
        <f>INDEX(resultados!$A$2:$ZZ$432, 91, MATCH($B$1, resultados!$A$1:$ZZ$1, 0))</f>
        <v/>
      </c>
      <c r="B97">
        <f>INDEX(resultados!$A$2:$ZZ$432, 91, MATCH($B$2, resultados!$A$1:$ZZ$1, 0))</f>
        <v/>
      </c>
      <c r="C97">
        <f>INDEX(resultados!$A$2:$ZZ$432, 91, MATCH($B$3, resultados!$A$1:$ZZ$1, 0))</f>
        <v/>
      </c>
    </row>
    <row r="98">
      <c r="A98">
        <f>INDEX(resultados!$A$2:$ZZ$432, 92, MATCH($B$1, resultados!$A$1:$ZZ$1, 0))</f>
        <v/>
      </c>
      <c r="B98">
        <f>INDEX(resultados!$A$2:$ZZ$432, 92, MATCH($B$2, resultados!$A$1:$ZZ$1, 0))</f>
        <v/>
      </c>
      <c r="C98">
        <f>INDEX(resultados!$A$2:$ZZ$432, 92, MATCH($B$3, resultados!$A$1:$ZZ$1, 0))</f>
        <v/>
      </c>
    </row>
    <row r="99">
      <c r="A99">
        <f>INDEX(resultados!$A$2:$ZZ$432, 93, MATCH($B$1, resultados!$A$1:$ZZ$1, 0))</f>
        <v/>
      </c>
      <c r="B99">
        <f>INDEX(resultados!$A$2:$ZZ$432, 93, MATCH($B$2, resultados!$A$1:$ZZ$1, 0))</f>
        <v/>
      </c>
      <c r="C99">
        <f>INDEX(resultados!$A$2:$ZZ$432, 93, MATCH($B$3, resultados!$A$1:$ZZ$1, 0))</f>
        <v/>
      </c>
    </row>
    <row r="100">
      <c r="A100">
        <f>INDEX(resultados!$A$2:$ZZ$432, 94, MATCH($B$1, resultados!$A$1:$ZZ$1, 0))</f>
        <v/>
      </c>
      <c r="B100">
        <f>INDEX(resultados!$A$2:$ZZ$432, 94, MATCH($B$2, resultados!$A$1:$ZZ$1, 0))</f>
        <v/>
      </c>
      <c r="C100">
        <f>INDEX(resultados!$A$2:$ZZ$432, 94, MATCH($B$3, resultados!$A$1:$ZZ$1, 0))</f>
        <v/>
      </c>
    </row>
    <row r="101">
      <c r="A101">
        <f>INDEX(resultados!$A$2:$ZZ$432, 95, MATCH($B$1, resultados!$A$1:$ZZ$1, 0))</f>
        <v/>
      </c>
      <c r="B101">
        <f>INDEX(resultados!$A$2:$ZZ$432, 95, MATCH($B$2, resultados!$A$1:$ZZ$1, 0))</f>
        <v/>
      </c>
      <c r="C101">
        <f>INDEX(resultados!$A$2:$ZZ$432, 95, MATCH($B$3, resultados!$A$1:$ZZ$1, 0))</f>
        <v/>
      </c>
    </row>
    <row r="102">
      <c r="A102">
        <f>INDEX(resultados!$A$2:$ZZ$432, 96, MATCH($B$1, resultados!$A$1:$ZZ$1, 0))</f>
        <v/>
      </c>
      <c r="B102">
        <f>INDEX(resultados!$A$2:$ZZ$432, 96, MATCH($B$2, resultados!$A$1:$ZZ$1, 0))</f>
        <v/>
      </c>
      <c r="C102">
        <f>INDEX(resultados!$A$2:$ZZ$432, 96, MATCH($B$3, resultados!$A$1:$ZZ$1, 0))</f>
        <v/>
      </c>
    </row>
    <row r="103">
      <c r="A103">
        <f>INDEX(resultados!$A$2:$ZZ$432, 97, MATCH($B$1, resultados!$A$1:$ZZ$1, 0))</f>
        <v/>
      </c>
      <c r="B103">
        <f>INDEX(resultados!$A$2:$ZZ$432, 97, MATCH($B$2, resultados!$A$1:$ZZ$1, 0))</f>
        <v/>
      </c>
      <c r="C103">
        <f>INDEX(resultados!$A$2:$ZZ$432, 97, MATCH($B$3, resultados!$A$1:$ZZ$1, 0))</f>
        <v/>
      </c>
    </row>
    <row r="104">
      <c r="A104">
        <f>INDEX(resultados!$A$2:$ZZ$432, 98, MATCH($B$1, resultados!$A$1:$ZZ$1, 0))</f>
        <v/>
      </c>
      <c r="B104">
        <f>INDEX(resultados!$A$2:$ZZ$432, 98, MATCH($B$2, resultados!$A$1:$ZZ$1, 0))</f>
        <v/>
      </c>
      <c r="C104">
        <f>INDEX(resultados!$A$2:$ZZ$432, 98, MATCH($B$3, resultados!$A$1:$ZZ$1, 0))</f>
        <v/>
      </c>
    </row>
    <row r="105">
      <c r="A105">
        <f>INDEX(resultados!$A$2:$ZZ$432, 99, MATCH($B$1, resultados!$A$1:$ZZ$1, 0))</f>
        <v/>
      </c>
      <c r="B105">
        <f>INDEX(resultados!$A$2:$ZZ$432, 99, MATCH($B$2, resultados!$A$1:$ZZ$1, 0))</f>
        <v/>
      </c>
      <c r="C105">
        <f>INDEX(resultados!$A$2:$ZZ$432, 99, MATCH($B$3, resultados!$A$1:$ZZ$1, 0))</f>
        <v/>
      </c>
    </row>
    <row r="106">
      <c r="A106">
        <f>INDEX(resultados!$A$2:$ZZ$432, 100, MATCH($B$1, resultados!$A$1:$ZZ$1, 0))</f>
        <v/>
      </c>
      <c r="B106">
        <f>INDEX(resultados!$A$2:$ZZ$432, 100, MATCH($B$2, resultados!$A$1:$ZZ$1, 0))</f>
        <v/>
      </c>
      <c r="C106">
        <f>INDEX(resultados!$A$2:$ZZ$432, 100, MATCH($B$3, resultados!$A$1:$ZZ$1, 0))</f>
        <v/>
      </c>
    </row>
    <row r="107">
      <c r="A107">
        <f>INDEX(resultados!$A$2:$ZZ$432, 101, MATCH($B$1, resultados!$A$1:$ZZ$1, 0))</f>
        <v/>
      </c>
      <c r="B107">
        <f>INDEX(resultados!$A$2:$ZZ$432, 101, MATCH($B$2, resultados!$A$1:$ZZ$1, 0))</f>
        <v/>
      </c>
      <c r="C107">
        <f>INDEX(resultados!$A$2:$ZZ$432, 101, MATCH($B$3, resultados!$A$1:$ZZ$1, 0))</f>
        <v/>
      </c>
    </row>
    <row r="108">
      <c r="A108">
        <f>INDEX(resultados!$A$2:$ZZ$432, 102, MATCH($B$1, resultados!$A$1:$ZZ$1, 0))</f>
        <v/>
      </c>
      <c r="B108">
        <f>INDEX(resultados!$A$2:$ZZ$432, 102, MATCH($B$2, resultados!$A$1:$ZZ$1, 0))</f>
        <v/>
      </c>
      <c r="C108">
        <f>INDEX(resultados!$A$2:$ZZ$432, 102, MATCH($B$3, resultados!$A$1:$ZZ$1, 0))</f>
        <v/>
      </c>
    </row>
    <row r="109">
      <c r="A109">
        <f>INDEX(resultados!$A$2:$ZZ$432, 103, MATCH($B$1, resultados!$A$1:$ZZ$1, 0))</f>
        <v/>
      </c>
      <c r="B109">
        <f>INDEX(resultados!$A$2:$ZZ$432, 103, MATCH($B$2, resultados!$A$1:$ZZ$1, 0))</f>
        <v/>
      </c>
      <c r="C109">
        <f>INDEX(resultados!$A$2:$ZZ$432, 103, MATCH($B$3, resultados!$A$1:$ZZ$1, 0))</f>
        <v/>
      </c>
    </row>
    <row r="110">
      <c r="A110">
        <f>INDEX(resultados!$A$2:$ZZ$432, 104, MATCH($B$1, resultados!$A$1:$ZZ$1, 0))</f>
        <v/>
      </c>
      <c r="B110">
        <f>INDEX(resultados!$A$2:$ZZ$432, 104, MATCH($B$2, resultados!$A$1:$ZZ$1, 0))</f>
        <v/>
      </c>
      <c r="C110">
        <f>INDEX(resultados!$A$2:$ZZ$432, 104, MATCH($B$3, resultados!$A$1:$ZZ$1, 0))</f>
        <v/>
      </c>
    </row>
    <row r="111">
      <c r="A111">
        <f>INDEX(resultados!$A$2:$ZZ$432, 105, MATCH($B$1, resultados!$A$1:$ZZ$1, 0))</f>
        <v/>
      </c>
      <c r="B111">
        <f>INDEX(resultados!$A$2:$ZZ$432, 105, MATCH($B$2, resultados!$A$1:$ZZ$1, 0))</f>
        <v/>
      </c>
      <c r="C111">
        <f>INDEX(resultados!$A$2:$ZZ$432, 105, MATCH($B$3, resultados!$A$1:$ZZ$1, 0))</f>
        <v/>
      </c>
    </row>
    <row r="112">
      <c r="A112">
        <f>INDEX(resultados!$A$2:$ZZ$432, 106, MATCH($B$1, resultados!$A$1:$ZZ$1, 0))</f>
        <v/>
      </c>
      <c r="B112">
        <f>INDEX(resultados!$A$2:$ZZ$432, 106, MATCH($B$2, resultados!$A$1:$ZZ$1, 0))</f>
        <v/>
      </c>
      <c r="C112">
        <f>INDEX(resultados!$A$2:$ZZ$432, 106, MATCH($B$3, resultados!$A$1:$ZZ$1, 0))</f>
        <v/>
      </c>
    </row>
    <row r="113">
      <c r="A113">
        <f>INDEX(resultados!$A$2:$ZZ$432, 107, MATCH($B$1, resultados!$A$1:$ZZ$1, 0))</f>
        <v/>
      </c>
      <c r="B113">
        <f>INDEX(resultados!$A$2:$ZZ$432, 107, MATCH($B$2, resultados!$A$1:$ZZ$1, 0))</f>
        <v/>
      </c>
      <c r="C113">
        <f>INDEX(resultados!$A$2:$ZZ$432, 107, MATCH($B$3, resultados!$A$1:$ZZ$1, 0))</f>
        <v/>
      </c>
    </row>
    <row r="114">
      <c r="A114">
        <f>INDEX(resultados!$A$2:$ZZ$432, 108, MATCH($B$1, resultados!$A$1:$ZZ$1, 0))</f>
        <v/>
      </c>
      <c r="B114">
        <f>INDEX(resultados!$A$2:$ZZ$432, 108, MATCH($B$2, resultados!$A$1:$ZZ$1, 0))</f>
        <v/>
      </c>
      <c r="C114">
        <f>INDEX(resultados!$A$2:$ZZ$432, 108, MATCH($B$3, resultados!$A$1:$ZZ$1, 0))</f>
        <v/>
      </c>
    </row>
    <row r="115">
      <c r="A115">
        <f>INDEX(resultados!$A$2:$ZZ$432, 109, MATCH($B$1, resultados!$A$1:$ZZ$1, 0))</f>
        <v/>
      </c>
      <c r="B115">
        <f>INDEX(resultados!$A$2:$ZZ$432, 109, MATCH($B$2, resultados!$A$1:$ZZ$1, 0))</f>
        <v/>
      </c>
      <c r="C115">
        <f>INDEX(resultados!$A$2:$ZZ$432, 109, MATCH($B$3, resultados!$A$1:$ZZ$1, 0))</f>
        <v/>
      </c>
    </row>
    <row r="116">
      <c r="A116">
        <f>INDEX(resultados!$A$2:$ZZ$432, 110, MATCH($B$1, resultados!$A$1:$ZZ$1, 0))</f>
        <v/>
      </c>
      <c r="B116">
        <f>INDEX(resultados!$A$2:$ZZ$432, 110, MATCH($B$2, resultados!$A$1:$ZZ$1, 0))</f>
        <v/>
      </c>
      <c r="C116">
        <f>INDEX(resultados!$A$2:$ZZ$432, 110, MATCH($B$3, resultados!$A$1:$ZZ$1, 0))</f>
        <v/>
      </c>
    </row>
    <row r="117">
      <c r="A117">
        <f>INDEX(resultados!$A$2:$ZZ$432, 111, MATCH($B$1, resultados!$A$1:$ZZ$1, 0))</f>
        <v/>
      </c>
      <c r="B117">
        <f>INDEX(resultados!$A$2:$ZZ$432, 111, MATCH($B$2, resultados!$A$1:$ZZ$1, 0))</f>
        <v/>
      </c>
      <c r="C117">
        <f>INDEX(resultados!$A$2:$ZZ$432, 111, MATCH($B$3, resultados!$A$1:$ZZ$1, 0))</f>
        <v/>
      </c>
    </row>
    <row r="118">
      <c r="A118">
        <f>INDEX(resultados!$A$2:$ZZ$432, 112, MATCH($B$1, resultados!$A$1:$ZZ$1, 0))</f>
        <v/>
      </c>
      <c r="B118">
        <f>INDEX(resultados!$A$2:$ZZ$432, 112, MATCH($B$2, resultados!$A$1:$ZZ$1, 0))</f>
        <v/>
      </c>
      <c r="C118">
        <f>INDEX(resultados!$A$2:$ZZ$432, 112, MATCH($B$3, resultados!$A$1:$ZZ$1, 0))</f>
        <v/>
      </c>
    </row>
    <row r="119">
      <c r="A119">
        <f>INDEX(resultados!$A$2:$ZZ$432, 113, MATCH($B$1, resultados!$A$1:$ZZ$1, 0))</f>
        <v/>
      </c>
      <c r="B119">
        <f>INDEX(resultados!$A$2:$ZZ$432, 113, MATCH($B$2, resultados!$A$1:$ZZ$1, 0))</f>
        <v/>
      </c>
      <c r="C119">
        <f>INDEX(resultados!$A$2:$ZZ$432, 113, MATCH($B$3, resultados!$A$1:$ZZ$1, 0))</f>
        <v/>
      </c>
    </row>
    <row r="120">
      <c r="A120">
        <f>INDEX(resultados!$A$2:$ZZ$432, 114, MATCH($B$1, resultados!$A$1:$ZZ$1, 0))</f>
        <v/>
      </c>
      <c r="B120">
        <f>INDEX(resultados!$A$2:$ZZ$432, 114, MATCH($B$2, resultados!$A$1:$ZZ$1, 0))</f>
        <v/>
      </c>
      <c r="C120">
        <f>INDEX(resultados!$A$2:$ZZ$432, 114, MATCH($B$3, resultados!$A$1:$ZZ$1, 0))</f>
        <v/>
      </c>
    </row>
    <row r="121">
      <c r="A121">
        <f>INDEX(resultados!$A$2:$ZZ$432, 115, MATCH($B$1, resultados!$A$1:$ZZ$1, 0))</f>
        <v/>
      </c>
      <c r="B121">
        <f>INDEX(resultados!$A$2:$ZZ$432, 115, MATCH($B$2, resultados!$A$1:$ZZ$1, 0))</f>
        <v/>
      </c>
      <c r="C121">
        <f>INDEX(resultados!$A$2:$ZZ$432, 115, MATCH($B$3, resultados!$A$1:$ZZ$1, 0))</f>
        <v/>
      </c>
    </row>
    <row r="122">
      <c r="A122">
        <f>INDEX(resultados!$A$2:$ZZ$432, 116, MATCH($B$1, resultados!$A$1:$ZZ$1, 0))</f>
        <v/>
      </c>
      <c r="B122">
        <f>INDEX(resultados!$A$2:$ZZ$432, 116, MATCH($B$2, resultados!$A$1:$ZZ$1, 0))</f>
        <v/>
      </c>
      <c r="C122">
        <f>INDEX(resultados!$A$2:$ZZ$432, 116, MATCH($B$3, resultados!$A$1:$ZZ$1, 0))</f>
        <v/>
      </c>
    </row>
    <row r="123">
      <c r="A123">
        <f>INDEX(resultados!$A$2:$ZZ$432, 117, MATCH($B$1, resultados!$A$1:$ZZ$1, 0))</f>
        <v/>
      </c>
      <c r="B123">
        <f>INDEX(resultados!$A$2:$ZZ$432, 117, MATCH($B$2, resultados!$A$1:$ZZ$1, 0))</f>
        <v/>
      </c>
      <c r="C123">
        <f>INDEX(resultados!$A$2:$ZZ$432, 117, MATCH($B$3, resultados!$A$1:$ZZ$1, 0))</f>
        <v/>
      </c>
    </row>
    <row r="124">
      <c r="A124">
        <f>INDEX(resultados!$A$2:$ZZ$432, 118, MATCH($B$1, resultados!$A$1:$ZZ$1, 0))</f>
        <v/>
      </c>
      <c r="B124">
        <f>INDEX(resultados!$A$2:$ZZ$432, 118, MATCH($B$2, resultados!$A$1:$ZZ$1, 0))</f>
        <v/>
      </c>
      <c r="C124">
        <f>INDEX(resultados!$A$2:$ZZ$432, 118, MATCH($B$3, resultados!$A$1:$ZZ$1, 0))</f>
        <v/>
      </c>
    </row>
    <row r="125">
      <c r="A125">
        <f>INDEX(resultados!$A$2:$ZZ$432, 119, MATCH($B$1, resultados!$A$1:$ZZ$1, 0))</f>
        <v/>
      </c>
      <c r="B125">
        <f>INDEX(resultados!$A$2:$ZZ$432, 119, MATCH($B$2, resultados!$A$1:$ZZ$1, 0))</f>
        <v/>
      </c>
      <c r="C125">
        <f>INDEX(resultados!$A$2:$ZZ$432, 119, MATCH($B$3, resultados!$A$1:$ZZ$1, 0))</f>
        <v/>
      </c>
    </row>
    <row r="126">
      <c r="A126">
        <f>INDEX(resultados!$A$2:$ZZ$432, 120, MATCH($B$1, resultados!$A$1:$ZZ$1, 0))</f>
        <v/>
      </c>
      <c r="B126">
        <f>INDEX(resultados!$A$2:$ZZ$432, 120, MATCH($B$2, resultados!$A$1:$ZZ$1, 0))</f>
        <v/>
      </c>
      <c r="C126">
        <f>INDEX(resultados!$A$2:$ZZ$432, 120, MATCH($B$3, resultados!$A$1:$ZZ$1, 0))</f>
        <v/>
      </c>
    </row>
    <row r="127">
      <c r="A127">
        <f>INDEX(resultados!$A$2:$ZZ$432, 121, MATCH($B$1, resultados!$A$1:$ZZ$1, 0))</f>
        <v/>
      </c>
      <c r="B127">
        <f>INDEX(resultados!$A$2:$ZZ$432, 121, MATCH($B$2, resultados!$A$1:$ZZ$1, 0))</f>
        <v/>
      </c>
      <c r="C127">
        <f>INDEX(resultados!$A$2:$ZZ$432, 121, MATCH($B$3, resultados!$A$1:$ZZ$1, 0))</f>
        <v/>
      </c>
    </row>
    <row r="128">
      <c r="A128">
        <f>INDEX(resultados!$A$2:$ZZ$432, 122, MATCH($B$1, resultados!$A$1:$ZZ$1, 0))</f>
        <v/>
      </c>
      <c r="B128">
        <f>INDEX(resultados!$A$2:$ZZ$432, 122, MATCH($B$2, resultados!$A$1:$ZZ$1, 0))</f>
        <v/>
      </c>
      <c r="C128">
        <f>INDEX(resultados!$A$2:$ZZ$432, 122, MATCH($B$3, resultados!$A$1:$ZZ$1, 0))</f>
        <v/>
      </c>
    </row>
    <row r="129">
      <c r="A129">
        <f>INDEX(resultados!$A$2:$ZZ$432, 123, MATCH($B$1, resultados!$A$1:$ZZ$1, 0))</f>
        <v/>
      </c>
      <c r="B129">
        <f>INDEX(resultados!$A$2:$ZZ$432, 123, MATCH($B$2, resultados!$A$1:$ZZ$1, 0))</f>
        <v/>
      </c>
      <c r="C129">
        <f>INDEX(resultados!$A$2:$ZZ$432, 123, MATCH($B$3, resultados!$A$1:$ZZ$1, 0))</f>
        <v/>
      </c>
    </row>
    <row r="130">
      <c r="A130">
        <f>INDEX(resultados!$A$2:$ZZ$432, 124, MATCH($B$1, resultados!$A$1:$ZZ$1, 0))</f>
        <v/>
      </c>
      <c r="B130">
        <f>INDEX(resultados!$A$2:$ZZ$432, 124, MATCH($B$2, resultados!$A$1:$ZZ$1, 0))</f>
        <v/>
      </c>
      <c r="C130">
        <f>INDEX(resultados!$A$2:$ZZ$432, 124, MATCH($B$3, resultados!$A$1:$ZZ$1, 0))</f>
        <v/>
      </c>
    </row>
    <row r="131">
      <c r="A131">
        <f>INDEX(resultados!$A$2:$ZZ$432, 125, MATCH($B$1, resultados!$A$1:$ZZ$1, 0))</f>
        <v/>
      </c>
      <c r="B131">
        <f>INDEX(resultados!$A$2:$ZZ$432, 125, MATCH($B$2, resultados!$A$1:$ZZ$1, 0))</f>
        <v/>
      </c>
      <c r="C131">
        <f>INDEX(resultados!$A$2:$ZZ$432, 125, MATCH($B$3, resultados!$A$1:$ZZ$1, 0))</f>
        <v/>
      </c>
    </row>
    <row r="132">
      <c r="A132">
        <f>INDEX(resultados!$A$2:$ZZ$432, 126, MATCH($B$1, resultados!$A$1:$ZZ$1, 0))</f>
        <v/>
      </c>
      <c r="B132">
        <f>INDEX(resultados!$A$2:$ZZ$432, 126, MATCH($B$2, resultados!$A$1:$ZZ$1, 0))</f>
        <v/>
      </c>
      <c r="C132">
        <f>INDEX(resultados!$A$2:$ZZ$432, 126, MATCH($B$3, resultados!$A$1:$ZZ$1, 0))</f>
        <v/>
      </c>
    </row>
    <row r="133">
      <c r="A133">
        <f>INDEX(resultados!$A$2:$ZZ$432, 127, MATCH($B$1, resultados!$A$1:$ZZ$1, 0))</f>
        <v/>
      </c>
      <c r="B133">
        <f>INDEX(resultados!$A$2:$ZZ$432, 127, MATCH($B$2, resultados!$A$1:$ZZ$1, 0))</f>
        <v/>
      </c>
      <c r="C133">
        <f>INDEX(resultados!$A$2:$ZZ$432, 127, MATCH($B$3, resultados!$A$1:$ZZ$1, 0))</f>
        <v/>
      </c>
    </row>
    <row r="134">
      <c r="A134">
        <f>INDEX(resultados!$A$2:$ZZ$432, 128, MATCH($B$1, resultados!$A$1:$ZZ$1, 0))</f>
        <v/>
      </c>
      <c r="B134">
        <f>INDEX(resultados!$A$2:$ZZ$432, 128, MATCH($B$2, resultados!$A$1:$ZZ$1, 0))</f>
        <v/>
      </c>
      <c r="C134">
        <f>INDEX(resultados!$A$2:$ZZ$432, 128, MATCH($B$3, resultados!$A$1:$ZZ$1, 0))</f>
        <v/>
      </c>
    </row>
    <row r="135">
      <c r="A135">
        <f>INDEX(resultados!$A$2:$ZZ$432, 129, MATCH($B$1, resultados!$A$1:$ZZ$1, 0))</f>
        <v/>
      </c>
      <c r="B135">
        <f>INDEX(resultados!$A$2:$ZZ$432, 129, MATCH($B$2, resultados!$A$1:$ZZ$1, 0))</f>
        <v/>
      </c>
      <c r="C135">
        <f>INDEX(resultados!$A$2:$ZZ$432, 129, MATCH($B$3, resultados!$A$1:$ZZ$1, 0))</f>
        <v/>
      </c>
    </row>
    <row r="136">
      <c r="A136">
        <f>INDEX(resultados!$A$2:$ZZ$432, 130, MATCH($B$1, resultados!$A$1:$ZZ$1, 0))</f>
        <v/>
      </c>
      <c r="B136">
        <f>INDEX(resultados!$A$2:$ZZ$432, 130, MATCH($B$2, resultados!$A$1:$ZZ$1, 0))</f>
        <v/>
      </c>
      <c r="C136">
        <f>INDEX(resultados!$A$2:$ZZ$432, 130, MATCH($B$3, resultados!$A$1:$ZZ$1, 0))</f>
        <v/>
      </c>
    </row>
    <row r="137">
      <c r="A137">
        <f>INDEX(resultados!$A$2:$ZZ$432, 131, MATCH($B$1, resultados!$A$1:$ZZ$1, 0))</f>
        <v/>
      </c>
      <c r="B137">
        <f>INDEX(resultados!$A$2:$ZZ$432, 131, MATCH($B$2, resultados!$A$1:$ZZ$1, 0))</f>
        <v/>
      </c>
      <c r="C137">
        <f>INDEX(resultados!$A$2:$ZZ$432, 131, MATCH($B$3, resultados!$A$1:$ZZ$1, 0))</f>
        <v/>
      </c>
    </row>
    <row r="138">
      <c r="A138">
        <f>INDEX(resultados!$A$2:$ZZ$432, 132, MATCH($B$1, resultados!$A$1:$ZZ$1, 0))</f>
        <v/>
      </c>
      <c r="B138">
        <f>INDEX(resultados!$A$2:$ZZ$432, 132, MATCH($B$2, resultados!$A$1:$ZZ$1, 0))</f>
        <v/>
      </c>
      <c r="C138">
        <f>INDEX(resultados!$A$2:$ZZ$432, 132, MATCH($B$3, resultados!$A$1:$ZZ$1, 0))</f>
        <v/>
      </c>
    </row>
    <row r="139">
      <c r="A139">
        <f>INDEX(resultados!$A$2:$ZZ$432, 133, MATCH($B$1, resultados!$A$1:$ZZ$1, 0))</f>
        <v/>
      </c>
      <c r="B139">
        <f>INDEX(resultados!$A$2:$ZZ$432, 133, MATCH($B$2, resultados!$A$1:$ZZ$1, 0))</f>
        <v/>
      </c>
      <c r="C139">
        <f>INDEX(resultados!$A$2:$ZZ$432, 133, MATCH($B$3, resultados!$A$1:$ZZ$1, 0))</f>
        <v/>
      </c>
    </row>
    <row r="140">
      <c r="A140">
        <f>INDEX(resultados!$A$2:$ZZ$432, 134, MATCH($B$1, resultados!$A$1:$ZZ$1, 0))</f>
        <v/>
      </c>
      <c r="B140">
        <f>INDEX(resultados!$A$2:$ZZ$432, 134, MATCH($B$2, resultados!$A$1:$ZZ$1, 0))</f>
        <v/>
      </c>
      <c r="C140">
        <f>INDEX(resultados!$A$2:$ZZ$432, 134, MATCH($B$3, resultados!$A$1:$ZZ$1, 0))</f>
        <v/>
      </c>
    </row>
    <row r="141">
      <c r="A141">
        <f>INDEX(resultados!$A$2:$ZZ$432, 135, MATCH($B$1, resultados!$A$1:$ZZ$1, 0))</f>
        <v/>
      </c>
      <c r="B141">
        <f>INDEX(resultados!$A$2:$ZZ$432, 135, MATCH($B$2, resultados!$A$1:$ZZ$1, 0))</f>
        <v/>
      </c>
      <c r="C141">
        <f>INDEX(resultados!$A$2:$ZZ$432, 135, MATCH($B$3, resultados!$A$1:$ZZ$1, 0))</f>
        <v/>
      </c>
    </row>
    <row r="142">
      <c r="A142">
        <f>INDEX(resultados!$A$2:$ZZ$432, 136, MATCH($B$1, resultados!$A$1:$ZZ$1, 0))</f>
        <v/>
      </c>
      <c r="B142">
        <f>INDEX(resultados!$A$2:$ZZ$432, 136, MATCH($B$2, resultados!$A$1:$ZZ$1, 0))</f>
        <v/>
      </c>
      <c r="C142">
        <f>INDEX(resultados!$A$2:$ZZ$432, 136, MATCH($B$3, resultados!$A$1:$ZZ$1, 0))</f>
        <v/>
      </c>
    </row>
    <row r="143">
      <c r="A143">
        <f>INDEX(resultados!$A$2:$ZZ$432, 137, MATCH($B$1, resultados!$A$1:$ZZ$1, 0))</f>
        <v/>
      </c>
      <c r="B143">
        <f>INDEX(resultados!$A$2:$ZZ$432, 137, MATCH($B$2, resultados!$A$1:$ZZ$1, 0))</f>
        <v/>
      </c>
      <c r="C143">
        <f>INDEX(resultados!$A$2:$ZZ$432, 137, MATCH($B$3, resultados!$A$1:$ZZ$1, 0))</f>
        <v/>
      </c>
    </row>
    <row r="144">
      <c r="A144">
        <f>INDEX(resultados!$A$2:$ZZ$432, 138, MATCH($B$1, resultados!$A$1:$ZZ$1, 0))</f>
        <v/>
      </c>
      <c r="B144">
        <f>INDEX(resultados!$A$2:$ZZ$432, 138, MATCH($B$2, resultados!$A$1:$ZZ$1, 0))</f>
        <v/>
      </c>
      <c r="C144">
        <f>INDEX(resultados!$A$2:$ZZ$432, 138, MATCH($B$3, resultados!$A$1:$ZZ$1, 0))</f>
        <v/>
      </c>
    </row>
    <row r="145">
      <c r="A145">
        <f>INDEX(resultados!$A$2:$ZZ$432, 139, MATCH($B$1, resultados!$A$1:$ZZ$1, 0))</f>
        <v/>
      </c>
      <c r="B145">
        <f>INDEX(resultados!$A$2:$ZZ$432, 139, MATCH($B$2, resultados!$A$1:$ZZ$1, 0))</f>
        <v/>
      </c>
      <c r="C145">
        <f>INDEX(resultados!$A$2:$ZZ$432, 139, MATCH($B$3, resultados!$A$1:$ZZ$1, 0))</f>
        <v/>
      </c>
    </row>
    <row r="146">
      <c r="A146">
        <f>INDEX(resultados!$A$2:$ZZ$432, 140, MATCH($B$1, resultados!$A$1:$ZZ$1, 0))</f>
        <v/>
      </c>
      <c r="B146">
        <f>INDEX(resultados!$A$2:$ZZ$432, 140, MATCH($B$2, resultados!$A$1:$ZZ$1, 0))</f>
        <v/>
      </c>
      <c r="C146">
        <f>INDEX(resultados!$A$2:$ZZ$432, 140, MATCH($B$3, resultados!$A$1:$ZZ$1, 0))</f>
        <v/>
      </c>
    </row>
    <row r="147">
      <c r="A147">
        <f>INDEX(resultados!$A$2:$ZZ$432, 141, MATCH($B$1, resultados!$A$1:$ZZ$1, 0))</f>
        <v/>
      </c>
      <c r="B147">
        <f>INDEX(resultados!$A$2:$ZZ$432, 141, MATCH($B$2, resultados!$A$1:$ZZ$1, 0))</f>
        <v/>
      </c>
      <c r="C147">
        <f>INDEX(resultados!$A$2:$ZZ$432, 141, MATCH($B$3, resultados!$A$1:$ZZ$1, 0))</f>
        <v/>
      </c>
    </row>
    <row r="148">
      <c r="A148">
        <f>INDEX(resultados!$A$2:$ZZ$432, 142, MATCH($B$1, resultados!$A$1:$ZZ$1, 0))</f>
        <v/>
      </c>
      <c r="B148">
        <f>INDEX(resultados!$A$2:$ZZ$432, 142, MATCH($B$2, resultados!$A$1:$ZZ$1, 0))</f>
        <v/>
      </c>
      <c r="C148">
        <f>INDEX(resultados!$A$2:$ZZ$432, 142, MATCH($B$3, resultados!$A$1:$ZZ$1, 0))</f>
        <v/>
      </c>
    </row>
    <row r="149">
      <c r="A149">
        <f>INDEX(resultados!$A$2:$ZZ$432, 143, MATCH($B$1, resultados!$A$1:$ZZ$1, 0))</f>
        <v/>
      </c>
      <c r="B149">
        <f>INDEX(resultados!$A$2:$ZZ$432, 143, MATCH($B$2, resultados!$A$1:$ZZ$1, 0))</f>
        <v/>
      </c>
      <c r="C149">
        <f>INDEX(resultados!$A$2:$ZZ$432, 143, MATCH($B$3, resultados!$A$1:$ZZ$1, 0))</f>
        <v/>
      </c>
    </row>
    <row r="150">
      <c r="A150">
        <f>INDEX(resultados!$A$2:$ZZ$432, 144, MATCH($B$1, resultados!$A$1:$ZZ$1, 0))</f>
        <v/>
      </c>
      <c r="B150">
        <f>INDEX(resultados!$A$2:$ZZ$432, 144, MATCH($B$2, resultados!$A$1:$ZZ$1, 0))</f>
        <v/>
      </c>
      <c r="C150">
        <f>INDEX(resultados!$A$2:$ZZ$432, 144, MATCH($B$3, resultados!$A$1:$ZZ$1, 0))</f>
        <v/>
      </c>
    </row>
    <row r="151">
      <c r="A151">
        <f>INDEX(resultados!$A$2:$ZZ$432, 145, MATCH($B$1, resultados!$A$1:$ZZ$1, 0))</f>
        <v/>
      </c>
      <c r="B151">
        <f>INDEX(resultados!$A$2:$ZZ$432, 145, MATCH($B$2, resultados!$A$1:$ZZ$1, 0))</f>
        <v/>
      </c>
      <c r="C151">
        <f>INDEX(resultados!$A$2:$ZZ$432, 145, MATCH($B$3, resultados!$A$1:$ZZ$1, 0))</f>
        <v/>
      </c>
    </row>
    <row r="152">
      <c r="A152">
        <f>INDEX(resultados!$A$2:$ZZ$432, 146, MATCH($B$1, resultados!$A$1:$ZZ$1, 0))</f>
        <v/>
      </c>
      <c r="B152">
        <f>INDEX(resultados!$A$2:$ZZ$432, 146, MATCH($B$2, resultados!$A$1:$ZZ$1, 0))</f>
        <v/>
      </c>
      <c r="C152">
        <f>INDEX(resultados!$A$2:$ZZ$432, 146, MATCH($B$3, resultados!$A$1:$ZZ$1, 0))</f>
        <v/>
      </c>
    </row>
    <row r="153">
      <c r="A153">
        <f>INDEX(resultados!$A$2:$ZZ$432, 147, MATCH($B$1, resultados!$A$1:$ZZ$1, 0))</f>
        <v/>
      </c>
      <c r="B153">
        <f>INDEX(resultados!$A$2:$ZZ$432, 147, MATCH($B$2, resultados!$A$1:$ZZ$1, 0))</f>
        <v/>
      </c>
      <c r="C153">
        <f>INDEX(resultados!$A$2:$ZZ$432, 147, MATCH($B$3, resultados!$A$1:$ZZ$1, 0))</f>
        <v/>
      </c>
    </row>
    <row r="154">
      <c r="A154">
        <f>INDEX(resultados!$A$2:$ZZ$432, 148, MATCH($B$1, resultados!$A$1:$ZZ$1, 0))</f>
        <v/>
      </c>
      <c r="B154">
        <f>INDEX(resultados!$A$2:$ZZ$432, 148, MATCH($B$2, resultados!$A$1:$ZZ$1, 0))</f>
        <v/>
      </c>
      <c r="C154">
        <f>INDEX(resultados!$A$2:$ZZ$432, 148, MATCH($B$3, resultados!$A$1:$ZZ$1, 0))</f>
        <v/>
      </c>
    </row>
    <row r="155">
      <c r="A155">
        <f>INDEX(resultados!$A$2:$ZZ$432, 149, MATCH($B$1, resultados!$A$1:$ZZ$1, 0))</f>
        <v/>
      </c>
      <c r="B155">
        <f>INDEX(resultados!$A$2:$ZZ$432, 149, MATCH($B$2, resultados!$A$1:$ZZ$1, 0))</f>
        <v/>
      </c>
      <c r="C155">
        <f>INDEX(resultados!$A$2:$ZZ$432, 149, MATCH($B$3, resultados!$A$1:$ZZ$1, 0))</f>
        <v/>
      </c>
    </row>
    <row r="156">
      <c r="A156">
        <f>INDEX(resultados!$A$2:$ZZ$432, 150, MATCH($B$1, resultados!$A$1:$ZZ$1, 0))</f>
        <v/>
      </c>
      <c r="B156">
        <f>INDEX(resultados!$A$2:$ZZ$432, 150, MATCH($B$2, resultados!$A$1:$ZZ$1, 0))</f>
        <v/>
      </c>
      <c r="C156">
        <f>INDEX(resultados!$A$2:$ZZ$432, 150, MATCH($B$3, resultados!$A$1:$ZZ$1, 0))</f>
        <v/>
      </c>
    </row>
    <row r="157">
      <c r="A157">
        <f>INDEX(resultados!$A$2:$ZZ$432, 151, MATCH($B$1, resultados!$A$1:$ZZ$1, 0))</f>
        <v/>
      </c>
      <c r="B157">
        <f>INDEX(resultados!$A$2:$ZZ$432, 151, MATCH($B$2, resultados!$A$1:$ZZ$1, 0))</f>
        <v/>
      </c>
      <c r="C157">
        <f>INDEX(resultados!$A$2:$ZZ$432, 151, MATCH($B$3, resultados!$A$1:$ZZ$1, 0))</f>
        <v/>
      </c>
    </row>
    <row r="158">
      <c r="A158">
        <f>INDEX(resultados!$A$2:$ZZ$432, 152, MATCH($B$1, resultados!$A$1:$ZZ$1, 0))</f>
        <v/>
      </c>
      <c r="B158">
        <f>INDEX(resultados!$A$2:$ZZ$432, 152, MATCH($B$2, resultados!$A$1:$ZZ$1, 0))</f>
        <v/>
      </c>
      <c r="C158">
        <f>INDEX(resultados!$A$2:$ZZ$432, 152, MATCH($B$3, resultados!$A$1:$ZZ$1, 0))</f>
        <v/>
      </c>
    </row>
    <row r="159">
      <c r="A159">
        <f>INDEX(resultados!$A$2:$ZZ$432, 153, MATCH($B$1, resultados!$A$1:$ZZ$1, 0))</f>
        <v/>
      </c>
      <c r="B159">
        <f>INDEX(resultados!$A$2:$ZZ$432, 153, MATCH($B$2, resultados!$A$1:$ZZ$1, 0))</f>
        <v/>
      </c>
      <c r="C159">
        <f>INDEX(resultados!$A$2:$ZZ$432, 153, MATCH($B$3, resultados!$A$1:$ZZ$1, 0))</f>
        <v/>
      </c>
    </row>
    <row r="160">
      <c r="A160">
        <f>INDEX(resultados!$A$2:$ZZ$432, 154, MATCH($B$1, resultados!$A$1:$ZZ$1, 0))</f>
        <v/>
      </c>
      <c r="B160">
        <f>INDEX(resultados!$A$2:$ZZ$432, 154, MATCH($B$2, resultados!$A$1:$ZZ$1, 0))</f>
        <v/>
      </c>
      <c r="C160">
        <f>INDEX(resultados!$A$2:$ZZ$432, 154, MATCH($B$3, resultados!$A$1:$ZZ$1, 0))</f>
        <v/>
      </c>
    </row>
    <row r="161">
      <c r="A161">
        <f>INDEX(resultados!$A$2:$ZZ$432, 155, MATCH($B$1, resultados!$A$1:$ZZ$1, 0))</f>
        <v/>
      </c>
      <c r="B161">
        <f>INDEX(resultados!$A$2:$ZZ$432, 155, MATCH($B$2, resultados!$A$1:$ZZ$1, 0))</f>
        <v/>
      </c>
      <c r="C161">
        <f>INDEX(resultados!$A$2:$ZZ$432, 155, MATCH($B$3, resultados!$A$1:$ZZ$1, 0))</f>
        <v/>
      </c>
    </row>
    <row r="162">
      <c r="A162">
        <f>INDEX(resultados!$A$2:$ZZ$432, 156, MATCH($B$1, resultados!$A$1:$ZZ$1, 0))</f>
        <v/>
      </c>
      <c r="B162">
        <f>INDEX(resultados!$A$2:$ZZ$432, 156, MATCH($B$2, resultados!$A$1:$ZZ$1, 0))</f>
        <v/>
      </c>
      <c r="C162">
        <f>INDEX(resultados!$A$2:$ZZ$432, 156, MATCH($B$3, resultados!$A$1:$ZZ$1, 0))</f>
        <v/>
      </c>
    </row>
    <row r="163">
      <c r="A163">
        <f>INDEX(resultados!$A$2:$ZZ$432, 157, MATCH($B$1, resultados!$A$1:$ZZ$1, 0))</f>
        <v/>
      </c>
      <c r="B163">
        <f>INDEX(resultados!$A$2:$ZZ$432, 157, MATCH($B$2, resultados!$A$1:$ZZ$1, 0))</f>
        <v/>
      </c>
      <c r="C163">
        <f>INDEX(resultados!$A$2:$ZZ$432, 157, MATCH($B$3, resultados!$A$1:$ZZ$1, 0))</f>
        <v/>
      </c>
    </row>
    <row r="164">
      <c r="A164">
        <f>INDEX(resultados!$A$2:$ZZ$432, 158, MATCH($B$1, resultados!$A$1:$ZZ$1, 0))</f>
        <v/>
      </c>
      <c r="B164">
        <f>INDEX(resultados!$A$2:$ZZ$432, 158, MATCH($B$2, resultados!$A$1:$ZZ$1, 0))</f>
        <v/>
      </c>
      <c r="C164">
        <f>INDEX(resultados!$A$2:$ZZ$432, 158, MATCH($B$3, resultados!$A$1:$ZZ$1, 0))</f>
        <v/>
      </c>
    </row>
    <row r="165">
      <c r="A165">
        <f>INDEX(resultados!$A$2:$ZZ$432, 159, MATCH($B$1, resultados!$A$1:$ZZ$1, 0))</f>
        <v/>
      </c>
      <c r="B165">
        <f>INDEX(resultados!$A$2:$ZZ$432, 159, MATCH($B$2, resultados!$A$1:$ZZ$1, 0))</f>
        <v/>
      </c>
      <c r="C165">
        <f>INDEX(resultados!$A$2:$ZZ$432, 159, MATCH($B$3, resultados!$A$1:$ZZ$1, 0))</f>
        <v/>
      </c>
    </row>
    <row r="166">
      <c r="A166">
        <f>INDEX(resultados!$A$2:$ZZ$432, 160, MATCH($B$1, resultados!$A$1:$ZZ$1, 0))</f>
        <v/>
      </c>
      <c r="B166">
        <f>INDEX(resultados!$A$2:$ZZ$432, 160, MATCH($B$2, resultados!$A$1:$ZZ$1, 0))</f>
        <v/>
      </c>
      <c r="C166">
        <f>INDEX(resultados!$A$2:$ZZ$432, 160, MATCH($B$3, resultados!$A$1:$ZZ$1, 0))</f>
        <v/>
      </c>
    </row>
    <row r="167">
      <c r="A167">
        <f>INDEX(resultados!$A$2:$ZZ$432, 161, MATCH($B$1, resultados!$A$1:$ZZ$1, 0))</f>
        <v/>
      </c>
      <c r="B167">
        <f>INDEX(resultados!$A$2:$ZZ$432, 161, MATCH($B$2, resultados!$A$1:$ZZ$1, 0))</f>
        <v/>
      </c>
      <c r="C167">
        <f>INDEX(resultados!$A$2:$ZZ$432, 161, MATCH($B$3, resultados!$A$1:$ZZ$1, 0))</f>
        <v/>
      </c>
    </row>
    <row r="168">
      <c r="A168">
        <f>INDEX(resultados!$A$2:$ZZ$432, 162, MATCH($B$1, resultados!$A$1:$ZZ$1, 0))</f>
        <v/>
      </c>
      <c r="B168">
        <f>INDEX(resultados!$A$2:$ZZ$432, 162, MATCH($B$2, resultados!$A$1:$ZZ$1, 0))</f>
        <v/>
      </c>
      <c r="C168">
        <f>INDEX(resultados!$A$2:$ZZ$432, 162, MATCH($B$3, resultados!$A$1:$ZZ$1, 0))</f>
        <v/>
      </c>
    </row>
    <row r="169">
      <c r="A169">
        <f>INDEX(resultados!$A$2:$ZZ$432, 163, MATCH($B$1, resultados!$A$1:$ZZ$1, 0))</f>
        <v/>
      </c>
      <c r="B169">
        <f>INDEX(resultados!$A$2:$ZZ$432, 163, MATCH($B$2, resultados!$A$1:$ZZ$1, 0))</f>
        <v/>
      </c>
      <c r="C169">
        <f>INDEX(resultados!$A$2:$ZZ$432, 163, MATCH($B$3, resultados!$A$1:$ZZ$1, 0))</f>
        <v/>
      </c>
    </row>
    <row r="170">
      <c r="A170">
        <f>INDEX(resultados!$A$2:$ZZ$432, 164, MATCH($B$1, resultados!$A$1:$ZZ$1, 0))</f>
        <v/>
      </c>
      <c r="B170">
        <f>INDEX(resultados!$A$2:$ZZ$432, 164, MATCH($B$2, resultados!$A$1:$ZZ$1, 0))</f>
        <v/>
      </c>
      <c r="C170">
        <f>INDEX(resultados!$A$2:$ZZ$432, 164, MATCH($B$3, resultados!$A$1:$ZZ$1, 0))</f>
        <v/>
      </c>
    </row>
    <row r="171">
      <c r="A171">
        <f>INDEX(resultados!$A$2:$ZZ$432, 165, MATCH($B$1, resultados!$A$1:$ZZ$1, 0))</f>
        <v/>
      </c>
      <c r="B171">
        <f>INDEX(resultados!$A$2:$ZZ$432, 165, MATCH($B$2, resultados!$A$1:$ZZ$1, 0))</f>
        <v/>
      </c>
      <c r="C171">
        <f>INDEX(resultados!$A$2:$ZZ$432, 165, MATCH($B$3, resultados!$A$1:$ZZ$1, 0))</f>
        <v/>
      </c>
    </row>
    <row r="172">
      <c r="A172">
        <f>INDEX(resultados!$A$2:$ZZ$432, 166, MATCH($B$1, resultados!$A$1:$ZZ$1, 0))</f>
        <v/>
      </c>
      <c r="B172">
        <f>INDEX(resultados!$A$2:$ZZ$432, 166, MATCH($B$2, resultados!$A$1:$ZZ$1, 0))</f>
        <v/>
      </c>
      <c r="C172">
        <f>INDEX(resultados!$A$2:$ZZ$432, 166, MATCH($B$3, resultados!$A$1:$ZZ$1, 0))</f>
        <v/>
      </c>
    </row>
    <row r="173">
      <c r="A173">
        <f>INDEX(resultados!$A$2:$ZZ$432, 167, MATCH($B$1, resultados!$A$1:$ZZ$1, 0))</f>
        <v/>
      </c>
      <c r="B173">
        <f>INDEX(resultados!$A$2:$ZZ$432, 167, MATCH($B$2, resultados!$A$1:$ZZ$1, 0))</f>
        <v/>
      </c>
      <c r="C173">
        <f>INDEX(resultados!$A$2:$ZZ$432, 167, MATCH($B$3, resultados!$A$1:$ZZ$1, 0))</f>
        <v/>
      </c>
    </row>
    <row r="174">
      <c r="A174">
        <f>INDEX(resultados!$A$2:$ZZ$432, 168, MATCH($B$1, resultados!$A$1:$ZZ$1, 0))</f>
        <v/>
      </c>
      <c r="B174">
        <f>INDEX(resultados!$A$2:$ZZ$432, 168, MATCH($B$2, resultados!$A$1:$ZZ$1, 0))</f>
        <v/>
      </c>
      <c r="C174">
        <f>INDEX(resultados!$A$2:$ZZ$432, 168, MATCH($B$3, resultados!$A$1:$ZZ$1, 0))</f>
        <v/>
      </c>
    </row>
    <row r="175">
      <c r="A175">
        <f>INDEX(resultados!$A$2:$ZZ$432, 169, MATCH($B$1, resultados!$A$1:$ZZ$1, 0))</f>
        <v/>
      </c>
      <c r="B175">
        <f>INDEX(resultados!$A$2:$ZZ$432, 169, MATCH($B$2, resultados!$A$1:$ZZ$1, 0))</f>
        <v/>
      </c>
      <c r="C175">
        <f>INDEX(resultados!$A$2:$ZZ$432, 169, MATCH($B$3, resultados!$A$1:$ZZ$1, 0))</f>
        <v/>
      </c>
    </row>
    <row r="176">
      <c r="A176">
        <f>INDEX(resultados!$A$2:$ZZ$432, 170, MATCH($B$1, resultados!$A$1:$ZZ$1, 0))</f>
        <v/>
      </c>
      <c r="B176">
        <f>INDEX(resultados!$A$2:$ZZ$432, 170, MATCH($B$2, resultados!$A$1:$ZZ$1, 0))</f>
        <v/>
      </c>
      <c r="C176">
        <f>INDEX(resultados!$A$2:$ZZ$432, 170, MATCH($B$3, resultados!$A$1:$ZZ$1, 0))</f>
        <v/>
      </c>
    </row>
    <row r="177">
      <c r="A177">
        <f>INDEX(resultados!$A$2:$ZZ$432, 171, MATCH($B$1, resultados!$A$1:$ZZ$1, 0))</f>
        <v/>
      </c>
      <c r="B177">
        <f>INDEX(resultados!$A$2:$ZZ$432, 171, MATCH($B$2, resultados!$A$1:$ZZ$1, 0))</f>
        <v/>
      </c>
      <c r="C177">
        <f>INDEX(resultados!$A$2:$ZZ$432, 171, MATCH($B$3, resultados!$A$1:$ZZ$1, 0))</f>
        <v/>
      </c>
    </row>
    <row r="178">
      <c r="A178">
        <f>INDEX(resultados!$A$2:$ZZ$432, 172, MATCH($B$1, resultados!$A$1:$ZZ$1, 0))</f>
        <v/>
      </c>
      <c r="B178">
        <f>INDEX(resultados!$A$2:$ZZ$432, 172, MATCH($B$2, resultados!$A$1:$ZZ$1, 0))</f>
        <v/>
      </c>
      <c r="C178">
        <f>INDEX(resultados!$A$2:$ZZ$432, 172, MATCH($B$3, resultados!$A$1:$ZZ$1, 0))</f>
        <v/>
      </c>
    </row>
    <row r="179">
      <c r="A179">
        <f>INDEX(resultados!$A$2:$ZZ$432, 173, MATCH($B$1, resultados!$A$1:$ZZ$1, 0))</f>
        <v/>
      </c>
      <c r="B179">
        <f>INDEX(resultados!$A$2:$ZZ$432, 173, MATCH($B$2, resultados!$A$1:$ZZ$1, 0))</f>
        <v/>
      </c>
      <c r="C179">
        <f>INDEX(resultados!$A$2:$ZZ$432, 173, MATCH($B$3, resultados!$A$1:$ZZ$1, 0))</f>
        <v/>
      </c>
    </row>
    <row r="180">
      <c r="A180">
        <f>INDEX(resultados!$A$2:$ZZ$432, 174, MATCH($B$1, resultados!$A$1:$ZZ$1, 0))</f>
        <v/>
      </c>
      <c r="B180">
        <f>INDEX(resultados!$A$2:$ZZ$432, 174, MATCH($B$2, resultados!$A$1:$ZZ$1, 0))</f>
        <v/>
      </c>
      <c r="C180">
        <f>INDEX(resultados!$A$2:$ZZ$432, 174, MATCH($B$3, resultados!$A$1:$ZZ$1, 0))</f>
        <v/>
      </c>
    </row>
    <row r="181">
      <c r="A181">
        <f>INDEX(resultados!$A$2:$ZZ$432, 175, MATCH($B$1, resultados!$A$1:$ZZ$1, 0))</f>
        <v/>
      </c>
      <c r="B181">
        <f>INDEX(resultados!$A$2:$ZZ$432, 175, MATCH($B$2, resultados!$A$1:$ZZ$1, 0))</f>
        <v/>
      </c>
      <c r="C181">
        <f>INDEX(resultados!$A$2:$ZZ$432, 175, MATCH($B$3, resultados!$A$1:$ZZ$1, 0))</f>
        <v/>
      </c>
    </row>
    <row r="182">
      <c r="A182">
        <f>INDEX(resultados!$A$2:$ZZ$432, 176, MATCH($B$1, resultados!$A$1:$ZZ$1, 0))</f>
        <v/>
      </c>
      <c r="B182">
        <f>INDEX(resultados!$A$2:$ZZ$432, 176, MATCH($B$2, resultados!$A$1:$ZZ$1, 0))</f>
        <v/>
      </c>
      <c r="C182">
        <f>INDEX(resultados!$A$2:$ZZ$432, 176, MATCH($B$3, resultados!$A$1:$ZZ$1, 0))</f>
        <v/>
      </c>
    </row>
    <row r="183">
      <c r="A183">
        <f>INDEX(resultados!$A$2:$ZZ$432, 177, MATCH($B$1, resultados!$A$1:$ZZ$1, 0))</f>
        <v/>
      </c>
      <c r="B183">
        <f>INDEX(resultados!$A$2:$ZZ$432, 177, MATCH($B$2, resultados!$A$1:$ZZ$1, 0))</f>
        <v/>
      </c>
      <c r="C183">
        <f>INDEX(resultados!$A$2:$ZZ$432, 177, MATCH($B$3, resultados!$A$1:$ZZ$1, 0))</f>
        <v/>
      </c>
    </row>
    <row r="184">
      <c r="A184">
        <f>INDEX(resultados!$A$2:$ZZ$432, 178, MATCH($B$1, resultados!$A$1:$ZZ$1, 0))</f>
        <v/>
      </c>
      <c r="B184">
        <f>INDEX(resultados!$A$2:$ZZ$432, 178, MATCH($B$2, resultados!$A$1:$ZZ$1, 0))</f>
        <v/>
      </c>
      <c r="C184">
        <f>INDEX(resultados!$A$2:$ZZ$432, 178, MATCH($B$3, resultados!$A$1:$ZZ$1, 0))</f>
        <v/>
      </c>
    </row>
    <row r="185">
      <c r="A185">
        <f>INDEX(resultados!$A$2:$ZZ$432, 179, MATCH($B$1, resultados!$A$1:$ZZ$1, 0))</f>
        <v/>
      </c>
      <c r="B185">
        <f>INDEX(resultados!$A$2:$ZZ$432, 179, MATCH($B$2, resultados!$A$1:$ZZ$1, 0))</f>
        <v/>
      </c>
      <c r="C185">
        <f>INDEX(resultados!$A$2:$ZZ$432, 179, MATCH($B$3, resultados!$A$1:$ZZ$1, 0))</f>
        <v/>
      </c>
    </row>
    <row r="186">
      <c r="A186">
        <f>INDEX(resultados!$A$2:$ZZ$432, 180, MATCH($B$1, resultados!$A$1:$ZZ$1, 0))</f>
        <v/>
      </c>
      <c r="B186">
        <f>INDEX(resultados!$A$2:$ZZ$432, 180, MATCH($B$2, resultados!$A$1:$ZZ$1, 0))</f>
        <v/>
      </c>
      <c r="C186">
        <f>INDEX(resultados!$A$2:$ZZ$432, 180, MATCH($B$3, resultados!$A$1:$ZZ$1, 0))</f>
        <v/>
      </c>
    </row>
    <row r="187">
      <c r="A187">
        <f>INDEX(resultados!$A$2:$ZZ$432, 181, MATCH($B$1, resultados!$A$1:$ZZ$1, 0))</f>
        <v/>
      </c>
      <c r="B187">
        <f>INDEX(resultados!$A$2:$ZZ$432, 181, MATCH($B$2, resultados!$A$1:$ZZ$1, 0))</f>
        <v/>
      </c>
      <c r="C187">
        <f>INDEX(resultados!$A$2:$ZZ$432, 181, MATCH($B$3, resultados!$A$1:$ZZ$1, 0))</f>
        <v/>
      </c>
    </row>
    <row r="188">
      <c r="A188">
        <f>INDEX(resultados!$A$2:$ZZ$432, 182, MATCH($B$1, resultados!$A$1:$ZZ$1, 0))</f>
        <v/>
      </c>
      <c r="B188">
        <f>INDEX(resultados!$A$2:$ZZ$432, 182, MATCH($B$2, resultados!$A$1:$ZZ$1, 0))</f>
        <v/>
      </c>
      <c r="C188">
        <f>INDEX(resultados!$A$2:$ZZ$432, 182, MATCH($B$3, resultados!$A$1:$ZZ$1, 0))</f>
        <v/>
      </c>
    </row>
    <row r="189">
      <c r="A189">
        <f>INDEX(resultados!$A$2:$ZZ$432, 183, MATCH($B$1, resultados!$A$1:$ZZ$1, 0))</f>
        <v/>
      </c>
      <c r="B189">
        <f>INDEX(resultados!$A$2:$ZZ$432, 183, MATCH($B$2, resultados!$A$1:$ZZ$1, 0))</f>
        <v/>
      </c>
      <c r="C189">
        <f>INDEX(resultados!$A$2:$ZZ$432, 183, MATCH($B$3, resultados!$A$1:$ZZ$1, 0))</f>
        <v/>
      </c>
    </row>
    <row r="190">
      <c r="A190">
        <f>INDEX(resultados!$A$2:$ZZ$432, 184, MATCH($B$1, resultados!$A$1:$ZZ$1, 0))</f>
        <v/>
      </c>
      <c r="B190">
        <f>INDEX(resultados!$A$2:$ZZ$432, 184, MATCH($B$2, resultados!$A$1:$ZZ$1, 0))</f>
        <v/>
      </c>
      <c r="C190">
        <f>INDEX(resultados!$A$2:$ZZ$432, 184, MATCH($B$3, resultados!$A$1:$ZZ$1, 0))</f>
        <v/>
      </c>
    </row>
    <row r="191">
      <c r="A191">
        <f>INDEX(resultados!$A$2:$ZZ$432, 185, MATCH($B$1, resultados!$A$1:$ZZ$1, 0))</f>
        <v/>
      </c>
      <c r="B191">
        <f>INDEX(resultados!$A$2:$ZZ$432, 185, MATCH($B$2, resultados!$A$1:$ZZ$1, 0))</f>
        <v/>
      </c>
      <c r="C191">
        <f>INDEX(resultados!$A$2:$ZZ$432, 185, MATCH($B$3, resultados!$A$1:$ZZ$1, 0))</f>
        <v/>
      </c>
    </row>
    <row r="192">
      <c r="A192">
        <f>INDEX(resultados!$A$2:$ZZ$432, 186, MATCH($B$1, resultados!$A$1:$ZZ$1, 0))</f>
        <v/>
      </c>
      <c r="B192">
        <f>INDEX(resultados!$A$2:$ZZ$432, 186, MATCH($B$2, resultados!$A$1:$ZZ$1, 0))</f>
        <v/>
      </c>
      <c r="C192">
        <f>INDEX(resultados!$A$2:$ZZ$432, 186, MATCH($B$3, resultados!$A$1:$ZZ$1, 0))</f>
        <v/>
      </c>
    </row>
    <row r="193">
      <c r="A193">
        <f>INDEX(resultados!$A$2:$ZZ$432, 187, MATCH($B$1, resultados!$A$1:$ZZ$1, 0))</f>
        <v/>
      </c>
      <c r="B193">
        <f>INDEX(resultados!$A$2:$ZZ$432, 187, MATCH($B$2, resultados!$A$1:$ZZ$1, 0))</f>
        <v/>
      </c>
      <c r="C193">
        <f>INDEX(resultados!$A$2:$ZZ$432, 187, MATCH($B$3, resultados!$A$1:$ZZ$1, 0))</f>
        <v/>
      </c>
    </row>
    <row r="194">
      <c r="A194">
        <f>INDEX(resultados!$A$2:$ZZ$432, 188, MATCH($B$1, resultados!$A$1:$ZZ$1, 0))</f>
        <v/>
      </c>
      <c r="B194">
        <f>INDEX(resultados!$A$2:$ZZ$432, 188, MATCH($B$2, resultados!$A$1:$ZZ$1, 0))</f>
        <v/>
      </c>
      <c r="C194">
        <f>INDEX(resultados!$A$2:$ZZ$432, 188, MATCH($B$3, resultados!$A$1:$ZZ$1, 0))</f>
        <v/>
      </c>
    </row>
    <row r="195">
      <c r="A195">
        <f>INDEX(resultados!$A$2:$ZZ$432, 189, MATCH($B$1, resultados!$A$1:$ZZ$1, 0))</f>
        <v/>
      </c>
      <c r="B195">
        <f>INDEX(resultados!$A$2:$ZZ$432, 189, MATCH($B$2, resultados!$A$1:$ZZ$1, 0))</f>
        <v/>
      </c>
      <c r="C195">
        <f>INDEX(resultados!$A$2:$ZZ$432, 189, MATCH($B$3, resultados!$A$1:$ZZ$1, 0))</f>
        <v/>
      </c>
    </row>
    <row r="196">
      <c r="A196">
        <f>INDEX(resultados!$A$2:$ZZ$432, 190, MATCH($B$1, resultados!$A$1:$ZZ$1, 0))</f>
        <v/>
      </c>
      <c r="B196">
        <f>INDEX(resultados!$A$2:$ZZ$432, 190, MATCH($B$2, resultados!$A$1:$ZZ$1, 0))</f>
        <v/>
      </c>
      <c r="C196">
        <f>INDEX(resultados!$A$2:$ZZ$432, 190, MATCH($B$3, resultados!$A$1:$ZZ$1, 0))</f>
        <v/>
      </c>
    </row>
    <row r="197">
      <c r="A197">
        <f>INDEX(resultados!$A$2:$ZZ$432, 191, MATCH($B$1, resultados!$A$1:$ZZ$1, 0))</f>
        <v/>
      </c>
      <c r="B197">
        <f>INDEX(resultados!$A$2:$ZZ$432, 191, MATCH($B$2, resultados!$A$1:$ZZ$1, 0))</f>
        <v/>
      </c>
      <c r="C197">
        <f>INDEX(resultados!$A$2:$ZZ$432, 191, MATCH($B$3, resultados!$A$1:$ZZ$1, 0))</f>
        <v/>
      </c>
    </row>
    <row r="198">
      <c r="A198">
        <f>INDEX(resultados!$A$2:$ZZ$432, 192, MATCH($B$1, resultados!$A$1:$ZZ$1, 0))</f>
        <v/>
      </c>
      <c r="B198">
        <f>INDEX(resultados!$A$2:$ZZ$432, 192, MATCH($B$2, resultados!$A$1:$ZZ$1, 0))</f>
        <v/>
      </c>
      <c r="C198">
        <f>INDEX(resultados!$A$2:$ZZ$432, 192, MATCH($B$3, resultados!$A$1:$ZZ$1, 0))</f>
        <v/>
      </c>
    </row>
    <row r="199">
      <c r="A199">
        <f>INDEX(resultados!$A$2:$ZZ$432, 193, MATCH($B$1, resultados!$A$1:$ZZ$1, 0))</f>
        <v/>
      </c>
      <c r="B199">
        <f>INDEX(resultados!$A$2:$ZZ$432, 193, MATCH($B$2, resultados!$A$1:$ZZ$1, 0))</f>
        <v/>
      </c>
      <c r="C199">
        <f>INDEX(resultados!$A$2:$ZZ$432, 193, MATCH($B$3, resultados!$A$1:$ZZ$1, 0))</f>
        <v/>
      </c>
    </row>
    <row r="200">
      <c r="A200">
        <f>INDEX(resultados!$A$2:$ZZ$432, 194, MATCH($B$1, resultados!$A$1:$ZZ$1, 0))</f>
        <v/>
      </c>
      <c r="B200">
        <f>INDEX(resultados!$A$2:$ZZ$432, 194, MATCH($B$2, resultados!$A$1:$ZZ$1, 0))</f>
        <v/>
      </c>
      <c r="C200">
        <f>INDEX(resultados!$A$2:$ZZ$432, 194, MATCH($B$3, resultados!$A$1:$ZZ$1, 0))</f>
        <v/>
      </c>
    </row>
    <row r="201">
      <c r="A201">
        <f>INDEX(resultados!$A$2:$ZZ$432, 195, MATCH($B$1, resultados!$A$1:$ZZ$1, 0))</f>
        <v/>
      </c>
      <c r="B201">
        <f>INDEX(resultados!$A$2:$ZZ$432, 195, MATCH($B$2, resultados!$A$1:$ZZ$1, 0))</f>
        <v/>
      </c>
      <c r="C201">
        <f>INDEX(resultados!$A$2:$ZZ$432, 195, MATCH($B$3, resultados!$A$1:$ZZ$1, 0))</f>
        <v/>
      </c>
    </row>
    <row r="202">
      <c r="A202">
        <f>INDEX(resultados!$A$2:$ZZ$432, 196, MATCH($B$1, resultados!$A$1:$ZZ$1, 0))</f>
        <v/>
      </c>
      <c r="B202">
        <f>INDEX(resultados!$A$2:$ZZ$432, 196, MATCH($B$2, resultados!$A$1:$ZZ$1, 0))</f>
        <v/>
      </c>
      <c r="C202">
        <f>INDEX(resultados!$A$2:$ZZ$432, 196, MATCH($B$3, resultados!$A$1:$ZZ$1, 0))</f>
        <v/>
      </c>
    </row>
    <row r="203">
      <c r="A203">
        <f>INDEX(resultados!$A$2:$ZZ$432, 197, MATCH($B$1, resultados!$A$1:$ZZ$1, 0))</f>
        <v/>
      </c>
      <c r="B203">
        <f>INDEX(resultados!$A$2:$ZZ$432, 197, MATCH($B$2, resultados!$A$1:$ZZ$1, 0))</f>
        <v/>
      </c>
      <c r="C203">
        <f>INDEX(resultados!$A$2:$ZZ$432, 197, MATCH($B$3, resultados!$A$1:$ZZ$1, 0))</f>
        <v/>
      </c>
    </row>
    <row r="204">
      <c r="A204">
        <f>INDEX(resultados!$A$2:$ZZ$432, 198, MATCH($B$1, resultados!$A$1:$ZZ$1, 0))</f>
        <v/>
      </c>
      <c r="B204">
        <f>INDEX(resultados!$A$2:$ZZ$432, 198, MATCH($B$2, resultados!$A$1:$ZZ$1, 0))</f>
        <v/>
      </c>
      <c r="C204">
        <f>INDEX(resultados!$A$2:$ZZ$432, 198, MATCH($B$3, resultados!$A$1:$ZZ$1, 0))</f>
        <v/>
      </c>
    </row>
    <row r="205">
      <c r="A205">
        <f>INDEX(resultados!$A$2:$ZZ$432, 199, MATCH($B$1, resultados!$A$1:$ZZ$1, 0))</f>
        <v/>
      </c>
      <c r="B205">
        <f>INDEX(resultados!$A$2:$ZZ$432, 199, MATCH($B$2, resultados!$A$1:$ZZ$1, 0))</f>
        <v/>
      </c>
      <c r="C205">
        <f>INDEX(resultados!$A$2:$ZZ$432, 199, MATCH($B$3, resultados!$A$1:$ZZ$1, 0))</f>
        <v/>
      </c>
    </row>
    <row r="206">
      <c r="A206">
        <f>INDEX(resultados!$A$2:$ZZ$432, 200, MATCH($B$1, resultados!$A$1:$ZZ$1, 0))</f>
        <v/>
      </c>
      <c r="B206">
        <f>INDEX(resultados!$A$2:$ZZ$432, 200, MATCH($B$2, resultados!$A$1:$ZZ$1, 0))</f>
        <v/>
      </c>
      <c r="C206">
        <f>INDEX(resultados!$A$2:$ZZ$432, 200, MATCH($B$3, resultados!$A$1:$ZZ$1, 0))</f>
        <v/>
      </c>
    </row>
    <row r="207">
      <c r="A207">
        <f>INDEX(resultados!$A$2:$ZZ$432, 201, MATCH($B$1, resultados!$A$1:$ZZ$1, 0))</f>
        <v/>
      </c>
      <c r="B207">
        <f>INDEX(resultados!$A$2:$ZZ$432, 201, MATCH($B$2, resultados!$A$1:$ZZ$1, 0))</f>
        <v/>
      </c>
      <c r="C207">
        <f>INDEX(resultados!$A$2:$ZZ$432, 201, MATCH($B$3, resultados!$A$1:$ZZ$1, 0))</f>
        <v/>
      </c>
    </row>
    <row r="208">
      <c r="A208">
        <f>INDEX(resultados!$A$2:$ZZ$432, 202, MATCH($B$1, resultados!$A$1:$ZZ$1, 0))</f>
        <v/>
      </c>
      <c r="B208">
        <f>INDEX(resultados!$A$2:$ZZ$432, 202, MATCH($B$2, resultados!$A$1:$ZZ$1, 0))</f>
        <v/>
      </c>
      <c r="C208">
        <f>INDEX(resultados!$A$2:$ZZ$432, 202, MATCH($B$3, resultados!$A$1:$ZZ$1, 0))</f>
        <v/>
      </c>
    </row>
    <row r="209">
      <c r="A209">
        <f>INDEX(resultados!$A$2:$ZZ$432, 203, MATCH($B$1, resultados!$A$1:$ZZ$1, 0))</f>
        <v/>
      </c>
      <c r="B209">
        <f>INDEX(resultados!$A$2:$ZZ$432, 203, MATCH($B$2, resultados!$A$1:$ZZ$1, 0))</f>
        <v/>
      </c>
      <c r="C209">
        <f>INDEX(resultados!$A$2:$ZZ$432, 203, MATCH($B$3, resultados!$A$1:$ZZ$1, 0))</f>
        <v/>
      </c>
    </row>
    <row r="210">
      <c r="A210">
        <f>INDEX(resultados!$A$2:$ZZ$432, 204, MATCH($B$1, resultados!$A$1:$ZZ$1, 0))</f>
        <v/>
      </c>
      <c r="B210">
        <f>INDEX(resultados!$A$2:$ZZ$432, 204, MATCH($B$2, resultados!$A$1:$ZZ$1, 0))</f>
        <v/>
      </c>
      <c r="C210">
        <f>INDEX(resultados!$A$2:$ZZ$432, 204, MATCH($B$3, resultados!$A$1:$ZZ$1, 0))</f>
        <v/>
      </c>
    </row>
    <row r="211">
      <c r="A211">
        <f>INDEX(resultados!$A$2:$ZZ$432, 205, MATCH($B$1, resultados!$A$1:$ZZ$1, 0))</f>
        <v/>
      </c>
      <c r="B211">
        <f>INDEX(resultados!$A$2:$ZZ$432, 205, MATCH($B$2, resultados!$A$1:$ZZ$1, 0))</f>
        <v/>
      </c>
      <c r="C211">
        <f>INDEX(resultados!$A$2:$ZZ$432, 205, MATCH($B$3, resultados!$A$1:$ZZ$1, 0))</f>
        <v/>
      </c>
    </row>
    <row r="212">
      <c r="A212">
        <f>INDEX(resultados!$A$2:$ZZ$432, 206, MATCH($B$1, resultados!$A$1:$ZZ$1, 0))</f>
        <v/>
      </c>
      <c r="B212">
        <f>INDEX(resultados!$A$2:$ZZ$432, 206, MATCH($B$2, resultados!$A$1:$ZZ$1, 0))</f>
        <v/>
      </c>
      <c r="C212">
        <f>INDEX(resultados!$A$2:$ZZ$432, 206, MATCH($B$3, resultados!$A$1:$ZZ$1, 0))</f>
        <v/>
      </c>
    </row>
    <row r="213">
      <c r="A213">
        <f>INDEX(resultados!$A$2:$ZZ$432, 207, MATCH($B$1, resultados!$A$1:$ZZ$1, 0))</f>
        <v/>
      </c>
      <c r="B213">
        <f>INDEX(resultados!$A$2:$ZZ$432, 207, MATCH($B$2, resultados!$A$1:$ZZ$1, 0))</f>
        <v/>
      </c>
      <c r="C213">
        <f>INDEX(resultados!$A$2:$ZZ$432, 207, MATCH($B$3, resultados!$A$1:$ZZ$1, 0))</f>
        <v/>
      </c>
    </row>
    <row r="214">
      <c r="A214">
        <f>INDEX(resultados!$A$2:$ZZ$432, 208, MATCH($B$1, resultados!$A$1:$ZZ$1, 0))</f>
        <v/>
      </c>
      <c r="B214">
        <f>INDEX(resultados!$A$2:$ZZ$432, 208, MATCH($B$2, resultados!$A$1:$ZZ$1, 0))</f>
        <v/>
      </c>
      <c r="C214">
        <f>INDEX(resultados!$A$2:$ZZ$432, 208, MATCH($B$3, resultados!$A$1:$ZZ$1, 0))</f>
        <v/>
      </c>
    </row>
    <row r="215">
      <c r="A215">
        <f>INDEX(resultados!$A$2:$ZZ$432, 209, MATCH($B$1, resultados!$A$1:$ZZ$1, 0))</f>
        <v/>
      </c>
      <c r="B215">
        <f>INDEX(resultados!$A$2:$ZZ$432, 209, MATCH($B$2, resultados!$A$1:$ZZ$1, 0))</f>
        <v/>
      </c>
      <c r="C215">
        <f>INDEX(resultados!$A$2:$ZZ$432, 209, MATCH($B$3, resultados!$A$1:$ZZ$1, 0))</f>
        <v/>
      </c>
    </row>
    <row r="216">
      <c r="A216">
        <f>INDEX(resultados!$A$2:$ZZ$432, 210, MATCH($B$1, resultados!$A$1:$ZZ$1, 0))</f>
        <v/>
      </c>
      <c r="B216">
        <f>INDEX(resultados!$A$2:$ZZ$432, 210, MATCH($B$2, resultados!$A$1:$ZZ$1, 0))</f>
        <v/>
      </c>
      <c r="C216">
        <f>INDEX(resultados!$A$2:$ZZ$432, 210, MATCH($B$3, resultados!$A$1:$ZZ$1, 0))</f>
        <v/>
      </c>
    </row>
    <row r="217">
      <c r="A217">
        <f>INDEX(resultados!$A$2:$ZZ$432, 211, MATCH($B$1, resultados!$A$1:$ZZ$1, 0))</f>
        <v/>
      </c>
      <c r="B217">
        <f>INDEX(resultados!$A$2:$ZZ$432, 211, MATCH($B$2, resultados!$A$1:$ZZ$1, 0))</f>
        <v/>
      </c>
      <c r="C217">
        <f>INDEX(resultados!$A$2:$ZZ$432, 211, MATCH($B$3, resultados!$A$1:$ZZ$1, 0))</f>
        <v/>
      </c>
    </row>
    <row r="218">
      <c r="A218">
        <f>INDEX(resultados!$A$2:$ZZ$432, 212, MATCH($B$1, resultados!$A$1:$ZZ$1, 0))</f>
        <v/>
      </c>
      <c r="B218">
        <f>INDEX(resultados!$A$2:$ZZ$432, 212, MATCH($B$2, resultados!$A$1:$ZZ$1, 0))</f>
        <v/>
      </c>
      <c r="C218">
        <f>INDEX(resultados!$A$2:$ZZ$432, 212, MATCH($B$3, resultados!$A$1:$ZZ$1, 0))</f>
        <v/>
      </c>
    </row>
    <row r="219">
      <c r="A219">
        <f>INDEX(resultados!$A$2:$ZZ$432, 213, MATCH($B$1, resultados!$A$1:$ZZ$1, 0))</f>
        <v/>
      </c>
      <c r="B219">
        <f>INDEX(resultados!$A$2:$ZZ$432, 213, MATCH($B$2, resultados!$A$1:$ZZ$1, 0))</f>
        <v/>
      </c>
      <c r="C219">
        <f>INDEX(resultados!$A$2:$ZZ$432, 213, MATCH($B$3, resultados!$A$1:$ZZ$1, 0))</f>
        <v/>
      </c>
    </row>
    <row r="220">
      <c r="A220">
        <f>INDEX(resultados!$A$2:$ZZ$432, 214, MATCH($B$1, resultados!$A$1:$ZZ$1, 0))</f>
        <v/>
      </c>
      <c r="B220">
        <f>INDEX(resultados!$A$2:$ZZ$432, 214, MATCH($B$2, resultados!$A$1:$ZZ$1, 0))</f>
        <v/>
      </c>
      <c r="C220">
        <f>INDEX(resultados!$A$2:$ZZ$432, 214, MATCH($B$3, resultados!$A$1:$ZZ$1, 0))</f>
        <v/>
      </c>
    </row>
    <row r="221">
      <c r="A221">
        <f>INDEX(resultados!$A$2:$ZZ$432, 215, MATCH($B$1, resultados!$A$1:$ZZ$1, 0))</f>
        <v/>
      </c>
      <c r="B221">
        <f>INDEX(resultados!$A$2:$ZZ$432, 215, MATCH($B$2, resultados!$A$1:$ZZ$1, 0))</f>
        <v/>
      </c>
      <c r="C221">
        <f>INDEX(resultados!$A$2:$ZZ$432, 215, MATCH($B$3, resultados!$A$1:$ZZ$1, 0))</f>
        <v/>
      </c>
    </row>
    <row r="222">
      <c r="A222">
        <f>INDEX(resultados!$A$2:$ZZ$432, 216, MATCH($B$1, resultados!$A$1:$ZZ$1, 0))</f>
        <v/>
      </c>
      <c r="B222">
        <f>INDEX(resultados!$A$2:$ZZ$432, 216, MATCH($B$2, resultados!$A$1:$ZZ$1, 0))</f>
        <v/>
      </c>
      <c r="C222">
        <f>INDEX(resultados!$A$2:$ZZ$432, 216, MATCH($B$3, resultados!$A$1:$ZZ$1, 0))</f>
        <v/>
      </c>
    </row>
    <row r="223">
      <c r="A223">
        <f>INDEX(resultados!$A$2:$ZZ$432, 217, MATCH($B$1, resultados!$A$1:$ZZ$1, 0))</f>
        <v/>
      </c>
      <c r="B223">
        <f>INDEX(resultados!$A$2:$ZZ$432, 217, MATCH($B$2, resultados!$A$1:$ZZ$1, 0))</f>
        <v/>
      </c>
      <c r="C223">
        <f>INDEX(resultados!$A$2:$ZZ$432, 217, MATCH($B$3, resultados!$A$1:$ZZ$1, 0))</f>
        <v/>
      </c>
    </row>
    <row r="224">
      <c r="A224">
        <f>INDEX(resultados!$A$2:$ZZ$432, 218, MATCH($B$1, resultados!$A$1:$ZZ$1, 0))</f>
        <v/>
      </c>
      <c r="B224">
        <f>INDEX(resultados!$A$2:$ZZ$432, 218, MATCH($B$2, resultados!$A$1:$ZZ$1, 0))</f>
        <v/>
      </c>
      <c r="C224">
        <f>INDEX(resultados!$A$2:$ZZ$432, 218, MATCH($B$3, resultados!$A$1:$ZZ$1, 0))</f>
        <v/>
      </c>
    </row>
    <row r="225">
      <c r="A225">
        <f>INDEX(resultados!$A$2:$ZZ$432, 219, MATCH($B$1, resultados!$A$1:$ZZ$1, 0))</f>
        <v/>
      </c>
      <c r="B225">
        <f>INDEX(resultados!$A$2:$ZZ$432, 219, MATCH($B$2, resultados!$A$1:$ZZ$1, 0))</f>
        <v/>
      </c>
      <c r="C225">
        <f>INDEX(resultados!$A$2:$ZZ$432, 219, MATCH($B$3, resultados!$A$1:$ZZ$1, 0))</f>
        <v/>
      </c>
    </row>
    <row r="226">
      <c r="A226">
        <f>INDEX(resultados!$A$2:$ZZ$432, 220, MATCH($B$1, resultados!$A$1:$ZZ$1, 0))</f>
        <v/>
      </c>
      <c r="B226">
        <f>INDEX(resultados!$A$2:$ZZ$432, 220, MATCH($B$2, resultados!$A$1:$ZZ$1, 0))</f>
        <v/>
      </c>
      <c r="C226">
        <f>INDEX(resultados!$A$2:$ZZ$432, 220, MATCH($B$3, resultados!$A$1:$ZZ$1, 0))</f>
        <v/>
      </c>
    </row>
    <row r="227">
      <c r="A227">
        <f>INDEX(resultados!$A$2:$ZZ$432, 221, MATCH($B$1, resultados!$A$1:$ZZ$1, 0))</f>
        <v/>
      </c>
      <c r="B227">
        <f>INDEX(resultados!$A$2:$ZZ$432, 221, MATCH($B$2, resultados!$A$1:$ZZ$1, 0))</f>
        <v/>
      </c>
      <c r="C227">
        <f>INDEX(resultados!$A$2:$ZZ$432, 221, MATCH($B$3, resultados!$A$1:$ZZ$1, 0))</f>
        <v/>
      </c>
    </row>
    <row r="228">
      <c r="A228">
        <f>INDEX(resultados!$A$2:$ZZ$432, 222, MATCH($B$1, resultados!$A$1:$ZZ$1, 0))</f>
        <v/>
      </c>
      <c r="B228">
        <f>INDEX(resultados!$A$2:$ZZ$432, 222, MATCH($B$2, resultados!$A$1:$ZZ$1, 0))</f>
        <v/>
      </c>
      <c r="C228">
        <f>INDEX(resultados!$A$2:$ZZ$432, 222, MATCH($B$3, resultados!$A$1:$ZZ$1, 0))</f>
        <v/>
      </c>
    </row>
    <row r="229">
      <c r="A229">
        <f>INDEX(resultados!$A$2:$ZZ$432, 223, MATCH($B$1, resultados!$A$1:$ZZ$1, 0))</f>
        <v/>
      </c>
      <c r="B229">
        <f>INDEX(resultados!$A$2:$ZZ$432, 223, MATCH($B$2, resultados!$A$1:$ZZ$1, 0))</f>
        <v/>
      </c>
      <c r="C229">
        <f>INDEX(resultados!$A$2:$ZZ$432, 223, MATCH($B$3, resultados!$A$1:$ZZ$1, 0))</f>
        <v/>
      </c>
    </row>
    <row r="230">
      <c r="A230">
        <f>INDEX(resultados!$A$2:$ZZ$432, 224, MATCH($B$1, resultados!$A$1:$ZZ$1, 0))</f>
        <v/>
      </c>
      <c r="B230">
        <f>INDEX(resultados!$A$2:$ZZ$432, 224, MATCH($B$2, resultados!$A$1:$ZZ$1, 0))</f>
        <v/>
      </c>
      <c r="C230">
        <f>INDEX(resultados!$A$2:$ZZ$432, 224, MATCH($B$3, resultados!$A$1:$ZZ$1, 0))</f>
        <v/>
      </c>
    </row>
    <row r="231">
      <c r="A231">
        <f>INDEX(resultados!$A$2:$ZZ$432, 225, MATCH($B$1, resultados!$A$1:$ZZ$1, 0))</f>
        <v/>
      </c>
      <c r="B231">
        <f>INDEX(resultados!$A$2:$ZZ$432, 225, MATCH($B$2, resultados!$A$1:$ZZ$1, 0))</f>
        <v/>
      </c>
      <c r="C231">
        <f>INDEX(resultados!$A$2:$ZZ$432, 225, MATCH($B$3, resultados!$A$1:$ZZ$1, 0))</f>
        <v/>
      </c>
    </row>
    <row r="232">
      <c r="A232">
        <f>INDEX(resultados!$A$2:$ZZ$432, 226, MATCH($B$1, resultados!$A$1:$ZZ$1, 0))</f>
        <v/>
      </c>
      <c r="B232">
        <f>INDEX(resultados!$A$2:$ZZ$432, 226, MATCH($B$2, resultados!$A$1:$ZZ$1, 0))</f>
        <v/>
      </c>
      <c r="C232">
        <f>INDEX(resultados!$A$2:$ZZ$432, 226, MATCH($B$3, resultados!$A$1:$ZZ$1, 0))</f>
        <v/>
      </c>
    </row>
    <row r="233">
      <c r="A233">
        <f>INDEX(resultados!$A$2:$ZZ$432, 227, MATCH($B$1, resultados!$A$1:$ZZ$1, 0))</f>
        <v/>
      </c>
      <c r="B233">
        <f>INDEX(resultados!$A$2:$ZZ$432, 227, MATCH($B$2, resultados!$A$1:$ZZ$1, 0))</f>
        <v/>
      </c>
      <c r="C233">
        <f>INDEX(resultados!$A$2:$ZZ$432, 227, MATCH($B$3, resultados!$A$1:$ZZ$1, 0))</f>
        <v/>
      </c>
    </row>
    <row r="234">
      <c r="A234">
        <f>INDEX(resultados!$A$2:$ZZ$432, 228, MATCH($B$1, resultados!$A$1:$ZZ$1, 0))</f>
        <v/>
      </c>
      <c r="B234">
        <f>INDEX(resultados!$A$2:$ZZ$432, 228, MATCH($B$2, resultados!$A$1:$ZZ$1, 0))</f>
        <v/>
      </c>
      <c r="C234">
        <f>INDEX(resultados!$A$2:$ZZ$432, 228, MATCH($B$3, resultados!$A$1:$ZZ$1, 0))</f>
        <v/>
      </c>
    </row>
    <row r="235">
      <c r="A235">
        <f>INDEX(resultados!$A$2:$ZZ$432, 229, MATCH($B$1, resultados!$A$1:$ZZ$1, 0))</f>
        <v/>
      </c>
      <c r="B235">
        <f>INDEX(resultados!$A$2:$ZZ$432, 229, MATCH($B$2, resultados!$A$1:$ZZ$1, 0))</f>
        <v/>
      </c>
      <c r="C235">
        <f>INDEX(resultados!$A$2:$ZZ$432, 229, MATCH($B$3, resultados!$A$1:$ZZ$1, 0))</f>
        <v/>
      </c>
    </row>
    <row r="236">
      <c r="A236">
        <f>INDEX(resultados!$A$2:$ZZ$432, 230, MATCH($B$1, resultados!$A$1:$ZZ$1, 0))</f>
        <v/>
      </c>
      <c r="B236">
        <f>INDEX(resultados!$A$2:$ZZ$432, 230, MATCH($B$2, resultados!$A$1:$ZZ$1, 0))</f>
        <v/>
      </c>
      <c r="C236">
        <f>INDEX(resultados!$A$2:$ZZ$432, 230, MATCH($B$3, resultados!$A$1:$ZZ$1, 0))</f>
        <v/>
      </c>
    </row>
    <row r="237">
      <c r="A237">
        <f>INDEX(resultados!$A$2:$ZZ$432, 231, MATCH($B$1, resultados!$A$1:$ZZ$1, 0))</f>
        <v/>
      </c>
      <c r="B237">
        <f>INDEX(resultados!$A$2:$ZZ$432, 231, MATCH($B$2, resultados!$A$1:$ZZ$1, 0))</f>
        <v/>
      </c>
      <c r="C237">
        <f>INDEX(resultados!$A$2:$ZZ$432, 231, MATCH($B$3, resultados!$A$1:$ZZ$1, 0))</f>
        <v/>
      </c>
    </row>
    <row r="238">
      <c r="A238">
        <f>INDEX(resultados!$A$2:$ZZ$432, 232, MATCH($B$1, resultados!$A$1:$ZZ$1, 0))</f>
        <v/>
      </c>
      <c r="B238">
        <f>INDEX(resultados!$A$2:$ZZ$432, 232, MATCH($B$2, resultados!$A$1:$ZZ$1, 0))</f>
        <v/>
      </c>
      <c r="C238">
        <f>INDEX(resultados!$A$2:$ZZ$432, 232, MATCH($B$3, resultados!$A$1:$ZZ$1, 0))</f>
        <v/>
      </c>
    </row>
    <row r="239">
      <c r="A239">
        <f>INDEX(resultados!$A$2:$ZZ$432, 233, MATCH($B$1, resultados!$A$1:$ZZ$1, 0))</f>
        <v/>
      </c>
      <c r="B239">
        <f>INDEX(resultados!$A$2:$ZZ$432, 233, MATCH($B$2, resultados!$A$1:$ZZ$1, 0))</f>
        <v/>
      </c>
      <c r="C239">
        <f>INDEX(resultados!$A$2:$ZZ$432, 233, MATCH($B$3, resultados!$A$1:$ZZ$1, 0))</f>
        <v/>
      </c>
    </row>
    <row r="240">
      <c r="A240">
        <f>INDEX(resultados!$A$2:$ZZ$432, 234, MATCH($B$1, resultados!$A$1:$ZZ$1, 0))</f>
        <v/>
      </c>
      <c r="B240">
        <f>INDEX(resultados!$A$2:$ZZ$432, 234, MATCH($B$2, resultados!$A$1:$ZZ$1, 0))</f>
        <v/>
      </c>
      <c r="C240">
        <f>INDEX(resultados!$A$2:$ZZ$432, 234, MATCH($B$3, resultados!$A$1:$ZZ$1, 0))</f>
        <v/>
      </c>
    </row>
    <row r="241">
      <c r="A241">
        <f>INDEX(resultados!$A$2:$ZZ$432, 235, MATCH($B$1, resultados!$A$1:$ZZ$1, 0))</f>
        <v/>
      </c>
      <c r="B241">
        <f>INDEX(resultados!$A$2:$ZZ$432, 235, MATCH($B$2, resultados!$A$1:$ZZ$1, 0))</f>
        <v/>
      </c>
      <c r="C241">
        <f>INDEX(resultados!$A$2:$ZZ$432, 235, MATCH($B$3, resultados!$A$1:$ZZ$1, 0))</f>
        <v/>
      </c>
    </row>
    <row r="242">
      <c r="A242">
        <f>INDEX(resultados!$A$2:$ZZ$432, 236, MATCH($B$1, resultados!$A$1:$ZZ$1, 0))</f>
        <v/>
      </c>
      <c r="B242">
        <f>INDEX(resultados!$A$2:$ZZ$432, 236, MATCH($B$2, resultados!$A$1:$ZZ$1, 0))</f>
        <v/>
      </c>
      <c r="C242">
        <f>INDEX(resultados!$A$2:$ZZ$432, 236, MATCH($B$3, resultados!$A$1:$ZZ$1, 0))</f>
        <v/>
      </c>
    </row>
    <row r="243">
      <c r="A243">
        <f>INDEX(resultados!$A$2:$ZZ$432, 237, MATCH($B$1, resultados!$A$1:$ZZ$1, 0))</f>
        <v/>
      </c>
      <c r="B243">
        <f>INDEX(resultados!$A$2:$ZZ$432, 237, MATCH($B$2, resultados!$A$1:$ZZ$1, 0))</f>
        <v/>
      </c>
      <c r="C243">
        <f>INDEX(resultados!$A$2:$ZZ$432, 237, MATCH($B$3, resultados!$A$1:$ZZ$1, 0))</f>
        <v/>
      </c>
    </row>
    <row r="244">
      <c r="A244">
        <f>INDEX(resultados!$A$2:$ZZ$432, 238, MATCH($B$1, resultados!$A$1:$ZZ$1, 0))</f>
        <v/>
      </c>
      <c r="B244">
        <f>INDEX(resultados!$A$2:$ZZ$432, 238, MATCH($B$2, resultados!$A$1:$ZZ$1, 0))</f>
        <v/>
      </c>
      <c r="C244">
        <f>INDEX(resultados!$A$2:$ZZ$432, 238, MATCH($B$3, resultados!$A$1:$ZZ$1, 0))</f>
        <v/>
      </c>
    </row>
    <row r="245">
      <c r="A245">
        <f>INDEX(resultados!$A$2:$ZZ$432, 239, MATCH($B$1, resultados!$A$1:$ZZ$1, 0))</f>
        <v/>
      </c>
      <c r="B245">
        <f>INDEX(resultados!$A$2:$ZZ$432, 239, MATCH($B$2, resultados!$A$1:$ZZ$1, 0))</f>
        <v/>
      </c>
      <c r="C245">
        <f>INDEX(resultados!$A$2:$ZZ$432, 239, MATCH($B$3, resultados!$A$1:$ZZ$1, 0))</f>
        <v/>
      </c>
    </row>
    <row r="246">
      <c r="A246">
        <f>INDEX(resultados!$A$2:$ZZ$432, 240, MATCH($B$1, resultados!$A$1:$ZZ$1, 0))</f>
        <v/>
      </c>
      <c r="B246">
        <f>INDEX(resultados!$A$2:$ZZ$432, 240, MATCH($B$2, resultados!$A$1:$ZZ$1, 0))</f>
        <v/>
      </c>
      <c r="C246">
        <f>INDEX(resultados!$A$2:$ZZ$432, 240, MATCH($B$3, resultados!$A$1:$ZZ$1, 0))</f>
        <v/>
      </c>
    </row>
    <row r="247">
      <c r="A247">
        <f>INDEX(resultados!$A$2:$ZZ$432, 241, MATCH($B$1, resultados!$A$1:$ZZ$1, 0))</f>
        <v/>
      </c>
      <c r="B247">
        <f>INDEX(resultados!$A$2:$ZZ$432, 241, MATCH($B$2, resultados!$A$1:$ZZ$1, 0))</f>
        <v/>
      </c>
      <c r="C247">
        <f>INDEX(resultados!$A$2:$ZZ$432, 241, MATCH($B$3, resultados!$A$1:$ZZ$1, 0))</f>
        <v/>
      </c>
    </row>
    <row r="248">
      <c r="A248">
        <f>INDEX(resultados!$A$2:$ZZ$432, 242, MATCH($B$1, resultados!$A$1:$ZZ$1, 0))</f>
        <v/>
      </c>
      <c r="B248">
        <f>INDEX(resultados!$A$2:$ZZ$432, 242, MATCH($B$2, resultados!$A$1:$ZZ$1, 0))</f>
        <v/>
      </c>
      <c r="C248">
        <f>INDEX(resultados!$A$2:$ZZ$432, 242, MATCH($B$3, resultados!$A$1:$ZZ$1, 0))</f>
        <v/>
      </c>
    </row>
    <row r="249">
      <c r="A249">
        <f>INDEX(resultados!$A$2:$ZZ$432, 243, MATCH($B$1, resultados!$A$1:$ZZ$1, 0))</f>
        <v/>
      </c>
      <c r="B249">
        <f>INDEX(resultados!$A$2:$ZZ$432, 243, MATCH($B$2, resultados!$A$1:$ZZ$1, 0))</f>
        <v/>
      </c>
      <c r="C249">
        <f>INDEX(resultados!$A$2:$ZZ$432, 243, MATCH($B$3, resultados!$A$1:$ZZ$1, 0))</f>
        <v/>
      </c>
    </row>
    <row r="250">
      <c r="A250">
        <f>INDEX(resultados!$A$2:$ZZ$432, 244, MATCH($B$1, resultados!$A$1:$ZZ$1, 0))</f>
        <v/>
      </c>
      <c r="B250">
        <f>INDEX(resultados!$A$2:$ZZ$432, 244, MATCH($B$2, resultados!$A$1:$ZZ$1, 0))</f>
        <v/>
      </c>
      <c r="C250">
        <f>INDEX(resultados!$A$2:$ZZ$432, 244, MATCH($B$3, resultados!$A$1:$ZZ$1, 0))</f>
        <v/>
      </c>
    </row>
    <row r="251">
      <c r="A251">
        <f>INDEX(resultados!$A$2:$ZZ$432, 245, MATCH($B$1, resultados!$A$1:$ZZ$1, 0))</f>
        <v/>
      </c>
      <c r="B251">
        <f>INDEX(resultados!$A$2:$ZZ$432, 245, MATCH($B$2, resultados!$A$1:$ZZ$1, 0))</f>
        <v/>
      </c>
      <c r="C251">
        <f>INDEX(resultados!$A$2:$ZZ$432, 245, MATCH($B$3, resultados!$A$1:$ZZ$1, 0))</f>
        <v/>
      </c>
    </row>
    <row r="252">
      <c r="A252">
        <f>INDEX(resultados!$A$2:$ZZ$432, 246, MATCH($B$1, resultados!$A$1:$ZZ$1, 0))</f>
        <v/>
      </c>
      <c r="B252">
        <f>INDEX(resultados!$A$2:$ZZ$432, 246, MATCH($B$2, resultados!$A$1:$ZZ$1, 0))</f>
        <v/>
      </c>
      <c r="C252">
        <f>INDEX(resultados!$A$2:$ZZ$432, 246, MATCH($B$3, resultados!$A$1:$ZZ$1, 0))</f>
        <v/>
      </c>
    </row>
    <row r="253">
      <c r="A253">
        <f>INDEX(resultados!$A$2:$ZZ$432, 247, MATCH($B$1, resultados!$A$1:$ZZ$1, 0))</f>
        <v/>
      </c>
      <c r="B253">
        <f>INDEX(resultados!$A$2:$ZZ$432, 247, MATCH($B$2, resultados!$A$1:$ZZ$1, 0))</f>
        <v/>
      </c>
      <c r="C253">
        <f>INDEX(resultados!$A$2:$ZZ$432, 247, MATCH($B$3, resultados!$A$1:$ZZ$1, 0))</f>
        <v/>
      </c>
    </row>
    <row r="254">
      <c r="A254">
        <f>INDEX(resultados!$A$2:$ZZ$432, 248, MATCH($B$1, resultados!$A$1:$ZZ$1, 0))</f>
        <v/>
      </c>
      <c r="B254">
        <f>INDEX(resultados!$A$2:$ZZ$432, 248, MATCH($B$2, resultados!$A$1:$ZZ$1, 0))</f>
        <v/>
      </c>
      <c r="C254">
        <f>INDEX(resultados!$A$2:$ZZ$432, 248, MATCH($B$3, resultados!$A$1:$ZZ$1, 0))</f>
        <v/>
      </c>
    </row>
    <row r="255">
      <c r="A255">
        <f>INDEX(resultados!$A$2:$ZZ$432, 249, MATCH($B$1, resultados!$A$1:$ZZ$1, 0))</f>
        <v/>
      </c>
      <c r="B255">
        <f>INDEX(resultados!$A$2:$ZZ$432, 249, MATCH($B$2, resultados!$A$1:$ZZ$1, 0))</f>
        <v/>
      </c>
      <c r="C255">
        <f>INDEX(resultados!$A$2:$ZZ$432, 249, MATCH($B$3, resultados!$A$1:$ZZ$1, 0))</f>
        <v/>
      </c>
    </row>
    <row r="256">
      <c r="A256">
        <f>INDEX(resultados!$A$2:$ZZ$432, 250, MATCH($B$1, resultados!$A$1:$ZZ$1, 0))</f>
        <v/>
      </c>
      <c r="B256">
        <f>INDEX(resultados!$A$2:$ZZ$432, 250, MATCH($B$2, resultados!$A$1:$ZZ$1, 0))</f>
        <v/>
      </c>
      <c r="C256">
        <f>INDEX(resultados!$A$2:$ZZ$432, 250, MATCH($B$3, resultados!$A$1:$ZZ$1, 0))</f>
        <v/>
      </c>
    </row>
    <row r="257">
      <c r="A257">
        <f>INDEX(resultados!$A$2:$ZZ$432, 251, MATCH($B$1, resultados!$A$1:$ZZ$1, 0))</f>
        <v/>
      </c>
      <c r="B257">
        <f>INDEX(resultados!$A$2:$ZZ$432, 251, MATCH($B$2, resultados!$A$1:$ZZ$1, 0))</f>
        <v/>
      </c>
      <c r="C257">
        <f>INDEX(resultados!$A$2:$ZZ$432, 251, MATCH($B$3, resultados!$A$1:$ZZ$1, 0))</f>
        <v/>
      </c>
    </row>
    <row r="258">
      <c r="A258">
        <f>INDEX(resultados!$A$2:$ZZ$432, 252, MATCH($B$1, resultados!$A$1:$ZZ$1, 0))</f>
        <v/>
      </c>
      <c r="B258">
        <f>INDEX(resultados!$A$2:$ZZ$432, 252, MATCH($B$2, resultados!$A$1:$ZZ$1, 0))</f>
        <v/>
      </c>
      <c r="C258">
        <f>INDEX(resultados!$A$2:$ZZ$432, 252, MATCH($B$3, resultados!$A$1:$ZZ$1, 0))</f>
        <v/>
      </c>
    </row>
    <row r="259">
      <c r="A259">
        <f>INDEX(resultados!$A$2:$ZZ$432, 253, MATCH($B$1, resultados!$A$1:$ZZ$1, 0))</f>
        <v/>
      </c>
      <c r="B259">
        <f>INDEX(resultados!$A$2:$ZZ$432, 253, MATCH($B$2, resultados!$A$1:$ZZ$1, 0))</f>
        <v/>
      </c>
      <c r="C259">
        <f>INDEX(resultados!$A$2:$ZZ$432, 253, MATCH($B$3, resultados!$A$1:$ZZ$1, 0))</f>
        <v/>
      </c>
    </row>
    <row r="260">
      <c r="A260">
        <f>INDEX(resultados!$A$2:$ZZ$432, 254, MATCH($B$1, resultados!$A$1:$ZZ$1, 0))</f>
        <v/>
      </c>
      <c r="B260">
        <f>INDEX(resultados!$A$2:$ZZ$432, 254, MATCH($B$2, resultados!$A$1:$ZZ$1, 0))</f>
        <v/>
      </c>
      <c r="C260">
        <f>INDEX(resultados!$A$2:$ZZ$432, 254, MATCH($B$3, resultados!$A$1:$ZZ$1, 0))</f>
        <v/>
      </c>
    </row>
    <row r="261">
      <c r="A261">
        <f>INDEX(resultados!$A$2:$ZZ$432, 255, MATCH($B$1, resultados!$A$1:$ZZ$1, 0))</f>
        <v/>
      </c>
      <c r="B261">
        <f>INDEX(resultados!$A$2:$ZZ$432, 255, MATCH($B$2, resultados!$A$1:$ZZ$1, 0))</f>
        <v/>
      </c>
      <c r="C261">
        <f>INDEX(resultados!$A$2:$ZZ$432, 255, MATCH($B$3, resultados!$A$1:$ZZ$1, 0))</f>
        <v/>
      </c>
    </row>
    <row r="262">
      <c r="A262">
        <f>INDEX(resultados!$A$2:$ZZ$432, 256, MATCH($B$1, resultados!$A$1:$ZZ$1, 0))</f>
        <v/>
      </c>
      <c r="B262">
        <f>INDEX(resultados!$A$2:$ZZ$432, 256, MATCH($B$2, resultados!$A$1:$ZZ$1, 0))</f>
        <v/>
      </c>
      <c r="C262">
        <f>INDEX(resultados!$A$2:$ZZ$432, 256, MATCH($B$3, resultados!$A$1:$ZZ$1, 0))</f>
        <v/>
      </c>
    </row>
    <row r="263">
      <c r="A263">
        <f>INDEX(resultados!$A$2:$ZZ$432, 257, MATCH($B$1, resultados!$A$1:$ZZ$1, 0))</f>
        <v/>
      </c>
      <c r="B263">
        <f>INDEX(resultados!$A$2:$ZZ$432, 257, MATCH($B$2, resultados!$A$1:$ZZ$1, 0))</f>
        <v/>
      </c>
      <c r="C263">
        <f>INDEX(resultados!$A$2:$ZZ$432, 257, MATCH($B$3, resultados!$A$1:$ZZ$1, 0))</f>
        <v/>
      </c>
    </row>
    <row r="264">
      <c r="A264">
        <f>INDEX(resultados!$A$2:$ZZ$432, 258, MATCH($B$1, resultados!$A$1:$ZZ$1, 0))</f>
        <v/>
      </c>
      <c r="B264">
        <f>INDEX(resultados!$A$2:$ZZ$432, 258, MATCH($B$2, resultados!$A$1:$ZZ$1, 0))</f>
        <v/>
      </c>
      <c r="C264">
        <f>INDEX(resultados!$A$2:$ZZ$432, 258, MATCH($B$3, resultados!$A$1:$ZZ$1, 0))</f>
        <v/>
      </c>
    </row>
    <row r="265">
      <c r="A265">
        <f>INDEX(resultados!$A$2:$ZZ$432, 259, MATCH($B$1, resultados!$A$1:$ZZ$1, 0))</f>
        <v/>
      </c>
      <c r="B265">
        <f>INDEX(resultados!$A$2:$ZZ$432, 259, MATCH($B$2, resultados!$A$1:$ZZ$1, 0))</f>
        <v/>
      </c>
      <c r="C265">
        <f>INDEX(resultados!$A$2:$ZZ$432, 259, MATCH($B$3, resultados!$A$1:$ZZ$1, 0))</f>
        <v/>
      </c>
    </row>
    <row r="266">
      <c r="A266">
        <f>INDEX(resultados!$A$2:$ZZ$432, 260, MATCH($B$1, resultados!$A$1:$ZZ$1, 0))</f>
        <v/>
      </c>
      <c r="B266">
        <f>INDEX(resultados!$A$2:$ZZ$432, 260, MATCH($B$2, resultados!$A$1:$ZZ$1, 0))</f>
        <v/>
      </c>
      <c r="C266">
        <f>INDEX(resultados!$A$2:$ZZ$432, 260, MATCH($B$3, resultados!$A$1:$ZZ$1, 0))</f>
        <v/>
      </c>
    </row>
    <row r="267">
      <c r="A267">
        <f>INDEX(resultados!$A$2:$ZZ$432, 261, MATCH($B$1, resultados!$A$1:$ZZ$1, 0))</f>
        <v/>
      </c>
      <c r="B267">
        <f>INDEX(resultados!$A$2:$ZZ$432, 261, MATCH($B$2, resultados!$A$1:$ZZ$1, 0))</f>
        <v/>
      </c>
      <c r="C267">
        <f>INDEX(resultados!$A$2:$ZZ$432, 261, MATCH($B$3, resultados!$A$1:$ZZ$1, 0))</f>
        <v/>
      </c>
    </row>
    <row r="268">
      <c r="A268">
        <f>INDEX(resultados!$A$2:$ZZ$432, 262, MATCH($B$1, resultados!$A$1:$ZZ$1, 0))</f>
        <v/>
      </c>
      <c r="B268">
        <f>INDEX(resultados!$A$2:$ZZ$432, 262, MATCH($B$2, resultados!$A$1:$ZZ$1, 0))</f>
        <v/>
      </c>
      <c r="C268">
        <f>INDEX(resultados!$A$2:$ZZ$432, 262, MATCH($B$3, resultados!$A$1:$ZZ$1, 0))</f>
        <v/>
      </c>
    </row>
    <row r="269">
      <c r="A269">
        <f>INDEX(resultados!$A$2:$ZZ$432, 263, MATCH($B$1, resultados!$A$1:$ZZ$1, 0))</f>
        <v/>
      </c>
      <c r="B269">
        <f>INDEX(resultados!$A$2:$ZZ$432, 263, MATCH($B$2, resultados!$A$1:$ZZ$1, 0))</f>
        <v/>
      </c>
      <c r="C269">
        <f>INDEX(resultados!$A$2:$ZZ$432, 263, MATCH($B$3, resultados!$A$1:$ZZ$1, 0))</f>
        <v/>
      </c>
    </row>
    <row r="270">
      <c r="A270">
        <f>INDEX(resultados!$A$2:$ZZ$432, 264, MATCH($B$1, resultados!$A$1:$ZZ$1, 0))</f>
        <v/>
      </c>
      <c r="B270">
        <f>INDEX(resultados!$A$2:$ZZ$432, 264, MATCH($B$2, resultados!$A$1:$ZZ$1, 0))</f>
        <v/>
      </c>
      <c r="C270">
        <f>INDEX(resultados!$A$2:$ZZ$432, 264, MATCH($B$3, resultados!$A$1:$ZZ$1, 0))</f>
        <v/>
      </c>
    </row>
    <row r="271">
      <c r="A271">
        <f>INDEX(resultados!$A$2:$ZZ$432, 265, MATCH($B$1, resultados!$A$1:$ZZ$1, 0))</f>
        <v/>
      </c>
      <c r="B271">
        <f>INDEX(resultados!$A$2:$ZZ$432, 265, MATCH($B$2, resultados!$A$1:$ZZ$1, 0))</f>
        <v/>
      </c>
      <c r="C271">
        <f>INDEX(resultados!$A$2:$ZZ$432, 265, MATCH($B$3, resultados!$A$1:$ZZ$1, 0))</f>
        <v/>
      </c>
    </row>
    <row r="272">
      <c r="A272">
        <f>INDEX(resultados!$A$2:$ZZ$432, 266, MATCH($B$1, resultados!$A$1:$ZZ$1, 0))</f>
        <v/>
      </c>
      <c r="B272">
        <f>INDEX(resultados!$A$2:$ZZ$432, 266, MATCH($B$2, resultados!$A$1:$ZZ$1, 0))</f>
        <v/>
      </c>
      <c r="C272">
        <f>INDEX(resultados!$A$2:$ZZ$432, 266, MATCH($B$3, resultados!$A$1:$ZZ$1, 0))</f>
        <v/>
      </c>
    </row>
    <row r="273">
      <c r="A273">
        <f>INDEX(resultados!$A$2:$ZZ$432, 267, MATCH($B$1, resultados!$A$1:$ZZ$1, 0))</f>
        <v/>
      </c>
      <c r="B273">
        <f>INDEX(resultados!$A$2:$ZZ$432, 267, MATCH($B$2, resultados!$A$1:$ZZ$1, 0))</f>
        <v/>
      </c>
      <c r="C273">
        <f>INDEX(resultados!$A$2:$ZZ$432, 267, MATCH($B$3, resultados!$A$1:$ZZ$1, 0))</f>
        <v/>
      </c>
    </row>
    <row r="274">
      <c r="A274">
        <f>INDEX(resultados!$A$2:$ZZ$432, 268, MATCH($B$1, resultados!$A$1:$ZZ$1, 0))</f>
        <v/>
      </c>
      <c r="B274">
        <f>INDEX(resultados!$A$2:$ZZ$432, 268, MATCH($B$2, resultados!$A$1:$ZZ$1, 0))</f>
        <v/>
      </c>
      <c r="C274">
        <f>INDEX(resultados!$A$2:$ZZ$432, 268, MATCH($B$3, resultados!$A$1:$ZZ$1, 0))</f>
        <v/>
      </c>
    </row>
    <row r="275">
      <c r="A275">
        <f>INDEX(resultados!$A$2:$ZZ$432, 269, MATCH($B$1, resultados!$A$1:$ZZ$1, 0))</f>
        <v/>
      </c>
      <c r="B275">
        <f>INDEX(resultados!$A$2:$ZZ$432, 269, MATCH($B$2, resultados!$A$1:$ZZ$1, 0))</f>
        <v/>
      </c>
      <c r="C275">
        <f>INDEX(resultados!$A$2:$ZZ$432, 269, MATCH($B$3, resultados!$A$1:$ZZ$1, 0))</f>
        <v/>
      </c>
    </row>
    <row r="276">
      <c r="A276">
        <f>INDEX(resultados!$A$2:$ZZ$432, 270, MATCH($B$1, resultados!$A$1:$ZZ$1, 0))</f>
        <v/>
      </c>
      <c r="B276">
        <f>INDEX(resultados!$A$2:$ZZ$432, 270, MATCH($B$2, resultados!$A$1:$ZZ$1, 0))</f>
        <v/>
      </c>
      <c r="C276">
        <f>INDEX(resultados!$A$2:$ZZ$432, 270, MATCH($B$3, resultados!$A$1:$ZZ$1, 0))</f>
        <v/>
      </c>
    </row>
    <row r="277">
      <c r="A277">
        <f>INDEX(resultados!$A$2:$ZZ$432, 271, MATCH($B$1, resultados!$A$1:$ZZ$1, 0))</f>
        <v/>
      </c>
      <c r="B277">
        <f>INDEX(resultados!$A$2:$ZZ$432, 271, MATCH($B$2, resultados!$A$1:$ZZ$1, 0))</f>
        <v/>
      </c>
      <c r="C277">
        <f>INDEX(resultados!$A$2:$ZZ$432, 271, MATCH($B$3, resultados!$A$1:$ZZ$1, 0))</f>
        <v/>
      </c>
    </row>
    <row r="278">
      <c r="A278">
        <f>INDEX(resultados!$A$2:$ZZ$432, 272, MATCH($B$1, resultados!$A$1:$ZZ$1, 0))</f>
        <v/>
      </c>
      <c r="B278">
        <f>INDEX(resultados!$A$2:$ZZ$432, 272, MATCH($B$2, resultados!$A$1:$ZZ$1, 0))</f>
        <v/>
      </c>
      <c r="C278">
        <f>INDEX(resultados!$A$2:$ZZ$432, 272, MATCH($B$3, resultados!$A$1:$ZZ$1, 0))</f>
        <v/>
      </c>
    </row>
    <row r="279">
      <c r="A279">
        <f>INDEX(resultados!$A$2:$ZZ$432, 273, MATCH($B$1, resultados!$A$1:$ZZ$1, 0))</f>
        <v/>
      </c>
      <c r="B279">
        <f>INDEX(resultados!$A$2:$ZZ$432, 273, MATCH($B$2, resultados!$A$1:$ZZ$1, 0))</f>
        <v/>
      </c>
      <c r="C279">
        <f>INDEX(resultados!$A$2:$ZZ$432, 273, MATCH($B$3, resultados!$A$1:$ZZ$1, 0))</f>
        <v/>
      </c>
    </row>
    <row r="280">
      <c r="A280">
        <f>INDEX(resultados!$A$2:$ZZ$432, 274, MATCH($B$1, resultados!$A$1:$ZZ$1, 0))</f>
        <v/>
      </c>
      <c r="B280">
        <f>INDEX(resultados!$A$2:$ZZ$432, 274, MATCH($B$2, resultados!$A$1:$ZZ$1, 0))</f>
        <v/>
      </c>
      <c r="C280">
        <f>INDEX(resultados!$A$2:$ZZ$432, 274, MATCH($B$3, resultados!$A$1:$ZZ$1, 0))</f>
        <v/>
      </c>
    </row>
    <row r="281">
      <c r="A281">
        <f>INDEX(resultados!$A$2:$ZZ$432, 275, MATCH($B$1, resultados!$A$1:$ZZ$1, 0))</f>
        <v/>
      </c>
      <c r="B281">
        <f>INDEX(resultados!$A$2:$ZZ$432, 275, MATCH($B$2, resultados!$A$1:$ZZ$1, 0))</f>
        <v/>
      </c>
      <c r="C281">
        <f>INDEX(resultados!$A$2:$ZZ$432, 275, MATCH($B$3, resultados!$A$1:$ZZ$1, 0))</f>
        <v/>
      </c>
    </row>
    <row r="282">
      <c r="A282">
        <f>INDEX(resultados!$A$2:$ZZ$432, 276, MATCH($B$1, resultados!$A$1:$ZZ$1, 0))</f>
        <v/>
      </c>
      <c r="B282">
        <f>INDEX(resultados!$A$2:$ZZ$432, 276, MATCH($B$2, resultados!$A$1:$ZZ$1, 0))</f>
        <v/>
      </c>
      <c r="C282">
        <f>INDEX(resultados!$A$2:$ZZ$432, 276, MATCH($B$3, resultados!$A$1:$ZZ$1, 0))</f>
        <v/>
      </c>
    </row>
    <row r="283">
      <c r="A283">
        <f>INDEX(resultados!$A$2:$ZZ$432, 277, MATCH($B$1, resultados!$A$1:$ZZ$1, 0))</f>
        <v/>
      </c>
      <c r="B283">
        <f>INDEX(resultados!$A$2:$ZZ$432, 277, MATCH($B$2, resultados!$A$1:$ZZ$1, 0))</f>
        <v/>
      </c>
      <c r="C283">
        <f>INDEX(resultados!$A$2:$ZZ$432, 277, MATCH($B$3, resultados!$A$1:$ZZ$1, 0))</f>
        <v/>
      </c>
    </row>
    <row r="284">
      <c r="A284">
        <f>INDEX(resultados!$A$2:$ZZ$432, 278, MATCH($B$1, resultados!$A$1:$ZZ$1, 0))</f>
        <v/>
      </c>
      <c r="B284">
        <f>INDEX(resultados!$A$2:$ZZ$432, 278, MATCH($B$2, resultados!$A$1:$ZZ$1, 0))</f>
        <v/>
      </c>
      <c r="C284">
        <f>INDEX(resultados!$A$2:$ZZ$432, 278, MATCH($B$3, resultados!$A$1:$ZZ$1, 0))</f>
        <v/>
      </c>
    </row>
    <row r="285">
      <c r="A285">
        <f>INDEX(resultados!$A$2:$ZZ$432, 279, MATCH($B$1, resultados!$A$1:$ZZ$1, 0))</f>
        <v/>
      </c>
      <c r="B285">
        <f>INDEX(resultados!$A$2:$ZZ$432, 279, MATCH($B$2, resultados!$A$1:$ZZ$1, 0))</f>
        <v/>
      </c>
      <c r="C285">
        <f>INDEX(resultados!$A$2:$ZZ$432, 279, MATCH($B$3, resultados!$A$1:$ZZ$1, 0))</f>
        <v/>
      </c>
    </row>
    <row r="286">
      <c r="A286">
        <f>INDEX(resultados!$A$2:$ZZ$432, 280, MATCH($B$1, resultados!$A$1:$ZZ$1, 0))</f>
        <v/>
      </c>
      <c r="B286">
        <f>INDEX(resultados!$A$2:$ZZ$432, 280, MATCH($B$2, resultados!$A$1:$ZZ$1, 0))</f>
        <v/>
      </c>
      <c r="C286">
        <f>INDEX(resultados!$A$2:$ZZ$432, 280, MATCH($B$3, resultados!$A$1:$ZZ$1, 0))</f>
        <v/>
      </c>
    </row>
    <row r="287">
      <c r="A287">
        <f>INDEX(resultados!$A$2:$ZZ$432, 281, MATCH($B$1, resultados!$A$1:$ZZ$1, 0))</f>
        <v/>
      </c>
      <c r="B287">
        <f>INDEX(resultados!$A$2:$ZZ$432, 281, MATCH($B$2, resultados!$A$1:$ZZ$1, 0))</f>
        <v/>
      </c>
      <c r="C287">
        <f>INDEX(resultados!$A$2:$ZZ$432, 281, MATCH($B$3, resultados!$A$1:$ZZ$1, 0))</f>
        <v/>
      </c>
    </row>
    <row r="288">
      <c r="A288">
        <f>INDEX(resultados!$A$2:$ZZ$432, 282, MATCH($B$1, resultados!$A$1:$ZZ$1, 0))</f>
        <v/>
      </c>
      <c r="B288">
        <f>INDEX(resultados!$A$2:$ZZ$432, 282, MATCH($B$2, resultados!$A$1:$ZZ$1, 0))</f>
        <v/>
      </c>
      <c r="C288">
        <f>INDEX(resultados!$A$2:$ZZ$432, 282, MATCH($B$3, resultados!$A$1:$ZZ$1, 0))</f>
        <v/>
      </c>
    </row>
    <row r="289">
      <c r="A289">
        <f>INDEX(resultados!$A$2:$ZZ$432, 283, MATCH($B$1, resultados!$A$1:$ZZ$1, 0))</f>
        <v/>
      </c>
      <c r="B289">
        <f>INDEX(resultados!$A$2:$ZZ$432, 283, MATCH($B$2, resultados!$A$1:$ZZ$1, 0))</f>
        <v/>
      </c>
      <c r="C289">
        <f>INDEX(resultados!$A$2:$ZZ$432, 283, MATCH($B$3, resultados!$A$1:$ZZ$1, 0))</f>
        <v/>
      </c>
    </row>
    <row r="290">
      <c r="A290">
        <f>INDEX(resultados!$A$2:$ZZ$432, 284, MATCH($B$1, resultados!$A$1:$ZZ$1, 0))</f>
        <v/>
      </c>
      <c r="B290">
        <f>INDEX(resultados!$A$2:$ZZ$432, 284, MATCH($B$2, resultados!$A$1:$ZZ$1, 0))</f>
        <v/>
      </c>
      <c r="C290">
        <f>INDEX(resultados!$A$2:$ZZ$432, 284, MATCH($B$3, resultados!$A$1:$ZZ$1, 0))</f>
        <v/>
      </c>
    </row>
    <row r="291">
      <c r="A291">
        <f>INDEX(resultados!$A$2:$ZZ$432, 285, MATCH($B$1, resultados!$A$1:$ZZ$1, 0))</f>
        <v/>
      </c>
      <c r="B291">
        <f>INDEX(resultados!$A$2:$ZZ$432, 285, MATCH($B$2, resultados!$A$1:$ZZ$1, 0))</f>
        <v/>
      </c>
      <c r="C291">
        <f>INDEX(resultados!$A$2:$ZZ$432, 285, MATCH($B$3, resultados!$A$1:$ZZ$1, 0))</f>
        <v/>
      </c>
    </row>
    <row r="292">
      <c r="A292">
        <f>INDEX(resultados!$A$2:$ZZ$432, 286, MATCH($B$1, resultados!$A$1:$ZZ$1, 0))</f>
        <v/>
      </c>
      <c r="B292">
        <f>INDEX(resultados!$A$2:$ZZ$432, 286, MATCH($B$2, resultados!$A$1:$ZZ$1, 0))</f>
        <v/>
      </c>
      <c r="C292">
        <f>INDEX(resultados!$A$2:$ZZ$432, 286, MATCH($B$3, resultados!$A$1:$ZZ$1, 0))</f>
        <v/>
      </c>
    </row>
    <row r="293">
      <c r="A293">
        <f>INDEX(resultados!$A$2:$ZZ$432, 287, MATCH($B$1, resultados!$A$1:$ZZ$1, 0))</f>
        <v/>
      </c>
      <c r="B293">
        <f>INDEX(resultados!$A$2:$ZZ$432, 287, MATCH($B$2, resultados!$A$1:$ZZ$1, 0))</f>
        <v/>
      </c>
      <c r="C293">
        <f>INDEX(resultados!$A$2:$ZZ$432, 287, MATCH($B$3, resultados!$A$1:$ZZ$1, 0))</f>
        <v/>
      </c>
    </row>
    <row r="294">
      <c r="A294">
        <f>INDEX(resultados!$A$2:$ZZ$432, 288, MATCH($B$1, resultados!$A$1:$ZZ$1, 0))</f>
        <v/>
      </c>
      <c r="B294">
        <f>INDEX(resultados!$A$2:$ZZ$432, 288, MATCH($B$2, resultados!$A$1:$ZZ$1, 0))</f>
        <v/>
      </c>
      <c r="C294">
        <f>INDEX(resultados!$A$2:$ZZ$432, 288, MATCH($B$3, resultados!$A$1:$ZZ$1, 0))</f>
        <v/>
      </c>
    </row>
    <row r="295">
      <c r="A295">
        <f>INDEX(resultados!$A$2:$ZZ$432, 289, MATCH($B$1, resultados!$A$1:$ZZ$1, 0))</f>
        <v/>
      </c>
      <c r="B295">
        <f>INDEX(resultados!$A$2:$ZZ$432, 289, MATCH($B$2, resultados!$A$1:$ZZ$1, 0))</f>
        <v/>
      </c>
      <c r="C295">
        <f>INDEX(resultados!$A$2:$ZZ$432, 289, MATCH($B$3, resultados!$A$1:$ZZ$1, 0))</f>
        <v/>
      </c>
    </row>
    <row r="296">
      <c r="A296">
        <f>INDEX(resultados!$A$2:$ZZ$432, 290, MATCH($B$1, resultados!$A$1:$ZZ$1, 0))</f>
        <v/>
      </c>
      <c r="B296">
        <f>INDEX(resultados!$A$2:$ZZ$432, 290, MATCH($B$2, resultados!$A$1:$ZZ$1, 0))</f>
        <v/>
      </c>
      <c r="C296">
        <f>INDEX(resultados!$A$2:$ZZ$432, 290, MATCH($B$3, resultados!$A$1:$ZZ$1, 0))</f>
        <v/>
      </c>
    </row>
    <row r="297">
      <c r="A297">
        <f>INDEX(resultados!$A$2:$ZZ$432, 291, MATCH($B$1, resultados!$A$1:$ZZ$1, 0))</f>
        <v/>
      </c>
      <c r="B297">
        <f>INDEX(resultados!$A$2:$ZZ$432, 291, MATCH($B$2, resultados!$A$1:$ZZ$1, 0))</f>
        <v/>
      </c>
      <c r="C297">
        <f>INDEX(resultados!$A$2:$ZZ$432, 291, MATCH($B$3, resultados!$A$1:$ZZ$1, 0))</f>
        <v/>
      </c>
    </row>
    <row r="298">
      <c r="A298">
        <f>INDEX(resultados!$A$2:$ZZ$432, 292, MATCH($B$1, resultados!$A$1:$ZZ$1, 0))</f>
        <v/>
      </c>
      <c r="B298">
        <f>INDEX(resultados!$A$2:$ZZ$432, 292, MATCH($B$2, resultados!$A$1:$ZZ$1, 0))</f>
        <v/>
      </c>
      <c r="C298">
        <f>INDEX(resultados!$A$2:$ZZ$432, 292, MATCH($B$3, resultados!$A$1:$ZZ$1, 0))</f>
        <v/>
      </c>
    </row>
    <row r="299">
      <c r="A299">
        <f>INDEX(resultados!$A$2:$ZZ$432, 293, MATCH($B$1, resultados!$A$1:$ZZ$1, 0))</f>
        <v/>
      </c>
      <c r="B299">
        <f>INDEX(resultados!$A$2:$ZZ$432, 293, MATCH($B$2, resultados!$A$1:$ZZ$1, 0))</f>
        <v/>
      </c>
      <c r="C299">
        <f>INDEX(resultados!$A$2:$ZZ$432, 293, MATCH($B$3, resultados!$A$1:$ZZ$1, 0))</f>
        <v/>
      </c>
    </row>
    <row r="300">
      <c r="A300">
        <f>INDEX(resultados!$A$2:$ZZ$432, 294, MATCH($B$1, resultados!$A$1:$ZZ$1, 0))</f>
        <v/>
      </c>
      <c r="B300">
        <f>INDEX(resultados!$A$2:$ZZ$432, 294, MATCH($B$2, resultados!$A$1:$ZZ$1, 0))</f>
        <v/>
      </c>
      <c r="C300">
        <f>INDEX(resultados!$A$2:$ZZ$432, 294, MATCH($B$3, resultados!$A$1:$ZZ$1, 0))</f>
        <v/>
      </c>
    </row>
    <row r="301">
      <c r="A301">
        <f>INDEX(resultados!$A$2:$ZZ$432, 295, MATCH($B$1, resultados!$A$1:$ZZ$1, 0))</f>
        <v/>
      </c>
      <c r="B301">
        <f>INDEX(resultados!$A$2:$ZZ$432, 295, MATCH($B$2, resultados!$A$1:$ZZ$1, 0))</f>
        <v/>
      </c>
      <c r="C301">
        <f>INDEX(resultados!$A$2:$ZZ$432, 295, MATCH($B$3, resultados!$A$1:$ZZ$1, 0))</f>
        <v/>
      </c>
    </row>
    <row r="302">
      <c r="A302">
        <f>INDEX(resultados!$A$2:$ZZ$432, 296, MATCH($B$1, resultados!$A$1:$ZZ$1, 0))</f>
        <v/>
      </c>
      <c r="B302">
        <f>INDEX(resultados!$A$2:$ZZ$432, 296, MATCH($B$2, resultados!$A$1:$ZZ$1, 0))</f>
        <v/>
      </c>
      <c r="C302">
        <f>INDEX(resultados!$A$2:$ZZ$432, 296, MATCH($B$3, resultados!$A$1:$ZZ$1, 0))</f>
        <v/>
      </c>
    </row>
    <row r="303">
      <c r="A303">
        <f>INDEX(resultados!$A$2:$ZZ$432, 297, MATCH($B$1, resultados!$A$1:$ZZ$1, 0))</f>
        <v/>
      </c>
      <c r="B303">
        <f>INDEX(resultados!$A$2:$ZZ$432, 297, MATCH($B$2, resultados!$A$1:$ZZ$1, 0))</f>
        <v/>
      </c>
      <c r="C303">
        <f>INDEX(resultados!$A$2:$ZZ$432, 297, MATCH($B$3, resultados!$A$1:$ZZ$1, 0))</f>
        <v/>
      </c>
    </row>
    <row r="304">
      <c r="A304">
        <f>INDEX(resultados!$A$2:$ZZ$432, 298, MATCH($B$1, resultados!$A$1:$ZZ$1, 0))</f>
        <v/>
      </c>
      <c r="B304">
        <f>INDEX(resultados!$A$2:$ZZ$432, 298, MATCH($B$2, resultados!$A$1:$ZZ$1, 0))</f>
        <v/>
      </c>
      <c r="C304">
        <f>INDEX(resultados!$A$2:$ZZ$432, 298, MATCH($B$3, resultados!$A$1:$ZZ$1, 0))</f>
        <v/>
      </c>
    </row>
    <row r="305">
      <c r="A305">
        <f>INDEX(resultados!$A$2:$ZZ$432, 299, MATCH($B$1, resultados!$A$1:$ZZ$1, 0))</f>
        <v/>
      </c>
      <c r="B305">
        <f>INDEX(resultados!$A$2:$ZZ$432, 299, MATCH($B$2, resultados!$A$1:$ZZ$1, 0))</f>
        <v/>
      </c>
      <c r="C305">
        <f>INDEX(resultados!$A$2:$ZZ$432, 299, MATCH($B$3, resultados!$A$1:$ZZ$1, 0))</f>
        <v/>
      </c>
    </row>
    <row r="306">
      <c r="A306">
        <f>INDEX(resultados!$A$2:$ZZ$432, 300, MATCH($B$1, resultados!$A$1:$ZZ$1, 0))</f>
        <v/>
      </c>
      <c r="B306">
        <f>INDEX(resultados!$A$2:$ZZ$432, 300, MATCH($B$2, resultados!$A$1:$ZZ$1, 0))</f>
        <v/>
      </c>
      <c r="C306">
        <f>INDEX(resultados!$A$2:$ZZ$432, 300, MATCH($B$3, resultados!$A$1:$ZZ$1, 0))</f>
        <v/>
      </c>
    </row>
    <row r="307">
      <c r="A307">
        <f>INDEX(resultados!$A$2:$ZZ$432, 301, MATCH($B$1, resultados!$A$1:$ZZ$1, 0))</f>
        <v/>
      </c>
      <c r="B307">
        <f>INDEX(resultados!$A$2:$ZZ$432, 301, MATCH($B$2, resultados!$A$1:$ZZ$1, 0))</f>
        <v/>
      </c>
      <c r="C307">
        <f>INDEX(resultados!$A$2:$ZZ$432, 301, MATCH($B$3, resultados!$A$1:$ZZ$1, 0))</f>
        <v/>
      </c>
    </row>
    <row r="308">
      <c r="A308">
        <f>INDEX(resultados!$A$2:$ZZ$432, 302, MATCH($B$1, resultados!$A$1:$ZZ$1, 0))</f>
        <v/>
      </c>
      <c r="B308">
        <f>INDEX(resultados!$A$2:$ZZ$432, 302, MATCH($B$2, resultados!$A$1:$ZZ$1, 0))</f>
        <v/>
      </c>
      <c r="C308">
        <f>INDEX(resultados!$A$2:$ZZ$432, 302, MATCH($B$3, resultados!$A$1:$ZZ$1, 0))</f>
        <v/>
      </c>
    </row>
    <row r="309">
      <c r="A309">
        <f>INDEX(resultados!$A$2:$ZZ$432, 303, MATCH($B$1, resultados!$A$1:$ZZ$1, 0))</f>
        <v/>
      </c>
      <c r="B309">
        <f>INDEX(resultados!$A$2:$ZZ$432, 303, MATCH($B$2, resultados!$A$1:$ZZ$1, 0))</f>
        <v/>
      </c>
      <c r="C309">
        <f>INDEX(resultados!$A$2:$ZZ$432, 303, MATCH($B$3, resultados!$A$1:$ZZ$1, 0))</f>
        <v/>
      </c>
    </row>
    <row r="310">
      <c r="A310">
        <f>INDEX(resultados!$A$2:$ZZ$432, 304, MATCH($B$1, resultados!$A$1:$ZZ$1, 0))</f>
        <v/>
      </c>
      <c r="B310">
        <f>INDEX(resultados!$A$2:$ZZ$432, 304, MATCH($B$2, resultados!$A$1:$ZZ$1, 0))</f>
        <v/>
      </c>
      <c r="C310">
        <f>INDEX(resultados!$A$2:$ZZ$432, 304, MATCH($B$3, resultados!$A$1:$ZZ$1, 0))</f>
        <v/>
      </c>
    </row>
    <row r="311">
      <c r="A311">
        <f>INDEX(resultados!$A$2:$ZZ$432, 305, MATCH($B$1, resultados!$A$1:$ZZ$1, 0))</f>
        <v/>
      </c>
      <c r="B311">
        <f>INDEX(resultados!$A$2:$ZZ$432, 305, MATCH($B$2, resultados!$A$1:$ZZ$1, 0))</f>
        <v/>
      </c>
      <c r="C311">
        <f>INDEX(resultados!$A$2:$ZZ$432, 305, MATCH($B$3, resultados!$A$1:$ZZ$1, 0))</f>
        <v/>
      </c>
    </row>
    <row r="312">
      <c r="A312">
        <f>INDEX(resultados!$A$2:$ZZ$432, 306, MATCH($B$1, resultados!$A$1:$ZZ$1, 0))</f>
        <v/>
      </c>
      <c r="B312">
        <f>INDEX(resultados!$A$2:$ZZ$432, 306, MATCH($B$2, resultados!$A$1:$ZZ$1, 0))</f>
        <v/>
      </c>
      <c r="C312">
        <f>INDEX(resultados!$A$2:$ZZ$432, 306, MATCH($B$3, resultados!$A$1:$ZZ$1, 0))</f>
        <v/>
      </c>
    </row>
    <row r="313">
      <c r="A313">
        <f>INDEX(resultados!$A$2:$ZZ$432, 307, MATCH($B$1, resultados!$A$1:$ZZ$1, 0))</f>
        <v/>
      </c>
      <c r="B313">
        <f>INDEX(resultados!$A$2:$ZZ$432, 307, MATCH($B$2, resultados!$A$1:$ZZ$1, 0))</f>
        <v/>
      </c>
      <c r="C313">
        <f>INDEX(resultados!$A$2:$ZZ$432, 307, MATCH($B$3, resultados!$A$1:$ZZ$1, 0))</f>
        <v/>
      </c>
    </row>
    <row r="314">
      <c r="A314">
        <f>INDEX(resultados!$A$2:$ZZ$432, 308, MATCH($B$1, resultados!$A$1:$ZZ$1, 0))</f>
        <v/>
      </c>
      <c r="B314">
        <f>INDEX(resultados!$A$2:$ZZ$432, 308, MATCH($B$2, resultados!$A$1:$ZZ$1, 0))</f>
        <v/>
      </c>
      <c r="C314">
        <f>INDEX(resultados!$A$2:$ZZ$432, 308, MATCH($B$3, resultados!$A$1:$ZZ$1, 0))</f>
        <v/>
      </c>
    </row>
    <row r="315">
      <c r="A315">
        <f>INDEX(resultados!$A$2:$ZZ$432, 309, MATCH($B$1, resultados!$A$1:$ZZ$1, 0))</f>
        <v/>
      </c>
      <c r="B315">
        <f>INDEX(resultados!$A$2:$ZZ$432, 309, MATCH($B$2, resultados!$A$1:$ZZ$1, 0))</f>
        <v/>
      </c>
      <c r="C315">
        <f>INDEX(resultados!$A$2:$ZZ$432, 309, MATCH($B$3, resultados!$A$1:$ZZ$1, 0))</f>
        <v/>
      </c>
    </row>
    <row r="316">
      <c r="A316">
        <f>INDEX(resultados!$A$2:$ZZ$432, 310, MATCH($B$1, resultados!$A$1:$ZZ$1, 0))</f>
        <v/>
      </c>
      <c r="B316">
        <f>INDEX(resultados!$A$2:$ZZ$432, 310, MATCH($B$2, resultados!$A$1:$ZZ$1, 0))</f>
        <v/>
      </c>
      <c r="C316">
        <f>INDEX(resultados!$A$2:$ZZ$432, 310, MATCH($B$3, resultados!$A$1:$ZZ$1, 0))</f>
        <v/>
      </c>
    </row>
    <row r="317">
      <c r="A317">
        <f>INDEX(resultados!$A$2:$ZZ$432, 311, MATCH($B$1, resultados!$A$1:$ZZ$1, 0))</f>
        <v/>
      </c>
      <c r="B317">
        <f>INDEX(resultados!$A$2:$ZZ$432, 311, MATCH($B$2, resultados!$A$1:$ZZ$1, 0))</f>
        <v/>
      </c>
      <c r="C317">
        <f>INDEX(resultados!$A$2:$ZZ$432, 311, MATCH($B$3, resultados!$A$1:$ZZ$1, 0))</f>
        <v/>
      </c>
    </row>
    <row r="318">
      <c r="A318">
        <f>INDEX(resultados!$A$2:$ZZ$432, 312, MATCH($B$1, resultados!$A$1:$ZZ$1, 0))</f>
        <v/>
      </c>
      <c r="B318">
        <f>INDEX(resultados!$A$2:$ZZ$432, 312, MATCH($B$2, resultados!$A$1:$ZZ$1, 0))</f>
        <v/>
      </c>
      <c r="C318">
        <f>INDEX(resultados!$A$2:$ZZ$432, 312, MATCH($B$3, resultados!$A$1:$ZZ$1, 0))</f>
        <v/>
      </c>
    </row>
    <row r="319">
      <c r="A319">
        <f>INDEX(resultados!$A$2:$ZZ$432, 313, MATCH($B$1, resultados!$A$1:$ZZ$1, 0))</f>
        <v/>
      </c>
      <c r="B319">
        <f>INDEX(resultados!$A$2:$ZZ$432, 313, MATCH($B$2, resultados!$A$1:$ZZ$1, 0))</f>
        <v/>
      </c>
      <c r="C319">
        <f>INDEX(resultados!$A$2:$ZZ$432, 313, MATCH($B$3, resultados!$A$1:$ZZ$1, 0))</f>
        <v/>
      </c>
    </row>
    <row r="320">
      <c r="A320">
        <f>INDEX(resultados!$A$2:$ZZ$432, 314, MATCH($B$1, resultados!$A$1:$ZZ$1, 0))</f>
        <v/>
      </c>
      <c r="B320">
        <f>INDEX(resultados!$A$2:$ZZ$432, 314, MATCH($B$2, resultados!$A$1:$ZZ$1, 0))</f>
        <v/>
      </c>
      <c r="C320">
        <f>INDEX(resultados!$A$2:$ZZ$432, 314, MATCH($B$3, resultados!$A$1:$ZZ$1, 0))</f>
        <v/>
      </c>
    </row>
    <row r="321">
      <c r="A321">
        <f>INDEX(resultados!$A$2:$ZZ$432, 315, MATCH($B$1, resultados!$A$1:$ZZ$1, 0))</f>
        <v/>
      </c>
      <c r="B321">
        <f>INDEX(resultados!$A$2:$ZZ$432, 315, MATCH($B$2, resultados!$A$1:$ZZ$1, 0))</f>
        <v/>
      </c>
      <c r="C321">
        <f>INDEX(resultados!$A$2:$ZZ$432, 315, MATCH($B$3, resultados!$A$1:$ZZ$1, 0))</f>
        <v/>
      </c>
    </row>
    <row r="322">
      <c r="A322">
        <f>INDEX(resultados!$A$2:$ZZ$432, 316, MATCH($B$1, resultados!$A$1:$ZZ$1, 0))</f>
        <v/>
      </c>
      <c r="B322">
        <f>INDEX(resultados!$A$2:$ZZ$432, 316, MATCH($B$2, resultados!$A$1:$ZZ$1, 0))</f>
        <v/>
      </c>
      <c r="C322">
        <f>INDEX(resultados!$A$2:$ZZ$432, 316, MATCH($B$3, resultados!$A$1:$ZZ$1, 0))</f>
        <v/>
      </c>
    </row>
    <row r="323">
      <c r="A323">
        <f>INDEX(resultados!$A$2:$ZZ$432, 317, MATCH($B$1, resultados!$A$1:$ZZ$1, 0))</f>
        <v/>
      </c>
      <c r="B323">
        <f>INDEX(resultados!$A$2:$ZZ$432, 317, MATCH($B$2, resultados!$A$1:$ZZ$1, 0))</f>
        <v/>
      </c>
      <c r="C323">
        <f>INDEX(resultados!$A$2:$ZZ$432, 317, MATCH($B$3, resultados!$A$1:$ZZ$1, 0))</f>
        <v/>
      </c>
    </row>
    <row r="324">
      <c r="A324">
        <f>INDEX(resultados!$A$2:$ZZ$432, 318, MATCH($B$1, resultados!$A$1:$ZZ$1, 0))</f>
        <v/>
      </c>
      <c r="B324">
        <f>INDEX(resultados!$A$2:$ZZ$432, 318, MATCH($B$2, resultados!$A$1:$ZZ$1, 0))</f>
        <v/>
      </c>
      <c r="C324">
        <f>INDEX(resultados!$A$2:$ZZ$432, 318, MATCH($B$3, resultados!$A$1:$ZZ$1, 0))</f>
        <v/>
      </c>
    </row>
    <row r="325">
      <c r="A325">
        <f>INDEX(resultados!$A$2:$ZZ$432, 319, MATCH($B$1, resultados!$A$1:$ZZ$1, 0))</f>
        <v/>
      </c>
      <c r="B325">
        <f>INDEX(resultados!$A$2:$ZZ$432, 319, MATCH($B$2, resultados!$A$1:$ZZ$1, 0))</f>
        <v/>
      </c>
      <c r="C325">
        <f>INDEX(resultados!$A$2:$ZZ$432, 319, MATCH($B$3, resultados!$A$1:$ZZ$1, 0))</f>
        <v/>
      </c>
    </row>
    <row r="326">
      <c r="A326">
        <f>INDEX(resultados!$A$2:$ZZ$432, 320, MATCH($B$1, resultados!$A$1:$ZZ$1, 0))</f>
        <v/>
      </c>
      <c r="B326">
        <f>INDEX(resultados!$A$2:$ZZ$432, 320, MATCH($B$2, resultados!$A$1:$ZZ$1, 0))</f>
        <v/>
      </c>
      <c r="C326">
        <f>INDEX(resultados!$A$2:$ZZ$432, 320, MATCH($B$3, resultados!$A$1:$ZZ$1, 0))</f>
        <v/>
      </c>
    </row>
    <row r="327">
      <c r="A327">
        <f>INDEX(resultados!$A$2:$ZZ$432, 321, MATCH($B$1, resultados!$A$1:$ZZ$1, 0))</f>
        <v/>
      </c>
      <c r="B327">
        <f>INDEX(resultados!$A$2:$ZZ$432, 321, MATCH($B$2, resultados!$A$1:$ZZ$1, 0))</f>
        <v/>
      </c>
      <c r="C327">
        <f>INDEX(resultados!$A$2:$ZZ$432, 321, MATCH($B$3, resultados!$A$1:$ZZ$1, 0))</f>
        <v/>
      </c>
    </row>
    <row r="328">
      <c r="A328">
        <f>INDEX(resultados!$A$2:$ZZ$432, 322, MATCH($B$1, resultados!$A$1:$ZZ$1, 0))</f>
        <v/>
      </c>
      <c r="B328">
        <f>INDEX(resultados!$A$2:$ZZ$432, 322, MATCH($B$2, resultados!$A$1:$ZZ$1, 0))</f>
        <v/>
      </c>
      <c r="C328">
        <f>INDEX(resultados!$A$2:$ZZ$432, 322, MATCH($B$3, resultados!$A$1:$ZZ$1, 0))</f>
        <v/>
      </c>
    </row>
    <row r="329">
      <c r="A329">
        <f>INDEX(resultados!$A$2:$ZZ$432, 323, MATCH($B$1, resultados!$A$1:$ZZ$1, 0))</f>
        <v/>
      </c>
      <c r="B329">
        <f>INDEX(resultados!$A$2:$ZZ$432, 323, MATCH($B$2, resultados!$A$1:$ZZ$1, 0))</f>
        <v/>
      </c>
      <c r="C329">
        <f>INDEX(resultados!$A$2:$ZZ$432, 323, MATCH($B$3, resultados!$A$1:$ZZ$1, 0))</f>
        <v/>
      </c>
    </row>
    <row r="330">
      <c r="A330">
        <f>INDEX(resultados!$A$2:$ZZ$432, 324, MATCH($B$1, resultados!$A$1:$ZZ$1, 0))</f>
        <v/>
      </c>
      <c r="B330">
        <f>INDEX(resultados!$A$2:$ZZ$432, 324, MATCH($B$2, resultados!$A$1:$ZZ$1, 0))</f>
        <v/>
      </c>
      <c r="C330">
        <f>INDEX(resultados!$A$2:$ZZ$432, 324, MATCH($B$3, resultados!$A$1:$ZZ$1, 0))</f>
        <v/>
      </c>
    </row>
    <row r="331">
      <c r="A331">
        <f>INDEX(resultados!$A$2:$ZZ$432, 325, MATCH($B$1, resultados!$A$1:$ZZ$1, 0))</f>
        <v/>
      </c>
      <c r="B331">
        <f>INDEX(resultados!$A$2:$ZZ$432, 325, MATCH($B$2, resultados!$A$1:$ZZ$1, 0))</f>
        <v/>
      </c>
      <c r="C331">
        <f>INDEX(resultados!$A$2:$ZZ$432, 325, MATCH($B$3, resultados!$A$1:$ZZ$1, 0))</f>
        <v/>
      </c>
    </row>
    <row r="332">
      <c r="A332">
        <f>INDEX(resultados!$A$2:$ZZ$432, 326, MATCH($B$1, resultados!$A$1:$ZZ$1, 0))</f>
        <v/>
      </c>
      <c r="B332">
        <f>INDEX(resultados!$A$2:$ZZ$432, 326, MATCH($B$2, resultados!$A$1:$ZZ$1, 0))</f>
        <v/>
      </c>
      <c r="C332">
        <f>INDEX(resultados!$A$2:$ZZ$432, 326, MATCH($B$3, resultados!$A$1:$ZZ$1, 0))</f>
        <v/>
      </c>
    </row>
    <row r="333">
      <c r="A333">
        <f>INDEX(resultados!$A$2:$ZZ$432, 327, MATCH($B$1, resultados!$A$1:$ZZ$1, 0))</f>
        <v/>
      </c>
      <c r="B333">
        <f>INDEX(resultados!$A$2:$ZZ$432, 327, MATCH($B$2, resultados!$A$1:$ZZ$1, 0))</f>
        <v/>
      </c>
      <c r="C333">
        <f>INDEX(resultados!$A$2:$ZZ$432, 327, MATCH($B$3, resultados!$A$1:$ZZ$1, 0))</f>
        <v/>
      </c>
    </row>
    <row r="334">
      <c r="A334">
        <f>INDEX(resultados!$A$2:$ZZ$432, 328, MATCH($B$1, resultados!$A$1:$ZZ$1, 0))</f>
        <v/>
      </c>
      <c r="B334">
        <f>INDEX(resultados!$A$2:$ZZ$432, 328, MATCH($B$2, resultados!$A$1:$ZZ$1, 0))</f>
        <v/>
      </c>
      <c r="C334">
        <f>INDEX(resultados!$A$2:$ZZ$432, 328, MATCH($B$3, resultados!$A$1:$ZZ$1, 0))</f>
        <v/>
      </c>
    </row>
    <row r="335">
      <c r="A335">
        <f>INDEX(resultados!$A$2:$ZZ$432, 329, MATCH($B$1, resultados!$A$1:$ZZ$1, 0))</f>
        <v/>
      </c>
      <c r="B335">
        <f>INDEX(resultados!$A$2:$ZZ$432, 329, MATCH($B$2, resultados!$A$1:$ZZ$1, 0))</f>
        <v/>
      </c>
      <c r="C335">
        <f>INDEX(resultados!$A$2:$ZZ$432, 329, MATCH($B$3, resultados!$A$1:$ZZ$1, 0))</f>
        <v/>
      </c>
    </row>
    <row r="336">
      <c r="A336">
        <f>INDEX(resultados!$A$2:$ZZ$432, 330, MATCH($B$1, resultados!$A$1:$ZZ$1, 0))</f>
        <v/>
      </c>
      <c r="B336">
        <f>INDEX(resultados!$A$2:$ZZ$432, 330, MATCH($B$2, resultados!$A$1:$ZZ$1, 0))</f>
        <v/>
      </c>
      <c r="C336">
        <f>INDEX(resultados!$A$2:$ZZ$432, 330, MATCH($B$3, resultados!$A$1:$ZZ$1, 0))</f>
        <v/>
      </c>
    </row>
    <row r="337">
      <c r="A337">
        <f>INDEX(resultados!$A$2:$ZZ$432, 331, MATCH($B$1, resultados!$A$1:$ZZ$1, 0))</f>
        <v/>
      </c>
      <c r="B337">
        <f>INDEX(resultados!$A$2:$ZZ$432, 331, MATCH($B$2, resultados!$A$1:$ZZ$1, 0))</f>
        <v/>
      </c>
      <c r="C337">
        <f>INDEX(resultados!$A$2:$ZZ$432, 331, MATCH($B$3, resultados!$A$1:$ZZ$1, 0))</f>
        <v/>
      </c>
    </row>
    <row r="338">
      <c r="A338">
        <f>INDEX(resultados!$A$2:$ZZ$432, 332, MATCH($B$1, resultados!$A$1:$ZZ$1, 0))</f>
        <v/>
      </c>
      <c r="B338">
        <f>INDEX(resultados!$A$2:$ZZ$432, 332, MATCH($B$2, resultados!$A$1:$ZZ$1, 0))</f>
        <v/>
      </c>
      <c r="C338">
        <f>INDEX(resultados!$A$2:$ZZ$432, 332, MATCH($B$3, resultados!$A$1:$ZZ$1, 0))</f>
        <v/>
      </c>
    </row>
    <row r="339">
      <c r="A339">
        <f>INDEX(resultados!$A$2:$ZZ$432, 333, MATCH($B$1, resultados!$A$1:$ZZ$1, 0))</f>
        <v/>
      </c>
      <c r="B339">
        <f>INDEX(resultados!$A$2:$ZZ$432, 333, MATCH($B$2, resultados!$A$1:$ZZ$1, 0))</f>
        <v/>
      </c>
      <c r="C339">
        <f>INDEX(resultados!$A$2:$ZZ$432, 333, MATCH($B$3, resultados!$A$1:$ZZ$1, 0))</f>
        <v/>
      </c>
    </row>
    <row r="340">
      <c r="A340">
        <f>INDEX(resultados!$A$2:$ZZ$432, 334, MATCH($B$1, resultados!$A$1:$ZZ$1, 0))</f>
        <v/>
      </c>
      <c r="B340">
        <f>INDEX(resultados!$A$2:$ZZ$432, 334, MATCH($B$2, resultados!$A$1:$ZZ$1, 0))</f>
        <v/>
      </c>
      <c r="C340">
        <f>INDEX(resultados!$A$2:$ZZ$432, 334, MATCH($B$3, resultados!$A$1:$ZZ$1, 0))</f>
        <v/>
      </c>
    </row>
    <row r="341">
      <c r="A341">
        <f>INDEX(resultados!$A$2:$ZZ$432, 335, MATCH($B$1, resultados!$A$1:$ZZ$1, 0))</f>
        <v/>
      </c>
      <c r="B341">
        <f>INDEX(resultados!$A$2:$ZZ$432, 335, MATCH($B$2, resultados!$A$1:$ZZ$1, 0))</f>
        <v/>
      </c>
      <c r="C341">
        <f>INDEX(resultados!$A$2:$ZZ$432, 335, MATCH($B$3, resultados!$A$1:$ZZ$1, 0))</f>
        <v/>
      </c>
    </row>
    <row r="342">
      <c r="A342">
        <f>INDEX(resultados!$A$2:$ZZ$432, 336, MATCH($B$1, resultados!$A$1:$ZZ$1, 0))</f>
        <v/>
      </c>
      <c r="B342">
        <f>INDEX(resultados!$A$2:$ZZ$432, 336, MATCH($B$2, resultados!$A$1:$ZZ$1, 0))</f>
        <v/>
      </c>
      <c r="C342">
        <f>INDEX(resultados!$A$2:$ZZ$432, 336, MATCH($B$3, resultados!$A$1:$ZZ$1, 0))</f>
        <v/>
      </c>
    </row>
    <row r="343">
      <c r="A343">
        <f>INDEX(resultados!$A$2:$ZZ$432, 337, MATCH($B$1, resultados!$A$1:$ZZ$1, 0))</f>
        <v/>
      </c>
      <c r="B343">
        <f>INDEX(resultados!$A$2:$ZZ$432, 337, MATCH($B$2, resultados!$A$1:$ZZ$1, 0))</f>
        <v/>
      </c>
      <c r="C343">
        <f>INDEX(resultados!$A$2:$ZZ$432, 337, MATCH($B$3, resultados!$A$1:$ZZ$1, 0))</f>
        <v/>
      </c>
    </row>
    <row r="344">
      <c r="A344">
        <f>INDEX(resultados!$A$2:$ZZ$432, 338, MATCH($B$1, resultados!$A$1:$ZZ$1, 0))</f>
        <v/>
      </c>
      <c r="B344">
        <f>INDEX(resultados!$A$2:$ZZ$432, 338, MATCH($B$2, resultados!$A$1:$ZZ$1, 0))</f>
        <v/>
      </c>
      <c r="C344">
        <f>INDEX(resultados!$A$2:$ZZ$432, 338, MATCH($B$3, resultados!$A$1:$ZZ$1, 0))</f>
        <v/>
      </c>
    </row>
    <row r="345">
      <c r="A345">
        <f>INDEX(resultados!$A$2:$ZZ$432, 339, MATCH($B$1, resultados!$A$1:$ZZ$1, 0))</f>
        <v/>
      </c>
      <c r="B345">
        <f>INDEX(resultados!$A$2:$ZZ$432, 339, MATCH($B$2, resultados!$A$1:$ZZ$1, 0))</f>
        <v/>
      </c>
      <c r="C345">
        <f>INDEX(resultados!$A$2:$ZZ$432, 339, MATCH($B$3, resultados!$A$1:$ZZ$1, 0))</f>
        <v/>
      </c>
    </row>
    <row r="346">
      <c r="A346">
        <f>INDEX(resultados!$A$2:$ZZ$432, 340, MATCH($B$1, resultados!$A$1:$ZZ$1, 0))</f>
        <v/>
      </c>
      <c r="B346">
        <f>INDEX(resultados!$A$2:$ZZ$432, 340, MATCH($B$2, resultados!$A$1:$ZZ$1, 0))</f>
        <v/>
      </c>
      <c r="C346">
        <f>INDEX(resultados!$A$2:$ZZ$432, 340, MATCH($B$3, resultados!$A$1:$ZZ$1, 0))</f>
        <v/>
      </c>
    </row>
    <row r="347">
      <c r="A347">
        <f>INDEX(resultados!$A$2:$ZZ$432, 341, MATCH($B$1, resultados!$A$1:$ZZ$1, 0))</f>
        <v/>
      </c>
      <c r="B347">
        <f>INDEX(resultados!$A$2:$ZZ$432, 341, MATCH($B$2, resultados!$A$1:$ZZ$1, 0))</f>
        <v/>
      </c>
      <c r="C347">
        <f>INDEX(resultados!$A$2:$ZZ$432, 341, MATCH($B$3, resultados!$A$1:$ZZ$1, 0))</f>
        <v/>
      </c>
    </row>
    <row r="348">
      <c r="A348">
        <f>INDEX(resultados!$A$2:$ZZ$432, 342, MATCH($B$1, resultados!$A$1:$ZZ$1, 0))</f>
        <v/>
      </c>
      <c r="B348">
        <f>INDEX(resultados!$A$2:$ZZ$432, 342, MATCH($B$2, resultados!$A$1:$ZZ$1, 0))</f>
        <v/>
      </c>
      <c r="C348">
        <f>INDEX(resultados!$A$2:$ZZ$432, 342, MATCH($B$3, resultados!$A$1:$ZZ$1, 0))</f>
        <v/>
      </c>
    </row>
    <row r="349">
      <c r="A349">
        <f>INDEX(resultados!$A$2:$ZZ$432, 343, MATCH($B$1, resultados!$A$1:$ZZ$1, 0))</f>
        <v/>
      </c>
      <c r="B349">
        <f>INDEX(resultados!$A$2:$ZZ$432, 343, MATCH($B$2, resultados!$A$1:$ZZ$1, 0))</f>
        <v/>
      </c>
      <c r="C349">
        <f>INDEX(resultados!$A$2:$ZZ$432, 343, MATCH($B$3, resultados!$A$1:$ZZ$1, 0))</f>
        <v/>
      </c>
    </row>
    <row r="350">
      <c r="A350">
        <f>INDEX(resultados!$A$2:$ZZ$432, 344, MATCH($B$1, resultados!$A$1:$ZZ$1, 0))</f>
        <v/>
      </c>
      <c r="B350">
        <f>INDEX(resultados!$A$2:$ZZ$432, 344, MATCH($B$2, resultados!$A$1:$ZZ$1, 0))</f>
        <v/>
      </c>
      <c r="C350">
        <f>INDEX(resultados!$A$2:$ZZ$432, 344, MATCH($B$3, resultados!$A$1:$ZZ$1, 0))</f>
        <v/>
      </c>
    </row>
    <row r="351">
      <c r="A351">
        <f>INDEX(resultados!$A$2:$ZZ$432, 345, MATCH($B$1, resultados!$A$1:$ZZ$1, 0))</f>
        <v/>
      </c>
      <c r="B351">
        <f>INDEX(resultados!$A$2:$ZZ$432, 345, MATCH($B$2, resultados!$A$1:$ZZ$1, 0))</f>
        <v/>
      </c>
      <c r="C351">
        <f>INDEX(resultados!$A$2:$ZZ$432, 345, MATCH($B$3, resultados!$A$1:$ZZ$1, 0))</f>
        <v/>
      </c>
    </row>
    <row r="352">
      <c r="A352">
        <f>INDEX(resultados!$A$2:$ZZ$432, 346, MATCH($B$1, resultados!$A$1:$ZZ$1, 0))</f>
        <v/>
      </c>
      <c r="B352">
        <f>INDEX(resultados!$A$2:$ZZ$432, 346, MATCH($B$2, resultados!$A$1:$ZZ$1, 0))</f>
        <v/>
      </c>
      <c r="C352">
        <f>INDEX(resultados!$A$2:$ZZ$432, 346, MATCH($B$3, resultados!$A$1:$ZZ$1, 0))</f>
        <v/>
      </c>
    </row>
    <row r="353">
      <c r="A353">
        <f>INDEX(resultados!$A$2:$ZZ$432, 347, MATCH($B$1, resultados!$A$1:$ZZ$1, 0))</f>
        <v/>
      </c>
      <c r="B353">
        <f>INDEX(resultados!$A$2:$ZZ$432, 347, MATCH($B$2, resultados!$A$1:$ZZ$1, 0))</f>
        <v/>
      </c>
      <c r="C353">
        <f>INDEX(resultados!$A$2:$ZZ$432, 347, MATCH($B$3, resultados!$A$1:$ZZ$1, 0))</f>
        <v/>
      </c>
    </row>
    <row r="354">
      <c r="A354">
        <f>INDEX(resultados!$A$2:$ZZ$432, 348, MATCH($B$1, resultados!$A$1:$ZZ$1, 0))</f>
        <v/>
      </c>
      <c r="B354">
        <f>INDEX(resultados!$A$2:$ZZ$432, 348, MATCH($B$2, resultados!$A$1:$ZZ$1, 0))</f>
        <v/>
      </c>
      <c r="C354">
        <f>INDEX(resultados!$A$2:$ZZ$432, 348, MATCH($B$3, resultados!$A$1:$ZZ$1, 0))</f>
        <v/>
      </c>
    </row>
    <row r="355">
      <c r="A355">
        <f>INDEX(resultados!$A$2:$ZZ$432, 349, MATCH($B$1, resultados!$A$1:$ZZ$1, 0))</f>
        <v/>
      </c>
      <c r="B355">
        <f>INDEX(resultados!$A$2:$ZZ$432, 349, MATCH($B$2, resultados!$A$1:$ZZ$1, 0))</f>
        <v/>
      </c>
      <c r="C355">
        <f>INDEX(resultados!$A$2:$ZZ$432, 349, MATCH($B$3, resultados!$A$1:$ZZ$1, 0))</f>
        <v/>
      </c>
    </row>
    <row r="356">
      <c r="A356">
        <f>INDEX(resultados!$A$2:$ZZ$432, 350, MATCH($B$1, resultados!$A$1:$ZZ$1, 0))</f>
        <v/>
      </c>
      <c r="B356">
        <f>INDEX(resultados!$A$2:$ZZ$432, 350, MATCH($B$2, resultados!$A$1:$ZZ$1, 0))</f>
        <v/>
      </c>
      <c r="C356">
        <f>INDEX(resultados!$A$2:$ZZ$432, 350, MATCH($B$3, resultados!$A$1:$ZZ$1, 0))</f>
        <v/>
      </c>
    </row>
    <row r="357">
      <c r="A357">
        <f>INDEX(resultados!$A$2:$ZZ$432, 351, MATCH($B$1, resultados!$A$1:$ZZ$1, 0))</f>
        <v/>
      </c>
      <c r="B357">
        <f>INDEX(resultados!$A$2:$ZZ$432, 351, MATCH($B$2, resultados!$A$1:$ZZ$1, 0))</f>
        <v/>
      </c>
      <c r="C357">
        <f>INDEX(resultados!$A$2:$ZZ$432, 351, MATCH($B$3, resultados!$A$1:$ZZ$1, 0))</f>
        <v/>
      </c>
    </row>
    <row r="358">
      <c r="A358">
        <f>INDEX(resultados!$A$2:$ZZ$432, 352, MATCH($B$1, resultados!$A$1:$ZZ$1, 0))</f>
        <v/>
      </c>
      <c r="B358">
        <f>INDEX(resultados!$A$2:$ZZ$432, 352, MATCH($B$2, resultados!$A$1:$ZZ$1, 0))</f>
        <v/>
      </c>
      <c r="C358">
        <f>INDEX(resultados!$A$2:$ZZ$432, 352, MATCH($B$3, resultados!$A$1:$ZZ$1, 0))</f>
        <v/>
      </c>
    </row>
    <row r="359">
      <c r="A359">
        <f>INDEX(resultados!$A$2:$ZZ$432, 353, MATCH($B$1, resultados!$A$1:$ZZ$1, 0))</f>
        <v/>
      </c>
      <c r="B359">
        <f>INDEX(resultados!$A$2:$ZZ$432, 353, MATCH($B$2, resultados!$A$1:$ZZ$1, 0))</f>
        <v/>
      </c>
      <c r="C359">
        <f>INDEX(resultados!$A$2:$ZZ$432, 353, MATCH($B$3, resultados!$A$1:$ZZ$1, 0))</f>
        <v/>
      </c>
    </row>
    <row r="360">
      <c r="A360">
        <f>INDEX(resultados!$A$2:$ZZ$432, 354, MATCH($B$1, resultados!$A$1:$ZZ$1, 0))</f>
        <v/>
      </c>
      <c r="B360">
        <f>INDEX(resultados!$A$2:$ZZ$432, 354, MATCH($B$2, resultados!$A$1:$ZZ$1, 0))</f>
        <v/>
      </c>
      <c r="C360">
        <f>INDEX(resultados!$A$2:$ZZ$432, 354, MATCH($B$3, resultados!$A$1:$ZZ$1, 0))</f>
        <v/>
      </c>
    </row>
    <row r="361">
      <c r="A361">
        <f>INDEX(resultados!$A$2:$ZZ$432, 355, MATCH($B$1, resultados!$A$1:$ZZ$1, 0))</f>
        <v/>
      </c>
      <c r="B361">
        <f>INDEX(resultados!$A$2:$ZZ$432, 355, MATCH($B$2, resultados!$A$1:$ZZ$1, 0))</f>
        <v/>
      </c>
      <c r="C361">
        <f>INDEX(resultados!$A$2:$ZZ$432, 355, MATCH($B$3, resultados!$A$1:$ZZ$1, 0))</f>
        <v/>
      </c>
    </row>
    <row r="362">
      <c r="A362">
        <f>INDEX(resultados!$A$2:$ZZ$432, 356, MATCH($B$1, resultados!$A$1:$ZZ$1, 0))</f>
        <v/>
      </c>
      <c r="B362">
        <f>INDEX(resultados!$A$2:$ZZ$432, 356, MATCH($B$2, resultados!$A$1:$ZZ$1, 0))</f>
        <v/>
      </c>
      <c r="C362">
        <f>INDEX(resultados!$A$2:$ZZ$432, 356, MATCH($B$3, resultados!$A$1:$ZZ$1, 0))</f>
        <v/>
      </c>
    </row>
    <row r="363">
      <c r="A363">
        <f>INDEX(resultados!$A$2:$ZZ$432, 357, MATCH($B$1, resultados!$A$1:$ZZ$1, 0))</f>
        <v/>
      </c>
      <c r="B363">
        <f>INDEX(resultados!$A$2:$ZZ$432, 357, MATCH($B$2, resultados!$A$1:$ZZ$1, 0))</f>
        <v/>
      </c>
      <c r="C363">
        <f>INDEX(resultados!$A$2:$ZZ$432, 357, MATCH($B$3, resultados!$A$1:$ZZ$1, 0))</f>
        <v/>
      </c>
    </row>
    <row r="364">
      <c r="A364">
        <f>INDEX(resultados!$A$2:$ZZ$432, 358, MATCH($B$1, resultados!$A$1:$ZZ$1, 0))</f>
        <v/>
      </c>
      <c r="B364">
        <f>INDEX(resultados!$A$2:$ZZ$432, 358, MATCH($B$2, resultados!$A$1:$ZZ$1, 0))</f>
        <v/>
      </c>
      <c r="C364">
        <f>INDEX(resultados!$A$2:$ZZ$432, 358, MATCH($B$3, resultados!$A$1:$ZZ$1, 0))</f>
        <v/>
      </c>
    </row>
    <row r="365">
      <c r="A365">
        <f>INDEX(resultados!$A$2:$ZZ$432, 359, MATCH($B$1, resultados!$A$1:$ZZ$1, 0))</f>
        <v/>
      </c>
      <c r="B365">
        <f>INDEX(resultados!$A$2:$ZZ$432, 359, MATCH($B$2, resultados!$A$1:$ZZ$1, 0))</f>
        <v/>
      </c>
      <c r="C365">
        <f>INDEX(resultados!$A$2:$ZZ$432, 359, MATCH($B$3, resultados!$A$1:$ZZ$1, 0))</f>
        <v/>
      </c>
    </row>
    <row r="366">
      <c r="A366">
        <f>INDEX(resultados!$A$2:$ZZ$432, 360, MATCH($B$1, resultados!$A$1:$ZZ$1, 0))</f>
        <v/>
      </c>
      <c r="B366">
        <f>INDEX(resultados!$A$2:$ZZ$432, 360, MATCH($B$2, resultados!$A$1:$ZZ$1, 0))</f>
        <v/>
      </c>
      <c r="C366">
        <f>INDEX(resultados!$A$2:$ZZ$432, 360, MATCH($B$3, resultados!$A$1:$ZZ$1, 0))</f>
        <v/>
      </c>
    </row>
    <row r="367">
      <c r="A367">
        <f>INDEX(resultados!$A$2:$ZZ$432, 361, MATCH($B$1, resultados!$A$1:$ZZ$1, 0))</f>
        <v/>
      </c>
      <c r="B367">
        <f>INDEX(resultados!$A$2:$ZZ$432, 361, MATCH($B$2, resultados!$A$1:$ZZ$1, 0))</f>
        <v/>
      </c>
      <c r="C367">
        <f>INDEX(resultados!$A$2:$ZZ$432, 361, MATCH($B$3, resultados!$A$1:$ZZ$1, 0))</f>
        <v/>
      </c>
    </row>
    <row r="368">
      <c r="A368">
        <f>INDEX(resultados!$A$2:$ZZ$432, 362, MATCH($B$1, resultados!$A$1:$ZZ$1, 0))</f>
        <v/>
      </c>
      <c r="B368">
        <f>INDEX(resultados!$A$2:$ZZ$432, 362, MATCH($B$2, resultados!$A$1:$ZZ$1, 0))</f>
        <v/>
      </c>
      <c r="C368">
        <f>INDEX(resultados!$A$2:$ZZ$432, 362, MATCH($B$3, resultados!$A$1:$ZZ$1, 0))</f>
        <v/>
      </c>
    </row>
    <row r="369">
      <c r="A369">
        <f>INDEX(resultados!$A$2:$ZZ$432, 363, MATCH($B$1, resultados!$A$1:$ZZ$1, 0))</f>
        <v/>
      </c>
      <c r="B369">
        <f>INDEX(resultados!$A$2:$ZZ$432, 363, MATCH($B$2, resultados!$A$1:$ZZ$1, 0))</f>
        <v/>
      </c>
      <c r="C369">
        <f>INDEX(resultados!$A$2:$ZZ$432, 363, MATCH($B$3, resultados!$A$1:$ZZ$1, 0))</f>
        <v/>
      </c>
    </row>
    <row r="370">
      <c r="A370">
        <f>INDEX(resultados!$A$2:$ZZ$432, 364, MATCH($B$1, resultados!$A$1:$ZZ$1, 0))</f>
        <v/>
      </c>
      <c r="B370">
        <f>INDEX(resultados!$A$2:$ZZ$432, 364, MATCH($B$2, resultados!$A$1:$ZZ$1, 0))</f>
        <v/>
      </c>
      <c r="C370">
        <f>INDEX(resultados!$A$2:$ZZ$432, 364, MATCH($B$3, resultados!$A$1:$ZZ$1, 0))</f>
        <v/>
      </c>
    </row>
    <row r="371">
      <c r="A371">
        <f>INDEX(resultados!$A$2:$ZZ$432, 365, MATCH($B$1, resultados!$A$1:$ZZ$1, 0))</f>
        <v/>
      </c>
      <c r="B371">
        <f>INDEX(resultados!$A$2:$ZZ$432, 365, MATCH($B$2, resultados!$A$1:$ZZ$1, 0))</f>
        <v/>
      </c>
      <c r="C371">
        <f>INDEX(resultados!$A$2:$ZZ$432, 365, MATCH($B$3, resultados!$A$1:$ZZ$1, 0))</f>
        <v/>
      </c>
    </row>
    <row r="372">
      <c r="A372">
        <f>INDEX(resultados!$A$2:$ZZ$432, 366, MATCH($B$1, resultados!$A$1:$ZZ$1, 0))</f>
        <v/>
      </c>
      <c r="B372">
        <f>INDEX(resultados!$A$2:$ZZ$432, 366, MATCH($B$2, resultados!$A$1:$ZZ$1, 0))</f>
        <v/>
      </c>
      <c r="C372">
        <f>INDEX(resultados!$A$2:$ZZ$432, 366, MATCH($B$3, resultados!$A$1:$ZZ$1, 0))</f>
        <v/>
      </c>
    </row>
    <row r="373">
      <c r="A373">
        <f>INDEX(resultados!$A$2:$ZZ$432, 367, MATCH($B$1, resultados!$A$1:$ZZ$1, 0))</f>
        <v/>
      </c>
      <c r="B373">
        <f>INDEX(resultados!$A$2:$ZZ$432, 367, MATCH($B$2, resultados!$A$1:$ZZ$1, 0))</f>
        <v/>
      </c>
      <c r="C373">
        <f>INDEX(resultados!$A$2:$ZZ$432, 367, MATCH($B$3, resultados!$A$1:$ZZ$1, 0))</f>
        <v/>
      </c>
    </row>
    <row r="374">
      <c r="A374">
        <f>INDEX(resultados!$A$2:$ZZ$432, 368, MATCH($B$1, resultados!$A$1:$ZZ$1, 0))</f>
        <v/>
      </c>
      <c r="B374">
        <f>INDEX(resultados!$A$2:$ZZ$432, 368, MATCH($B$2, resultados!$A$1:$ZZ$1, 0))</f>
        <v/>
      </c>
      <c r="C374">
        <f>INDEX(resultados!$A$2:$ZZ$432, 368, MATCH($B$3, resultados!$A$1:$ZZ$1, 0))</f>
        <v/>
      </c>
    </row>
    <row r="375">
      <c r="A375">
        <f>INDEX(resultados!$A$2:$ZZ$432, 369, MATCH($B$1, resultados!$A$1:$ZZ$1, 0))</f>
        <v/>
      </c>
      <c r="B375">
        <f>INDEX(resultados!$A$2:$ZZ$432, 369, MATCH($B$2, resultados!$A$1:$ZZ$1, 0))</f>
        <v/>
      </c>
      <c r="C375">
        <f>INDEX(resultados!$A$2:$ZZ$432, 369, MATCH($B$3, resultados!$A$1:$ZZ$1, 0))</f>
        <v/>
      </c>
    </row>
    <row r="376">
      <c r="A376">
        <f>INDEX(resultados!$A$2:$ZZ$432, 370, MATCH($B$1, resultados!$A$1:$ZZ$1, 0))</f>
        <v/>
      </c>
      <c r="B376">
        <f>INDEX(resultados!$A$2:$ZZ$432, 370, MATCH($B$2, resultados!$A$1:$ZZ$1, 0))</f>
        <v/>
      </c>
      <c r="C376">
        <f>INDEX(resultados!$A$2:$ZZ$432, 370, MATCH($B$3, resultados!$A$1:$ZZ$1, 0))</f>
        <v/>
      </c>
    </row>
    <row r="377">
      <c r="A377">
        <f>INDEX(resultados!$A$2:$ZZ$432, 371, MATCH($B$1, resultados!$A$1:$ZZ$1, 0))</f>
        <v/>
      </c>
      <c r="B377">
        <f>INDEX(resultados!$A$2:$ZZ$432, 371, MATCH($B$2, resultados!$A$1:$ZZ$1, 0))</f>
        <v/>
      </c>
      <c r="C377">
        <f>INDEX(resultados!$A$2:$ZZ$432, 371, MATCH($B$3, resultados!$A$1:$ZZ$1, 0))</f>
        <v/>
      </c>
    </row>
    <row r="378">
      <c r="A378">
        <f>INDEX(resultados!$A$2:$ZZ$432, 372, MATCH($B$1, resultados!$A$1:$ZZ$1, 0))</f>
        <v/>
      </c>
      <c r="B378">
        <f>INDEX(resultados!$A$2:$ZZ$432, 372, MATCH($B$2, resultados!$A$1:$ZZ$1, 0))</f>
        <v/>
      </c>
      <c r="C378">
        <f>INDEX(resultados!$A$2:$ZZ$432, 372, MATCH($B$3, resultados!$A$1:$ZZ$1, 0))</f>
        <v/>
      </c>
    </row>
    <row r="379">
      <c r="A379">
        <f>INDEX(resultados!$A$2:$ZZ$432, 373, MATCH($B$1, resultados!$A$1:$ZZ$1, 0))</f>
        <v/>
      </c>
      <c r="B379">
        <f>INDEX(resultados!$A$2:$ZZ$432, 373, MATCH($B$2, resultados!$A$1:$ZZ$1, 0))</f>
        <v/>
      </c>
      <c r="C379">
        <f>INDEX(resultados!$A$2:$ZZ$432, 373, MATCH($B$3, resultados!$A$1:$ZZ$1, 0))</f>
        <v/>
      </c>
    </row>
    <row r="380">
      <c r="A380">
        <f>INDEX(resultados!$A$2:$ZZ$432, 374, MATCH($B$1, resultados!$A$1:$ZZ$1, 0))</f>
        <v/>
      </c>
      <c r="B380">
        <f>INDEX(resultados!$A$2:$ZZ$432, 374, MATCH($B$2, resultados!$A$1:$ZZ$1, 0))</f>
        <v/>
      </c>
      <c r="C380">
        <f>INDEX(resultados!$A$2:$ZZ$432, 374, MATCH($B$3, resultados!$A$1:$ZZ$1, 0))</f>
        <v/>
      </c>
    </row>
    <row r="381">
      <c r="A381">
        <f>INDEX(resultados!$A$2:$ZZ$432, 375, MATCH($B$1, resultados!$A$1:$ZZ$1, 0))</f>
        <v/>
      </c>
      <c r="B381">
        <f>INDEX(resultados!$A$2:$ZZ$432, 375, MATCH($B$2, resultados!$A$1:$ZZ$1, 0))</f>
        <v/>
      </c>
      <c r="C381">
        <f>INDEX(resultados!$A$2:$ZZ$432, 375, MATCH($B$3, resultados!$A$1:$ZZ$1, 0))</f>
        <v/>
      </c>
    </row>
    <row r="382">
      <c r="A382">
        <f>INDEX(resultados!$A$2:$ZZ$432, 376, MATCH($B$1, resultados!$A$1:$ZZ$1, 0))</f>
        <v/>
      </c>
      <c r="B382">
        <f>INDEX(resultados!$A$2:$ZZ$432, 376, MATCH($B$2, resultados!$A$1:$ZZ$1, 0))</f>
        <v/>
      </c>
      <c r="C382">
        <f>INDEX(resultados!$A$2:$ZZ$432, 376, MATCH($B$3, resultados!$A$1:$ZZ$1, 0))</f>
        <v/>
      </c>
    </row>
    <row r="383">
      <c r="A383">
        <f>INDEX(resultados!$A$2:$ZZ$432, 377, MATCH($B$1, resultados!$A$1:$ZZ$1, 0))</f>
        <v/>
      </c>
      <c r="B383">
        <f>INDEX(resultados!$A$2:$ZZ$432, 377, MATCH($B$2, resultados!$A$1:$ZZ$1, 0))</f>
        <v/>
      </c>
      <c r="C383">
        <f>INDEX(resultados!$A$2:$ZZ$432, 377, MATCH($B$3, resultados!$A$1:$ZZ$1, 0))</f>
        <v/>
      </c>
    </row>
    <row r="384">
      <c r="A384">
        <f>INDEX(resultados!$A$2:$ZZ$432, 378, MATCH($B$1, resultados!$A$1:$ZZ$1, 0))</f>
        <v/>
      </c>
      <c r="B384">
        <f>INDEX(resultados!$A$2:$ZZ$432, 378, MATCH($B$2, resultados!$A$1:$ZZ$1, 0))</f>
        <v/>
      </c>
      <c r="C384">
        <f>INDEX(resultados!$A$2:$ZZ$432, 378, MATCH($B$3, resultados!$A$1:$ZZ$1, 0))</f>
        <v/>
      </c>
    </row>
    <row r="385">
      <c r="A385">
        <f>INDEX(resultados!$A$2:$ZZ$432, 379, MATCH($B$1, resultados!$A$1:$ZZ$1, 0))</f>
        <v/>
      </c>
      <c r="B385">
        <f>INDEX(resultados!$A$2:$ZZ$432, 379, MATCH($B$2, resultados!$A$1:$ZZ$1, 0))</f>
        <v/>
      </c>
      <c r="C385">
        <f>INDEX(resultados!$A$2:$ZZ$432, 379, MATCH($B$3, resultados!$A$1:$ZZ$1, 0))</f>
        <v/>
      </c>
    </row>
    <row r="386">
      <c r="A386">
        <f>INDEX(resultados!$A$2:$ZZ$432, 380, MATCH($B$1, resultados!$A$1:$ZZ$1, 0))</f>
        <v/>
      </c>
      <c r="B386">
        <f>INDEX(resultados!$A$2:$ZZ$432, 380, MATCH($B$2, resultados!$A$1:$ZZ$1, 0))</f>
        <v/>
      </c>
      <c r="C386">
        <f>INDEX(resultados!$A$2:$ZZ$432, 380, MATCH($B$3, resultados!$A$1:$ZZ$1, 0))</f>
        <v/>
      </c>
    </row>
    <row r="387">
      <c r="A387">
        <f>INDEX(resultados!$A$2:$ZZ$432, 381, MATCH($B$1, resultados!$A$1:$ZZ$1, 0))</f>
        <v/>
      </c>
      <c r="B387">
        <f>INDEX(resultados!$A$2:$ZZ$432, 381, MATCH($B$2, resultados!$A$1:$ZZ$1, 0))</f>
        <v/>
      </c>
      <c r="C387">
        <f>INDEX(resultados!$A$2:$ZZ$432, 381, MATCH($B$3, resultados!$A$1:$ZZ$1, 0))</f>
        <v/>
      </c>
    </row>
    <row r="388">
      <c r="A388">
        <f>INDEX(resultados!$A$2:$ZZ$432, 382, MATCH($B$1, resultados!$A$1:$ZZ$1, 0))</f>
        <v/>
      </c>
      <c r="B388">
        <f>INDEX(resultados!$A$2:$ZZ$432, 382, MATCH($B$2, resultados!$A$1:$ZZ$1, 0))</f>
        <v/>
      </c>
      <c r="C388">
        <f>INDEX(resultados!$A$2:$ZZ$432, 382, MATCH($B$3, resultados!$A$1:$ZZ$1, 0))</f>
        <v/>
      </c>
    </row>
    <row r="389">
      <c r="A389">
        <f>INDEX(resultados!$A$2:$ZZ$432, 383, MATCH($B$1, resultados!$A$1:$ZZ$1, 0))</f>
        <v/>
      </c>
      <c r="B389">
        <f>INDEX(resultados!$A$2:$ZZ$432, 383, MATCH($B$2, resultados!$A$1:$ZZ$1, 0))</f>
        <v/>
      </c>
      <c r="C389">
        <f>INDEX(resultados!$A$2:$ZZ$432, 383, MATCH($B$3, resultados!$A$1:$ZZ$1, 0))</f>
        <v/>
      </c>
    </row>
    <row r="390">
      <c r="A390">
        <f>INDEX(resultados!$A$2:$ZZ$432, 384, MATCH($B$1, resultados!$A$1:$ZZ$1, 0))</f>
        <v/>
      </c>
      <c r="B390">
        <f>INDEX(resultados!$A$2:$ZZ$432, 384, MATCH($B$2, resultados!$A$1:$ZZ$1, 0))</f>
        <v/>
      </c>
      <c r="C390">
        <f>INDEX(resultados!$A$2:$ZZ$432, 384, MATCH($B$3, resultados!$A$1:$ZZ$1, 0))</f>
        <v/>
      </c>
    </row>
    <row r="391">
      <c r="A391">
        <f>INDEX(resultados!$A$2:$ZZ$432, 385, MATCH($B$1, resultados!$A$1:$ZZ$1, 0))</f>
        <v/>
      </c>
      <c r="B391">
        <f>INDEX(resultados!$A$2:$ZZ$432, 385, MATCH($B$2, resultados!$A$1:$ZZ$1, 0))</f>
        <v/>
      </c>
      <c r="C391">
        <f>INDEX(resultados!$A$2:$ZZ$432, 385, MATCH($B$3, resultados!$A$1:$ZZ$1, 0))</f>
        <v/>
      </c>
    </row>
    <row r="392">
      <c r="A392">
        <f>INDEX(resultados!$A$2:$ZZ$432, 386, MATCH($B$1, resultados!$A$1:$ZZ$1, 0))</f>
        <v/>
      </c>
      <c r="B392">
        <f>INDEX(resultados!$A$2:$ZZ$432, 386, MATCH($B$2, resultados!$A$1:$ZZ$1, 0))</f>
        <v/>
      </c>
      <c r="C392">
        <f>INDEX(resultados!$A$2:$ZZ$432, 386, MATCH($B$3, resultados!$A$1:$ZZ$1, 0))</f>
        <v/>
      </c>
    </row>
    <row r="393">
      <c r="A393">
        <f>INDEX(resultados!$A$2:$ZZ$432, 387, MATCH($B$1, resultados!$A$1:$ZZ$1, 0))</f>
        <v/>
      </c>
      <c r="B393">
        <f>INDEX(resultados!$A$2:$ZZ$432, 387, MATCH($B$2, resultados!$A$1:$ZZ$1, 0))</f>
        <v/>
      </c>
      <c r="C393">
        <f>INDEX(resultados!$A$2:$ZZ$432, 387, MATCH($B$3, resultados!$A$1:$ZZ$1, 0))</f>
        <v/>
      </c>
    </row>
    <row r="394">
      <c r="A394">
        <f>INDEX(resultados!$A$2:$ZZ$432, 388, MATCH($B$1, resultados!$A$1:$ZZ$1, 0))</f>
        <v/>
      </c>
      <c r="B394">
        <f>INDEX(resultados!$A$2:$ZZ$432, 388, MATCH($B$2, resultados!$A$1:$ZZ$1, 0))</f>
        <v/>
      </c>
      <c r="C394">
        <f>INDEX(resultados!$A$2:$ZZ$432, 388, MATCH($B$3, resultados!$A$1:$ZZ$1, 0))</f>
        <v/>
      </c>
    </row>
    <row r="395">
      <c r="A395">
        <f>INDEX(resultados!$A$2:$ZZ$432, 389, MATCH($B$1, resultados!$A$1:$ZZ$1, 0))</f>
        <v/>
      </c>
      <c r="B395">
        <f>INDEX(resultados!$A$2:$ZZ$432, 389, MATCH($B$2, resultados!$A$1:$ZZ$1, 0))</f>
        <v/>
      </c>
      <c r="C395">
        <f>INDEX(resultados!$A$2:$ZZ$432, 389, MATCH($B$3, resultados!$A$1:$ZZ$1, 0))</f>
        <v/>
      </c>
    </row>
    <row r="396">
      <c r="A396">
        <f>INDEX(resultados!$A$2:$ZZ$432, 390, MATCH($B$1, resultados!$A$1:$ZZ$1, 0))</f>
        <v/>
      </c>
      <c r="B396">
        <f>INDEX(resultados!$A$2:$ZZ$432, 390, MATCH($B$2, resultados!$A$1:$ZZ$1, 0))</f>
        <v/>
      </c>
      <c r="C396">
        <f>INDEX(resultados!$A$2:$ZZ$432, 390, MATCH($B$3, resultados!$A$1:$ZZ$1, 0))</f>
        <v/>
      </c>
    </row>
    <row r="397">
      <c r="A397">
        <f>INDEX(resultados!$A$2:$ZZ$432, 391, MATCH($B$1, resultados!$A$1:$ZZ$1, 0))</f>
        <v/>
      </c>
      <c r="B397">
        <f>INDEX(resultados!$A$2:$ZZ$432, 391, MATCH($B$2, resultados!$A$1:$ZZ$1, 0))</f>
        <v/>
      </c>
      <c r="C397">
        <f>INDEX(resultados!$A$2:$ZZ$432, 391, MATCH($B$3, resultados!$A$1:$ZZ$1, 0))</f>
        <v/>
      </c>
    </row>
    <row r="398">
      <c r="A398">
        <f>INDEX(resultados!$A$2:$ZZ$432, 392, MATCH($B$1, resultados!$A$1:$ZZ$1, 0))</f>
        <v/>
      </c>
      <c r="B398">
        <f>INDEX(resultados!$A$2:$ZZ$432, 392, MATCH($B$2, resultados!$A$1:$ZZ$1, 0))</f>
        <v/>
      </c>
      <c r="C398">
        <f>INDEX(resultados!$A$2:$ZZ$432, 392, MATCH($B$3, resultados!$A$1:$ZZ$1, 0))</f>
        <v/>
      </c>
    </row>
    <row r="399">
      <c r="A399">
        <f>INDEX(resultados!$A$2:$ZZ$432, 393, MATCH($B$1, resultados!$A$1:$ZZ$1, 0))</f>
        <v/>
      </c>
      <c r="B399">
        <f>INDEX(resultados!$A$2:$ZZ$432, 393, MATCH($B$2, resultados!$A$1:$ZZ$1, 0))</f>
        <v/>
      </c>
      <c r="C399">
        <f>INDEX(resultados!$A$2:$ZZ$432, 393, MATCH($B$3, resultados!$A$1:$ZZ$1, 0))</f>
        <v/>
      </c>
    </row>
    <row r="400">
      <c r="A400">
        <f>INDEX(resultados!$A$2:$ZZ$432, 394, MATCH($B$1, resultados!$A$1:$ZZ$1, 0))</f>
        <v/>
      </c>
      <c r="B400">
        <f>INDEX(resultados!$A$2:$ZZ$432, 394, MATCH($B$2, resultados!$A$1:$ZZ$1, 0))</f>
        <v/>
      </c>
      <c r="C400">
        <f>INDEX(resultados!$A$2:$ZZ$432, 394, MATCH($B$3, resultados!$A$1:$ZZ$1, 0))</f>
        <v/>
      </c>
    </row>
    <row r="401">
      <c r="A401">
        <f>INDEX(resultados!$A$2:$ZZ$432, 395, MATCH($B$1, resultados!$A$1:$ZZ$1, 0))</f>
        <v/>
      </c>
      <c r="B401">
        <f>INDEX(resultados!$A$2:$ZZ$432, 395, MATCH($B$2, resultados!$A$1:$ZZ$1, 0))</f>
        <v/>
      </c>
      <c r="C401">
        <f>INDEX(resultados!$A$2:$ZZ$432, 395, MATCH($B$3, resultados!$A$1:$ZZ$1, 0))</f>
        <v/>
      </c>
    </row>
    <row r="402">
      <c r="A402">
        <f>INDEX(resultados!$A$2:$ZZ$432, 396, MATCH($B$1, resultados!$A$1:$ZZ$1, 0))</f>
        <v/>
      </c>
      <c r="B402">
        <f>INDEX(resultados!$A$2:$ZZ$432, 396, MATCH($B$2, resultados!$A$1:$ZZ$1, 0))</f>
        <v/>
      </c>
      <c r="C402">
        <f>INDEX(resultados!$A$2:$ZZ$432, 396, MATCH($B$3, resultados!$A$1:$ZZ$1, 0))</f>
        <v/>
      </c>
    </row>
    <row r="403">
      <c r="A403">
        <f>INDEX(resultados!$A$2:$ZZ$432, 397, MATCH($B$1, resultados!$A$1:$ZZ$1, 0))</f>
        <v/>
      </c>
      <c r="B403">
        <f>INDEX(resultados!$A$2:$ZZ$432, 397, MATCH($B$2, resultados!$A$1:$ZZ$1, 0))</f>
        <v/>
      </c>
      <c r="C403">
        <f>INDEX(resultados!$A$2:$ZZ$432, 397, MATCH($B$3, resultados!$A$1:$ZZ$1, 0))</f>
        <v/>
      </c>
    </row>
    <row r="404">
      <c r="A404">
        <f>INDEX(resultados!$A$2:$ZZ$432, 398, MATCH($B$1, resultados!$A$1:$ZZ$1, 0))</f>
        <v/>
      </c>
      <c r="B404">
        <f>INDEX(resultados!$A$2:$ZZ$432, 398, MATCH($B$2, resultados!$A$1:$ZZ$1, 0))</f>
        <v/>
      </c>
      <c r="C404">
        <f>INDEX(resultados!$A$2:$ZZ$432, 398, MATCH($B$3, resultados!$A$1:$ZZ$1, 0))</f>
        <v/>
      </c>
    </row>
    <row r="405">
      <c r="A405">
        <f>INDEX(resultados!$A$2:$ZZ$432, 399, MATCH($B$1, resultados!$A$1:$ZZ$1, 0))</f>
        <v/>
      </c>
      <c r="B405">
        <f>INDEX(resultados!$A$2:$ZZ$432, 399, MATCH($B$2, resultados!$A$1:$ZZ$1, 0))</f>
        <v/>
      </c>
      <c r="C405">
        <f>INDEX(resultados!$A$2:$ZZ$432, 399, MATCH($B$3, resultados!$A$1:$ZZ$1, 0))</f>
        <v/>
      </c>
    </row>
    <row r="406">
      <c r="A406">
        <f>INDEX(resultados!$A$2:$ZZ$432, 400, MATCH($B$1, resultados!$A$1:$ZZ$1, 0))</f>
        <v/>
      </c>
      <c r="B406">
        <f>INDEX(resultados!$A$2:$ZZ$432, 400, MATCH($B$2, resultados!$A$1:$ZZ$1, 0))</f>
        <v/>
      </c>
      <c r="C406">
        <f>INDEX(resultados!$A$2:$ZZ$432, 400, MATCH($B$3, resultados!$A$1:$ZZ$1, 0))</f>
        <v/>
      </c>
    </row>
    <row r="407">
      <c r="A407">
        <f>INDEX(resultados!$A$2:$ZZ$432, 401, MATCH($B$1, resultados!$A$1:$ZZ$1, 0))</f>
        <v/>
      </c>
      <c r="B407">
        <f>INDEX(resultados!$A$2:$ZZ$432, 401, MATCH($B$2, resultados!$A$1:$ZZ$1, 0))</f>
        <v/>
      </c>
      <c r="C407">
        <f>INDEX(resultados!$A$2:$ZZ$432, 401, MATCH($B$3, resultados!$A$1:$ZZ$1, 0))</f>
        <v/>
      </c>
    </row>
    <row r="408">
      <c r="A408">
        <f>INDEX(resultados!$A$2:$ZZ$432, 402, MATCH($B$1, resultados!$A$1:$ZZ$1, 0))</f>
        <v/>
      </c>
      <c r="B408">
        <f>INDEX(resultados!$A$2:$ZZ$432, 402, MATCH($B$2, resultados!$A$1:$ZZ$1, 0))</f>
        <v/>
      </c>
      <c r="C408">
        <f>INDEX(resultados!$A$2:$ZZ$432, 402, MATCH($B$3, resultados!$A$1:$ZZ$1, 0))</f>
        <v/>
      </c>
    </row>
    <row r="409">
      <c r="A409">
        <f>INDEX(resultados!$A$2:$ZZ$432, 403, MATCH($B$1, resultados!$A$1:$ZZ$1, 0))</f>
        <v/>
      </c>
      <c r="B409">
        <f>INDEX(resultados!$A$2:$ZZ$432, 403, MATCH($B$2, resultados!$A$1:$ZZ$1, 0))</f>
        <v/>
      </c>
      <c r="C409">
        <f>INDEX(resultados!$A$2:$ZZ$432, 403, MATCH($B$3, resultados!$A$1:$ZZ$1, 0))</f>
        <v/>
      </c>
    </row>
    <row r="410">
      <c r="A410">
        <f>INDEX(resultados!$A$2:$ZZ$432, 404, MATCH($B$1, resultados!$A$1:$ZZ$1, 0))</f>
        <v/>
      </c>
      <c r="B410">
        <f>INDEX(resultados!$A$2:$ZZ$432, 404, MATCH($B$2, resultados!$A$1:$ZZ$1, 0))</f>
        <v/>
      </c>
      <c r="C410">
        <f>INDEX(resultados!$A$2:$ZZ$432, 404, MATCH($B$3, resultados!$A$1:$ZZ$1, 0))</f>
        <v/>
      </c>
    </row>
    <row r="411">
      <c r="A411">
        <f>INDEX(resultados!$A$2:$ZZ$432, 405, MATCH($B$1, resultados!$A$1:$ZZ$1, 0))</f>
        <v/>
      </c>
      <c r="B411">
        <f>INDEX(resultados!$A$2:$ZZ$432, 405, MATCH($B$2, resultados!$A$1:$ZZ$1, 0))</f>
        <v/>
      </c>
      <c r="C411">
        <f>INDEX(resultados!$A$2:$ZZ$432, 405, MATCH($B$3, resultados!$A$1:$ZZ$1, 0))</f>
        <v/>
      </c>
    </row>
    <row r="412">
      <c r="A412">
        <f>INDEX(resultados!$A$2:$ZZ$432, 406, MATCH($B$1, resultados!$A$1:$ZZ$1, 0))</f>
        <v/>
      </c>
      <c r="B412">
        <f>INDEX(resultados!$A$2:$ZZ$432, 406, MATCH($B$2, resultados!$A$1:$ZZ$1, 0))</f>
        <v/>
      </c>
      <c r="C412">
        <f>INDEX(resultados!$A$2:$ZZ$432, 406, MATCH($B$3, resultados!$A$1:$ZZ$1, 0))</f>
        <v/>
      </c>
    </row>
    <row r="413">
      <c r="A413">
        <f>INDEX(resultados!$A$2:$ZZ$432, 407, MATCH($B$1, resultados!$A$1:$ZZ$1, 0))</f>
        <v/>
      </c>
      <c r="B413">
        <f>INDEX(resultados!$A$2:$ZZ$432, 407, MATCH($B$2, resultados!$A$1:$ZZ$1, 0))</f>
        <v/>
      </c>
      <c r="C413">
        <f>INDEX(resultados!$A$2:$ZZ$432, 407, MATCH($B$3, resultados!$A$1:$ZZ$1, 0))</f>
        <v/>
      </c>
    </row>
    <row r="414">
      <c r="A414">
        <f>INDEX(resultados!$A$2:$ZZ$432, 408, MATCH($B$1, resultados!$A$1:$ZZ$1, 0))</f>
        <v/>
      </c>
      <c r="B414">
        <f>INDEX(resultados!$A$2:$ZZ$432, 408, MATCH($B$2, resultados!$A$1:$ZZ$1, 0))</f>
        <v/>
      </c>
      <c r="C414">
        <f>INDEX(resultados!$A$2:$ZZ$432, 408, MATCH($B$3, resultados!$A$1:$ZZ$1, 0))</f>
        <v/>
      </c>
    </row>
    <row r="415">
      <c r="A415">
        <f>INDEX(resultados!$A$2:$ZZ$432, 409, MATCH($B$1, resultados!$A$1:$ZZ$1, 0))</f>
        <v/>
      </c>
      <c r="B415">
        <f>INDEX(resultados!$A$2:$ZZ$432, 409, MATCH($B$2, resultados!$A$1:$ZZ$1, 0))</f>
        <v/>
      </c>
      <c r="C415">
        <f>INDEX(resultados!$A$2:$ZZ$432, 409, MATCH($B$3, resultados!$A$1:$ZZ$1, 0))</f>
        <v/>
      </c>
    </row>
    <row r="416">
      <c r="A416">
        <f>INDEX(resultados!$A$2:$ZZ$432, 410, MATCH($B$1, resultados!$A$1:$ZZ$1, 0))</f>
        <v/>
      </c>
      <c r="B416">
        <f>INDEX(resultados!$A$2:$ZZ$432, 410, MATCH($B$2, resultados!$A$1:$ZZ$1, 0))</f>
        <v/>
      </c>
      <c r="C416">
        <f>INDEX(resultados!$A$2:$ZZ$432, 410, MATCH($B$3, resultados!$A$1:$ZZ$1, 0))</f>
        <v/>
      </c>
    </row>
    <row r="417">
      <c r="A417">
        <f>INDEX(resultados!$A$2:$ZZ$432, 411, MATCH($B$1, resultados!$A$1:$ZZ$1, 0))</f>
        <v/>
      </c>
      <c r="B417">
        <f>INDEX(resultados!$A$2:$ZZ$432, 411, MATCH($B$2, resultados!$A$1:$ZZ$1, 0))</f>
        <v/>
      </c>
      <c r="C417">
        <f>INDEX(resultados!$A$2:$ZZ$432, 411, MATCH($B$3, resultados!$A$1:$ZZ$1, 0))</f>
        <v/>
      </c>
    </row>
    <row r="418">
      <c r="A418">
        <f>INDEX(resultados!$A$2:$ZZ$432, 412, MATCH($B$1, resultados!$A$1:$ZZ$1, 0))</f>
        <v/>
      </c>
      <c r="B418">
        <f>INDEX(resultados!$A$2:$ZZ$432, 412, MATCH($B$2, resultados!$A$1:$ZZ$1, 0))</f>
        <v/>
      </c>
      <c r="C418">
        <f>INDEX(resultados!$A$2:$ZZ$432, 412, MATCH($B$3, resultados!$A$1:$ZZ$1, 0))</f>
        <v/>
      </c>
    </row>
    <row r="419">
      <c r="A419">
        <f>INDEX(resultados!$A$2:$ZZ$432, 413, MATCH($B$1, resultados!$A$1:$ZZ$1, 0))</f>
        <v/>
      </c>
      <c r="B419">
        <f>INDEX(resultados!$A$2:$ZZ$432, 413, MATCH($B$2, resultados!$A$1:$ZZ$1, 0))</f>
        <v/>
      </c>
      <c r="C419">
        <f>INDEX(resultados!$A$2:$ZZ$432, 413, MATCH($B$3, resultados!$A$1:$ZZ$1, 0))</f>
        <v/>
      </c>
    </row>
    <row r="420">
      <c r="A420">
        <f>INDEX(resultados!$A$2:$ZZ$432, 414, MATCH($B$1, resultados!$A$1:$ZZ$1, 0))</f>
        <v/>
      </c>
      <c r="B420">
        <f>INDEX(resultados!$A$2:$ZZ$432, 414, MATCH($B$2, resultados!$A$1:$ZZ$1, 0))</f>
        <v/>
      </c>
      <c r="C420">
        <f>INDEX(resultados!$A$2:$ZZ$432, 414, MATCH($B$3, resultados!$A$1:$ZZ$1, 0))</f>
        <v/>
      </c>
    </row>
    <row r="421">
      <c r="A421">
        <f>INDEX(resultados!$A$2:$ZZ$432, 415, MATCH($B$1, resultados!$A$1:$ZZ$1, 0))</f>
        <v/>
      </c>
      <c r="B421">
        <f>INDEX(resultados!$A$2:$ZZ$432, 415, MATCH($B$2, resultados!$A$1:$ZZ$1, 0))</f>
        <v/>
      </c>
      <c r="C421">
        <f>INDEX(resultados!$A$2:$ZZ$432, 415, MATCH($B$3, resultados!$A$1:$ZZ$1, 0))</f>
        <v/>
      </c>
    </row>
    <row r="422">
      <c r="A422">
        <f>INDEX(resultados!$A$2:$ZZ$432, 416, MATCH($B$1, resultados!$A$1:$ZZ$1, 0))</f>
        <v/>
      </c>
      <c r="B422">
        <f>INDEX(resultados!$A$2:$ZZ$432, 416, MATCH($B$2, resultados!$A$1:$ZZ$1, 0))</f>
        <v/>
      </c>
      <c r="C422">
        <f>INDEX(resultados!$A$2:$ZZ$432, 416, MATCH($B$3, resultados!$A$1:$ZZ$1, 0))</f>
        <v/>
      </c>
    </row>
    <row r="423">
      <c r="A423">
        <f>INDEX(resultados!$A$2:$ZZ$432, 417, MATCH($B$1, resultados!$A$1:$ZZ$1, 0))</f>
        <v/>
      </c>
      <c r="B423">
        <f>INDEX(resultados!$A$2:$ZZ$432, 417, MATCH($B$2, resultados!$A$1:$ZZ$1, 0))</f>
        <v/>
      </c>
      <c r="C423">
        <f>INDEX(resultados!$A$2:$ZZ$432, 417, MATCH($B$3, resultados!$A$1:$ZZ$1, 0))</f>
        <v/>
      </c>
    </row>
    <row r="424">
      <c r="A424">
        <f>INDEX(resultados!$A$2:$ZZ$432, 418, MATCH($B$1, resultados!$A$1:$ZZ$1, 0))</f>
        <v/>
      </c>
      <c r="B424">
        <f>INDEX(resultados!$A$2:$ZZ$432, 418, MATCH($B$2, resultados!$A$1:$ZZ$1, 0))</f>
        <v/>
      </c>
      <c r="C424">
        <f>INDEX(resultados!$A$2:$ZZ$432, 418, MATCH($B$3, resultados!$A$1:$ZZ$1, 0))</f>
        <v/>
      </c>
    </row>
    <row r="425">
      <c r="A425">
        <f>INDEX(resultados!$A$2:$ZZ$432, 419, MATCH($B$1, resultados!$A$1:$ZZ$1, 0))</f>
        <v/>
      </c>
      <c r="B425">
        <f>INDEX(resultados!$A$2:$ZZ$432, 419, MATCH($B$2, resultados!$A$1:$ZZ$1, 0))</f>
        <v/>
      </c>
      <c r="C425">
        <f>INDEX(resultados!$A$2:$ZZ$432, 419, MATCH($B$3, resultados!$A$1:$ZZ$1, 0))</f>
        <v/>
      </c>
    </row>
    <row r="426">
      <c r="A426">
        <f>INDEX(resultados!$A$2:$ZZ$432, 420, MATCH($B$1, resultados!$A$1:$ZZ$1, 0))</f>
        <v/>
      </c>
      <c r="B426">
        <f>INDEX(resultados!$A$2:$ZZ$432, 420, MATCH($B$2, resultados!$A$1:$ZZ$1, 0))</f>
        <v/>
      </c>
      <c r="C426">
        <f>INDEX(resultados!$A$2:$ZZ$432, 420, MATCH($B$3, resultados!$A$1:$ZZ$1, 0))</f>
        <v/>
      </c>
    </row>
    <row r="427">
      <c r="A427">
        <f>INDEX(resultados!$A$2:$ZZ$432, 421, MATCH($B$1, resultados!$A$1:$ZZ$1, 0))</f>
        <v/>
      </c>
      <c r="B427">
        <f>INDEX(resultados!$A$2:$ZZ$432, 421, MATCH($B$2, resultados!$A$1:$ZZ$1, 0))</f>
        <v/>
      </c>
      <c r="C427">
        <f>INDEX(resultados!$A$2:$ZZ$432, 421, MATCH($B$3, resultados!$A$1:$ZZ$1, 0))</f>
        <v/>
      </c>
    </row>
    <row r="428">
      <c r="A428">
        <f>INDEX(resultados!$A$2:$ZZ$432, 422, MATCH($B$1, resultados!$A$1:$ZZ$1, 0))</f>
        <v/>
      </c>
      <c r="B428">
        <f>INDEX(resultados!$A$2:$ZZ$432, 422, MATCH($B$2, resultados!$A$1:$ZZ$1, 0))</f>
        <v/>
      </c>
      <c r="C428">
        <f>INDEX(resultados!$A$2:$ZZ$432, 422, MATCH($B$3, resultados!$A$1:$ZZ$1, 0))</f>
        <v/>
      </c>
    </row>
    <row r="429">
      <c r="A429">
        <f>INDEX(resultados!$A$2:$ZZ$432, 423, MATCH($B$1, resultados!$A$1:$ZZ$1, 0))</f>
        <v/>
      </c>
      <c r="B429">
        <f>INDEX(resultados!$A$2:$ZZ$432, 423, MATCH($B$2, resultados!$A$1:$ZZ$1, 0))</f>
        <v/>
      </c>
      <c r="C429">
        <f>INDEX(resultados!$A$2:$ZZ$432, 423, MATCH($B$3, resultados!$A$1:$ZZ$1, 0))</f>
        <v/>
      </c>
    </row>
    <row r="430">
      <c r="A430">
        <f>INDEX(resultados!$A$2:$ZZ$432, 424, MATCH($B$1, resultados!$A$1:$ZZ$1, 0))</f>
        <v/>
      </c>
      <c r="B430">
        <f>INDEX(resultados!$A$2:$ZZ$432, 424, MATCH($B$2, resultados!$A$1:$ZZ$1, 0))</f>
        <v/>
      </c>
      <c r="C430">
        <f>INDEX(resultados!$A$2:$ZZ$432, 424, MATCH($B$3, resultados!$A$1:$ZZ$1, 0))</f>
        <v/>
      </c>
    </row>
    <row r="431">
      <c r="A431">
        <f>INDEX(resultados!$A$2:$ZZ$432, 425, MATCH($B$1, resultados!$A$1:$ZZ$1, 0))</f>
        <v/>
      </c>
      <c r="B431">
        <f>INDEX(resultados!$A$2:$ZZ$432, 425, MATCH($B$2, resultados!$A$1:$ZZ$1, 0))</f>
        <v/>
      </c>
      <c r="C431">
        <f>INDEX(resultados!$A$2:$ZZ$432, 425, MATCH($B$3, resultados!$A$1:$ZZ$1, 0))</f>
        <v/>
      </c>
    </row>
    <row r="432">
      <c r="A432">
        <f>INDEX(resultados!$A$2:$ZZ$432, 426, MATCH($B$1, resultados!$A$1:$ZZ$1, 0))</f>
        <v/>
      </c>
      <c r="B432">
        <f>INDEX(resultados!$A$2:$ZZ$432, 426, MATCH($B$2, resultados!$A$1:$ZZ$1, 0))</f>
        <v/>
      </c>
      <c r="C432">
        <f>INDEX(resultados!$A$2:$ZZ$432, 426, MATCH($B$3, resultados!$A$1:$ZZ$1, 0))</f>
        <v/>
      </c>
    </row>
    <row r="433">
      <c r="A433">
        <f>INDEX(resultados!$A$2:$ZZ$432, 427, MATCH($B$1, resultados!$A$1:$ZZ$1, 0))</f>
        <v/>
      </c>
      <c r="B433">
        <f>INDEX(resultados!$A$2:$ZZ$432, 427, MATCH($B$2, resultados!$A$1:$ZZ$1, 0))</f>
        <v/>
      </c>
      <c r="C433">
        <f>INDEX(resultados!$A$2:$ZZ$432, 427, MATCH($B$3, resultados!$A$1:$ZZ$1, 0))</f>
        <v/>
      </c>
    </row>
    <row r="434">
      <c r="A434">
        <f>INDEX(resultados!$A$2:$ZZ$432, 428, MATCH($B$1, resultados!$A$1:$ZZ$1, 0))</f>
        <v/>
      </c>
      <c r="B434">
        <f>INDEX(resultados!$A$2:$ZZ$432, 428, MATCH($B$2, resultados!$A$1:$ZZ$1, 0))</f>
        <v/>
      </c>
      <c r="C434">
        <f>INDEX(resultados!$A$2:$ZZ$432, 428, MATCH($B$3, resultados!$A$1:$ZZ$1, 0))</f>
        <v/>
      </c>
    </row>
    <row r="435">
      <c r="A435">
        <f>INDEX(resultados!$A$2:$ZZ$432, 429, MATCH($B$1, resultados!$A$1:$ZZ$1, 0))</f>
        <v/>
      </c>
      <c r="B435">
        <f>INDEX(resultados!$A$2:$ZZ$432, 429, MATCH($B$2, resultados!$A$1:$ZZ$1, 0))</f>
        <v/>
      </c>
      <c r="C435">
        <f>INDEX(resultados!$A$2:$ZZ$432, 429, MATCH($B$3, resultados!$A$1:$ZZ$1, 0))</f>
        <v/>
      </c>
    </row>
    <row r="436">
      <c r="A436">
        <f>INDEX(resultados!$A$2:$ZZ$432, 430, MATCH($B$1, resultados!$A$1:$ZZ$1, 0))</f>
        <v/>
      </c>
      <c r="B436">
        <f>INDEX(resultados!$A$2:$ZZ$432, 430, MATCH($B$2, resultados!$A$1:$ZZ$1, 0))</f>
        <v/>
      </c>
      <c r="C436">
        <f>INDEX(resultados!$A$2:$ZZ$432, 430, MATCH($B$3, resultados!$A$1:$ZZ$1, 0))</f>
        <v/>
      </c>
    </row>
    <row r="437">
      <c r="A437">
        <f>INDEX(resultados!$A$2:$ZZ$432, 431, MATCH($B$1, resultados!$A$1:$ZZ$1, 0))</f>
        <v/>
      </c>
      <c r="B437">
        <f>INDEX(resultados!$A$2:$ZZ$432, 431, MATCH($B$2, resultados!$A$1:$ZZ$1, 0))</f>
        <v/>
      </c>
      <c r="C437">
        <f>INDEX(resultados!$A$2:$ZZ$432, 431,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2.3017</v>
      </c>
      <c r="E2" t="n">
        <v>43.45</v>
      </c>
      <c r="F2" t="n">
        <v>38.49</v>
      </c>
      <c r="G2" t="n">
        <v>11.55</v>
      </c>
      <c r="H2" t="n">
        <v>0.24</v>
      </c>
      <c r="I2" t="n">
        <v>200</v>
      </c>
      <c r="J2" t="n">
        <v>71.52</v>
      </c>
      <c r="K2" t="n">
        <v>32.27</v>
      </c>
      <c r="L2" t="n">
        <v>1</v>
      </c>
      <c r="M2" t="n">
        <v>198</v>
      </c>
      <c r="N2" t="n">
        <v>8.25</v>
      </c>
      <c r="O2" t="n">
        <v>9054.6</v>
      </c>
      <c r="P2" t="n">
        <v>277.48</v>
      </c>
      <c r="Q2" t="n">
        <v>561.99</v>
      </c>
      <c r="R2" t="n">
        <v>174.83</v>
      </c>
      <c r="S2" t="n">
        <v>48.39</v>
      </c>
      <c r="T2" t="n">
        <v>61938.54</v>
      </c>
      <c r="U2" t="n">
        <v>0.28</v>
      </c>
      <c r="V2" t="n">
        <v>0.84</v>
      </c>
      <c r="W2" t="n">
        <v>9.48</v>
      </c>
      <c r="X2" t="n">
        <v>4.01</v>
      </c>
      <c r="Y2" t="n">
        <v>0.5</v>
      </c>
      <c r="Z2" t="n">
        <v>10</v>
      </c>
      <c r="AA2" t="n">
        <v>968.5168100171021</v>
      </c>
      <c r="AB2" t="n">
        <v>1325.16742741147</v>
      </c>
      <c r="AC2" t="n">
        <v>1198.695308023484</v>
      </c>
      <c r="AD2" t="n">
        <v>968516.810017102</v>
      </c>
      <c r="AE2" t="n">
        <v>1325167.427411471</v>
      </c>
      <c r="AF2" t="n">
        <v>6.313092595487121e-07</v>
      </c>
      <c r="AG2" t="n">
        <v>0.9052083333333334</v>
      </c>
      <c r="AH2" t="n">
        <v>1198695.308023484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2.5247</v>
      </c>
      <c r="E3" t="n">
        <v>39.61</v>
      </c>
      <c r="F3" t="n">
        <v>36.32</v>
      </c>
      <c r="G3" t="n">
        <v>23.43</v>
      </c>
      <c r="H3" t="n">
        <v>0.48</v>
      </c>
      <c r="I3" t="n">
        <v>93</v>
      </c>
      <c r="J3" t="n">
        <v>72.7</v>
      </c>
      <c r="K3" t="n">
        <v>32.27</v>
      </c>
      <c r="L3" t="n">
        <v>2</v>
      </c>
      <c r="M3" t="n">
        <v>91</v>
      </c>
      <c r="N3" t="n">
        <v>8.43</v>
      </c>
      <c r="O3" t="n">
        <v>9200.25</v>
      </c>
      <c r="P3" t="n">
        <v>256.88</v>
      </c>
      <c r="Q3" t="n">
        <v>561.75</v>
      </c>
      <c r="R3" t="n">
        <v>106.23</v>
      </c>
      <c r="S3" t="n">
        <v>48.39</v>
      </c>
      <c r="T3" t="n">
        <v>28172.59</v>
      </c>
      <c r="U3" t="n">
        <v>0.46</v>
      </c>
      <c r="V3" t="n">
        <v>0.89</v>
      </c>
      <c r="W3" t="n">
        <v>9.34</v>
      </c>
      <c r="X3" t="n">
        <v>1.84</v>
      </c>
      <c r="Y3" t="n">
        <v>0.5</v>
      </c>
      <c r="Z3" t="n">
        <v>10</v>
      </c>
      <c r="AA3" t="n">
        <v>822.9074442568242</v>
      </c>
      <c r="AB3" t="n">
        <v>1125.938269346412</v>
      </c>
      <c r="AC3" t="n">
        <v>1018.480301184276</v>
      </c>
      <c r="AD3" t="n">
        <v>822907.4442568242</v>
      </c>
      <c r="AE3" t="n">
        <v>1125938.269346412</v>
      </c>
      <c r="AF3" t="n">
        <v>6.924736010699194e-07</v>
      </c>
      <c r="AG3" t="n">
        <v>0.8252083333333333</v>
      </c>
      <c r="AH3" t="n">
        <v>1018480.301184276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2.602</v>
      </c>
      <c r="E4" t="n">
        <v>38.43</v>
      </c>
      <c r="F4" t="n">
        <v>35.66</v>
      </c>
      <c r="G4" t="n">
        <v>35.66</v>
      </c>
      <c r="H4" t="n">
        <v>0.71</v>
      </c>
      <c r="I4" t="n">
        <v>60</v>
      </c>
      <c r="J4" t="n">
        <v>73.88</v>
      </c>
      <c r="K4" t="n">
        <v>32.27</v>
      </c>
      <c r="L4" t="n">
        <v>3</v>
      </c>
      <c r="M4" t="n">
        <v>58</v>
      </c>
      <c r="N4" t="n">
        <v>8.609999999999999</v>
      </c>
      <c r="O4" t="n">
        <v>9346.23</v>
      </c>
      <c r="P4" t="n">
        <v>247.11</v>
      </c>
      <c r="Q4" t="n">
        <v>561.76</v>
      </c>
      <c r="R4" t="n">
        <v>86.05</v>
      </c>
      <c r="S4" t="n">
        <v>48.39</v>
      </c>
      <c r="T4" t="n">
        <v>18244.83</v>
      </c>
      <c r="U4" t="n">
        <v>0.5600000000000001</v>
      </c>
      <c r="V4" t="n">
        <v>0.9</v>
      </c>
      <c r="W4" t="n">
        <v>9.279999999999999</v>
      </c>
      <c r="X4" t="n">
        <v>1.18</v>
      </c>
      <c r="Y4" t="n">
        <v>0.5</v>
      </c>
      <c r="Z4" t="n">
        <v>10</v>
      </c>
      <c r="AA4" t="n">
        <v>773.4114318799016</v>
      </c>
      <c r="AB4" t="n">
        <v>1058.215641602352</v>
      </c>
      <c r="AC4" t="n">
        <v>957.2210259828039</v>
      </c>
      <c r="AD4" t="n">
        <v>773411.4318799016</v>
      </c>
      <c r="AE4" t="n">
        <v>1058215.641602352</v>
      </c>
      <c r="AF4" t="n">
        <v>7.136754109335486e-07</v>
      </c>
      <c r="AG4" t="n">
        <v>0.800625</v>
      </c>
      <c r="AH4" t="n">
        <v>957221.0259828039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2.6406</v>
      </c>
      <c r="E5" t="n">
        <v>37.87</v>
      </c>
      <c r="F5" t="n">
        <v>35.34</v>
      </c>
      <c r="G5" t="n">
        <v>48.19</v>
      </c>
      <c r="H5" t="n">
        <v>0.93</v>
      </c>
      <c r="I5" t="n">
        <v>44</v>
      </c>
      <c r="J5" t="n">
        <v>75.06999999999999</v>
      </c>
      <c r="K5" t="n">
        <v>32.27</v>
      </c>
      <c r="L5" t="n">
        <v>4</v>
      </c>
      <c r="M5" t="n">
        <v>42</v>
      </c>
      <c r="N5" t="n">
        <v>8.800000000000001</v>
      </c>
      <c r="O5" t="n">
        <v>9492.549999999999</v>
      </c>
      <c r="P5" t="n">
        <v>239.51</v>
      </c>
      <c r="Q5" t="n">
        <v>561.73</v>
      </c>
      <c r="R5" t="n">
        <v>76.11</v>
      </c>
      <c r="S5" t="n">
        <v>48.39</v>
      </c>
      <c r="T5" t="n">
        <v>13356.64</v>
      </c>
      <c r="U5" t="n">
        <v>0.64</v>
      </c>
      <c r="V5" t="n">
        <v>0.91</v>
      </c>
      <c r="W5" t="n">
        <v>9.26</v>
      </c>
      <c r="X5" t="n">
        <v>0.87</v>
      </c>
      <c r="Y5" t="n">
        <v>0.5</v>
      </c>
      <c r="Z5" t="n">
        <v>10</v>
      </c>
      <c r="AA5" t="n">
        <v>744.2388725481906</v>
      </c>
      <c r="AB5" t="n">
        <v>1018.30045892222</v>
      </c>
      <c r="AC5" t="n">
        <v>921.1152923163526</v>
      </c>
      <c r="AD5" t="n">
        <v>744238.8725481905</v>
      </c>
      <c r="AE5" t="n">
        <v>1018300.45892222</v>
      </c>
      <c r="AF5" t="n">
        <v>7.242626018874438e-07</v>
      </c>
      <c r="AG5" t="n">
        <v>0.7889583333333333</v>
      </c>
      <c r="AH5" t="n">
        <v>921115.2923163526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2.6649</v>
      </c>
      <c r="E6" t="n">
        <v>37.52</v>
      </c>
      <c r="F6" t="n">
        <v>35.14</v>
      </c>
      <c r="G6" t="n">
        <v>60.23</v>
      </c>
      <c r="H6" t="n">
        <v>1.15</v>
      </c>
      <c r="I6" t="n">
        <v>35</v>
      </c>
      <c r="J6" t="n">
        <v>76.26000000000001</v>
      </c>
      <c r="K6" t="n">
        <v>32.27</v>
      </c>
      <c r="L6" t="n">
        <v>5</v>
      </c>
      <c r="M6" t="n">
        <v>33</v>
      </c>
      <c r="N6" t="n">
        <v>8.99</v>
      </c>
      <c r="O6" t="n">
        <v>9639.200000000001</v>
      </c>
      <c r="P6" t="n">
        <v>232.22</v>
      </c>
      <c r="Q6" t="n">
        <v>561.6900000000001</v>
      </c>
      <c r="R6" t="n">
        <v>70.2</v>
      </c>
      <c r="S6" t="n">
        <v>48.39</v>
      </c>
      <c r="T6" t="n">
        <v>10444.83</v>
      </c>
      <c r="U6" t="n">
        <v>0.6899999999999999</v>
      </c>
      <c r="V6" t="n">
        <v>0.92</v>
      </c>
      <c r="W6" t="n">
        <v>9.23</v>
      </c>
      <c r="X6" t="n">
        <v>0.66</v>
      </c>
      <c r="Y6" t="n">
        <v>0.5</v>
      </c>
      <c r="Z6" t="n">
        <v>10</v>
      </c>
      <c r="AA6" t="n">
        <v>721.2002618931442</v>
      </c>
      <c r="AB6" t="n">
        <v>986.7780154322163</v>
      </c>
      <c r="AC6" t="n">
        <v>892.601306591008</v>
      </c>
      <c r="AD6" t="n">
        <v>721200.2618931442</v>
      </c>
      <c r="AE6" t="n">
        <v>986778.0154322163</v>
      </c>
      <c r="AF6" t="n">
        <v>7.309275951563465e-07</v>
      </c>
      <c r="AG6" t="n">
        <v>0.7816666666666667</v>
      </c>
      <c r="AH6" t="n">
        <v>892601.306591008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2.6814</v>
      </c>
      <c r="E7" t="n">
        <v>37.29</v>
      </c>
      <c r="F7" t="n">
        <v>35.01</v>
      </c>
      <c r="G7" t="n">
        <v>75.03</v>
      </c>
      <c r="H7" t="n">
        <v>1.36</v>
      </c>
      <c r="I7" t="n">
        <v>28</v>
      </c>
      <c r="J7" t="n">
        <v>77.45</v>
      </c>
      <c r="K7" t="n">
        <v>32.27</v>
      </c>
      <c r="L7" t="n">
        <v>6</v>
      </c>
      <c r="M7" t="n">
        <v>26</v>
      </c>
      <c r="N7" t="n">
        <v>9.18</v>
      </c>
      <c r="O7" t="n">
        <v>9786.190000000001</v>
      </c>
      <c r="P7" t="n">
        <v>226.07</v>
      </c>
      <c r="Q7" t="n">
        <v>561.67</v>
      </c>
      <c r="R7" t="n">
        <v>66.34999999999999</v>
      </c>
      <c r="S7" t="n">
        <v>48.39</v>
      </c>
      <c r="T7" t="n">
        <v>8555.950000000001</v>
      </c>
      <c r="U7" t="n">
        <v>0.73</v>
      </c>
      <c r="V7" t="n">
        <v>0.92</v>
      </c>
      <c r="W7" t="n">
        <v>9.220000000000001</v>
      </c>
      <c r="X7" t="n">
        <v>0.54</v>
      </c>
      <c r="Y7" t="n">
        <v>0.5</v>
      </c>
      <c r="Z7" t="n">
        <v>10</v>
      </c>
      <c r="AA7" t="n">
        <v>703.3994666308633</v>
      </c>
      <c r="AB7" t="n">
        <v>962.4221820387017</v>
      </c>
      <c r="AC7" t="n">
        <v>870.5699597529435</v>
      </c>
      <c r="AD7" t="n">
        <v>703399.4666308634</v>
      </c>
      <c r="AE7" t="n">
        <v>962422.1820387017</v>
      </c>
      <c r="AF7" t="n">
        <v>7.354532078697992e-07</v>
      </c>
      <c r="AG7" t="n">
        <v>0.776875</v>
      </c>
      <c r="AH7" t="n">
        <v>870569.9597529435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2.6919</v>
      </c>
      <c r="E8" t="n">
        <v>37.15</v>
      </c>
      <c r="F8" t="n">
        <v>34.93</v>
      </c>
      <c r="G8" t="n">
        <v>87.33</v>
      </c>
      <c r="H8" t="n">
        <v>1.56</v>
      </c>
      <c r="I8" t="n">
        <v>24</v>
      </c>
      <c r="J8" t="n">
        <v>78.65000000000001</v>
      </c>
      <c r="K8" t="n">
        <v>32.27</v>
      </c>
      <c r="L8" t="n">
        <v>7</v>
      </c>
      <c r="M8" t="n">
        <v>22</v>
      </c>
      <c r="N8" t="n">
        <v>9.380000000000001</v>
      </c>
      <c r="O8" t="n">
        <v>9933.52</v>
      </c>
      <c r="P8" t="n">
        <v>219.02</v>
      </c>
      <c r="Q8" t="n">
        <v>561.66</v>
      </c>
      <c r="R8" t="n">
        <v>63.82</v>
      </c>
      <c r="S8" t="n">
        <v>48.39</v>
      </c>
      <c r="T8" t="n">
        <v>7313.96</v>
      </c>
      <c r="U8" t="n">
        <v>0.76</v>
      </c>
      <c r="V8" t="n">
        <v>0.92</v>
      </c>
      <c r="W8" t="n">
        <v>9.210000000000001</v>
      </c>
      <c r="X8" t="n">
        <v>0.46</v>
      </c>
      <c r="Y8" t="n">
        <v>0.5</v>
      </c>
      <c r="Z8" t="n">
        <v>10</v>
      </c>
      <c r="AA8" t="n">
        <v>685.8638247173462</v>
      </c>
      <c r="AB8" t="n">
        <v>938.4291431547055</v>
      </c>
      <c r="AC8" t="n">
        <v>848.8667828255942</v>
      </c>
      <c r="AD8" t="n">
        <v>685863.8247173462</v>
      </c>
      <c r="AE8" t="n">
        <v>938429.1431547054</v>
      </c>
      <c r="AF8" t="n">
        <v>7.383331432329052e-07</v>
      </c>
      <c r="AG8" t="n">
        <v>0.7739583333333333</v>
      </c>
      <c r="AH8" t="n">
        <v>848866.7828255942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2.699</v>
      </c>
      <c r="E9" t="n">
        <v>37.05</v>
      </c>
      <c r="F9" t="n">
        <v>34.88</v>
      </c>
      <c r="G9" t="n">
        <v>99.66</v>
      </c>
      <c r="H9" t="n">
        <v>1.75</v>
      </c>
      <c r="I9" t="n">
        <v>21</v>
      </c>
      <c r="J9" t="n">
        <v>79.84</v>
      </c>
      <c r="K9" t="n">
        <v>32.27</v>
      </c>
      <c r="L9" t="n">
        <v>8</v>
      </c>
      <c r="M9" t="n">
        <v>9</v>
      </c>
      <c r="N9" t="n">
        <v>9.57</v>
      </c>
      <c r="O9" t="n">
        <v>10081.19</v>
      </c>
      <c r="P9" t="n">
        <v>213.24</v>
      </c>
      <c r="Q9" t="n">
        <v>561.71</v>
      </c>
      <c r="R9" t="n">
        <v>61.6</v>
      </c>
      <c r="S9" t="n">
        <v>48.39</v>
      </c>
      <c r="T9" t="n">
        <v>6216.42</v>
      </c>
      <c r="U9" t="n">
        <v>0.79</v>
      </c>
      <c r="V9" t="n">
        <v>0.92</v>
      </c>
      <c r="W9" t="n">
        <v>9.23</v>
      </c>
      <c r="X9" t="n">
        <v>0.41</v>
      </c>
      <c r="Y9" t="n">
        <v>0.5</v>
      </c>
      <c r="Z9" t="n">
        <v>10</v>
      </c>
      <c r="AA9" t="n">
        <v>672.0689411707655</v>
      </c>
      <c r="AB9" t="n">
        <v>919.5543748989635</v>
      </c>
      <c r="AC9" t="n">
        <v>831.7933959612767</v>
      </c>
      <c r="AD9" t="n">
        <v>672068.9411707654</v>
      </c>
      <c r="AE9" t="n">
        <v>919554.3748989635</v>
      </c>
      <c r="AF9" t="n">
        <v>7.402805280974819e-07</v>
      </c>
      <c r="AG9" t="n">
        <v>0.771875</v>
      </c>
      <c r="AH9" t="n">
        <v>831793.3959612767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2.7017</v>
      </c>
      <c r="E10" t="n">
        <v>37.01</v>
      </c>
      <c r="F10" t="n">
        <v>34.86</v>
      </c>
      <c r="G10" t="n">
        <v>104.58</v>
      </c>
      <c r="H10" t="n">
        <v>1.94</v>
      </c>
      <c r="I10" t="n">
        <v>20</v>
      </c>
      <c r="J10" t="n">
        <v>81.04000000000001</v>
      </c>
      <c r="K10" t="n">
        <v>32.27</v>
      </c>
      <c r="L10" t="n">
        <v>9</v>
      </c>
      <c r="M10" t="n">
        <v>0</v>
      </c>
      <c r="N10" t="n">
        <v>9.77</v>
      </c>
      <c r="O10" t="n">
        <v>10229.34</v>
      </c>
      <c r="P10" t="n">
        <v>214.9</v>
      </c>
      <c r="Q10" t="n">
        <v>561.71</v>
      </c>
      <c r="R10" t="n">
        <v>60.83</v>
      </c>
      <c r="S10" t="n">
        <v>48.39</v>
      </c>
      <c r="T10" t="n">
        <v>5839.52</v>
      </c>
      <c r="U10" t="n">
        <v>0.8</v>
      </c>
      <c r="V10" t="n">
        <v>0.92</v>
      </c>
      <c r="W10" t="n">
        <v>9.23</v>
      </c>
      <c r="X10" t="n">
        <v>0.39</v>
      </c>
      <c r="Y10" t="n">
        <v>0.5</v>
      </c>
      <c r="Z10" t="n">
        <v>10</v>
      </c>
      <c r="AA10" t="n">
        <v>674.6062735612834</v>
      </c>
      <c r="AB10" t="n">
        <v>923.026065014875</v>
      </c>
      <c r="AC10" t="n">
        <v>834.9337528450733</v>
      </c>
      <c r="AD10" t="n">
        <v>674606.2735612834</v>
      </c>
      <c r="AE10" t="n">
        <v>923026.065014875</v>
      </c>
      <c r="AF10" t="n">
        <v>7.410210829051378e-07</v>
      </c>
      <c r="AG10" t="n">
        <v>0.7710416666666666</v>
      </c>
      <c r="AH10" t="n">
        <v>834933.7528450732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2.5011</v>
      </c>
      <c r="E2" t="n">
        <v>39.98</v>
      </c>
      <c r="F2" t="n">
        <v>36.93</v>
      </c>
      <c r="G2" t="n">
        <v>18.16</v>
      </c>
      <c r="H2" t="n">
        <v>0.43</v>
      </c>
      <c r="I2" t="n">
        <v>122</v>
      </c>
      <c r="J2" t="n">
        <v>39.78</v>
      </c>
      <c r="K2" t="n">
        <v>19.54</v>
      </c>
      <c r="L2" t="n">
        <v>1</v>
      </c>
      <c r="M2" t="n">
        <v>120</v>
      </c>
      <c r="N2" t="n">
        <v>4.24</v>
      </c>
      <c r="O2" t="n">
        <v>5140</v>
      </c>
      <c r="P2" t="n">
        <v>168.75</v>
      </c>
      <c r="Q2" t="n">
        <v>561.84</v>
      </c>
      <c r="R2" t="n">
        <v>125.32</v>
      </c>
      <c r="S2" t="n">
        <v>48.39</v>
      </c>
      <c r="T2" t="n">
        <v>37572.29</v>
      </c>
      <c r="U2" t="n">
        <v>0.39</v>
      </c>
      <c r="V2" t="n">
        <v>0.87</v>
      </c>
      <c r="W2" t="n">
        <v>9.390000000000001</v>
      </c>
      <c r="X2" t="n">
        <v>2.45</v>
      </c>
      <c r="Y2" t="n">
        <v>0.5</v>
      </c>
      <c r="Z2" t="n">
        <v>10</v>
      </c>
      <c r="AA2" t="n">
        <v>577.0086283384936</v>
      </c>
      <c r="AB2" t="n">
        <v>789.488661116828</v>
      </c>
      <c r="AC2" t="n">
        <v>714.1409713541325</v>
      </c>
      <c r="AD2" t="n">
        <v>577008.6283384936</v>
      </c>
      <c r="AE2" t="n">
        <v>789488.661116828</v>
      </c>
      <c r="AF2" t="n">
        <v>7.362879131988955e-07</v>
      </c>
      <c r="AG2" t="n">
        <v>0.8329166666666666</v>
      </c>
      <c r="AH2" t="n">
        <v>714140.9713541325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2.6378</v>
      </c>
      <c r="E3" t="n">
        <v>37.91</v>
      </c>
      <c r="F3" t="n">
        <v>35.59</v>
      </c>
      <c r="G3" t="n">
        <v>38.13</v>
      </c>
      <c r="H3" t="n">
        <v>0.84</v>
      </c>
      <c r="I3" t="n">
        <v>56</v>
      </c>
      <c r="J3" t="n">
        <v>40.89</v>
      </c>
      <c r="K3" t="n">
        <v>19.54</v>
      </c>
      <c r="L3" t="n">
        <v>2</v>
      </c>
      <c r="M3" t="n">
        <v>54</v>
      </c>
      <c r="N3" t="n">
        <v>4.35</v>
      </c>
      <c r="O3" t="n">
        <v>5277.26</v>
      </c>
      <c r="P3" t="n">
        <v>152.09</v>
      </c>
      <c r="Q3" t="n">
        <v>561.74</v>
      </c>
      <c r="R3" t="n">
        <v>83.95999999999999</v>
      </c>
      <c r="S3" t="n">
        <v>48.39</v>
      </c>
      <c r="T3" t="n">
        <v>17224.58</v>
      </c>
      <c r="U3" t="n">
        <v>0.58</v>
      </c>
      <c r="V3" t="n">
        <v>0.9</v>
      </c>
      <c r="W3" t="n">
        <v>9.27</v>
      </c>
      <c r="X3" t="n">
        <v>1.11</v>
      </c>
      <c r="Y3" t="n">
        <v>0.5</v>
      </c>
      <c r="Z3" t="n">
        <v>10</v>
      </c>
      <c r="AA3" t="n">
        <v>505.7577091258015</v>
      </c>
      <c r="AB3" t="n">
        <v>692.0000100813151</v>
      </c>
      <c r="AC3" t="n">
        <v>625.9565003472676</v>
      </c>
      <c r="AD3" t="n">
        <v>505757.7091258015</v>
      </c>
      <c r="AE3" t="n">
        <v>692000.0100813151</v>
      </c>
      <c r="AF3" t="n">
        <v>7.765304295854009e-07</v>
      </c>
      <c r="AG3" t="n">
        <v>0.7897916666666666</v>
      </c>
      <c r="AH3" t="n">
        <v>625956.5003472676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2.6727</v>
      </c>
      <c r="E4" t="n">
        <v>37.42</v>
      </c>
      <c r="F4" t="n">
        <v>35.28</v>
      </c>
      <c r="G4" t="n">
        <v>54.28</v>
      </c>
      <c r="H4" t="n">
        <v>1.22</v>
      </c>
      <c r="I4" t="n">
        <v>39</v>
      </c>
      <c r="J4" t="n">
        <v>42.01</v>
      </c>
      <c r="K4" t="n">
        <v>19.54</v>
      </c>
      <c r="L4" t="n">
        <v>3</v>
      </c>
      <c r="M4" t="n">
        <v>3</v>
      </c>
      <c r="N4" t="n">
        <v>4.46</v>
      </c>
      <c r="O4" t="n">
        <v>5414.79</v>
      </c>
      <c r="P4" t="n">
        <v>143.3</v>
      </c>
      <c r="Q4" t="n">
        <v>561.85</v>
      </c>
      <c r="R4" t="n">
        <v>72.7</v>
      </c>
      <c r="S4" t="n">
        <v>48.39</v>
      </c>
      <c r="T4" t="n">
        <v>11677.31</v>
      </c>
      <c r="U4" t="n">
        <v>0.67</v>
      </c>
      <c r="V4" t="n">
        <v>0.91</v>
      </c>
      <c r="W4" t="n">
        <v>9.300000000000001</v>
      </c>
      <c r="X4" t="n">
        <v>0.8100000000000001</v>
      </c>
      <c r="Y4" t="n">
        <v>0.5</v>
      </c>
      <c r="Z4" t="n">
        <v>10</v>
      </c>
      <c r="AA4" t="n">
        <v>479.665174930092</v>
      </c>
      <c r="AB4" t="n">
        <v>656.2990536733787</v>
      </c>
      <c r="AC4" t="n">
        <v>593.6627931122977</v>
      </c>
      <c r="AD4" t="n">
        <v>479665.174930092</v>
      </c>
      <c r="AE4" t="n">
        <v>656299.0536733787</v>
      </c>
      <c r="AF4" t="n">
        <v>7.868044882678373e-07</v>
      </c>
      <c r="AG4" t="n">
        <v>0.7795833333333334</v>
      </c>
      <c r="AH4" t="n">
        <v>593662.7931122977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2.6731</v>
      </c>
      <c r="E5" t="n">
        <v>37.41</v>
      </c>
      <c r="F5" t="n">
        <v>35.28</v>
      </c>
      <c r="G5" t="n">
        <v>54.27</v>
      </c>
      <c r="H5" t="n">
        <v>1.59</v>
      </c>
      <c r="I5" t="n">
        <v>39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146.67</v>
      </c>
      <c r="Q5" t="n">
        <v>561.8099999999999</v>
      </c>
      <c r="R5" t="n">
        <v>72.64</v>
      </c>
      <c r="S5" t="n">
        <v>48.39</v>
      </c>
      <c r="T5" t="n">
        <v>11649.22</v>
      </c>
      <c r="U5" t="n">
        <v>0.67</v>
      </c>
      <c r="V5" t="n">
        <v>0.91</v>
      </c>
      <c r="W5" t="n">
        <v>9.289999999999999</v>
      </c>
      <c r="X5" t="n">
        <v>0.8</v>
      </c>
      <c r="Y5" t="n">
        <v>0.5</v>
      </c>
      <c r="Z5" t="n">
        <v>10</v>
      </c>
      <c r="AA5" t="n">
        <v>486.4540437819386</v>
      </c>
      <c r="AB5" t="n">
        <v>665.587883540231</v>
      </c>
      <c r="AC5" t="n">
        <v>602.0651100936124</v>
      </c>
      <c r="AD5" t="n">
        <v>486454.0437819386</v>
      </c>
      <c r="AE5" t="n">
        <v>665587.883540231</v>
      </c>
      <c r="AF5" t="n">
        <v>7.869222425220772e-07</v>
      </c>
      <c r="AG5" t="n">
        <v>0.7793749999999999</v>
      </c>
      <c r="AH5" t="n">
        <v>602065.1100936123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1.8673</v>
      </c>
      <c r="E2" t="n">
        <v>53.55</v>
      </c>
      <c r="F2" t="n">
        <v>41.44</v>
      </c>
      <c r="G2" t="n">
        <v>7.27</v>
      </c>
      <c r="H2" t="n">
        <v>0.12</v>
      </c>
      <c r="I2" t="n">
        <v>342</v>
      </c>
      <c r="J2" t="n">
        <v>141.81</v>
      </c>
      <c r="K2" t="n">
        <v>47.83</v>
      </c>
      <c r="L2" t="n">
        <v>1</v>
      </c>
      <c r="M2" t="n">
        <v>340</v>
      </c>
      <c r="N2" t="n">
        <v>22.98</v>
      </c>
      <c r="O2" t="n">
        <v>17723.39</v>
      </c>
      <c r="P2" t="n">
        <v>476.38</v>
      </c>
      <c r="Q2" t="n">
        <v>562.26</v>
      </c>
      <c r="R2" t="n">
        <v>265.99</v>
      </c>
      <c r="S2" t="n">
        <v>48.39</v>
      </c>
      <c r="T2" t="n">
        <v>106805.26</v>
      </c>
      <c r="U2" t="n">
        <v>0.18</v>
      </c>
      <c r="V2" t="n">
        <v>0.78</v>
      </c>
      <c r="W2" t="n">
        <v>9.74</v>
      </c>
      <c r="X2" t="n">
        <v>6.95</v>
      </c>
      <c r="Y2" t="n">
        <v>0.5</v>
      </c>
      <c r="Z2" t="n">
        <v>10</v>
      </c>
      <c r="AA2" t="n">
        <v>1968.939297666681</v>
      </c>
      <c r="AB2" t="n">
        <v>2693.98961053885</v>
      </c>
      <c r="AC2" t="n">
        <v>2436.879023147187</v>
      </c>
      <c r="AD2" t="n">
        <v>1968939.297666681</v>
      </c>
      <c r="AE2" t="n">
        <v>2693989.61053885</v>
      </c>
      <c r="AF2" t="n">
        <v>4.597135295070339e-07</v>
      </c>
      <c r="AG2" t="n">
        <v>1.115625</v>
      </c>
      <c r="AH2" t="n">
        <v>2436879.023147187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2.2571</v>
      </c>
      <c r="E3" t="n">
        <v>44.3</v>
      </c>
      <c r="F3" t="n">
        <v>37.6</v>
      </c>
      <c r="G3" t="n">
        <v>14.55</v>
      </c>
      <c r="H3" t="n">
        <v>0.25</v>
      </c>
      <c r="I3" t="n">
        <v>155</v>
      </c>
      <c r="J3" t="n">
        <v>143.17</v>
      </c>
      <c r="K3" t="n">
        <v>47.83</v>
      </c>
      <c r="L3" t="n">
        <v>2</v>
      </c>
      <c r="M3" t="n">
        <v>153</v>
      </c>
      <c r="N3" t="n">
        <v>23.34</v>
      </c>
      <c r="O3" t="n">
        <v>17891.86</v>
      </c>
      <c r="P3" t="n">
        <v>430.41</v>
      </c>
      <c r="Q3" t="n">
        <v>561.78</v>
      </c>
      <c r="R3" t="n">
        <v>145.75</v>
      </c>
      <c r="S3" t="n">
        <v>48.39</v>
      </c>
      <c r="T3" t="n">
        <v>47623.89</v>
      </c>
      <c r="U3" t="n">
        <v>0.33</v>
      </c>
      <c r="V3" t="n">
        <v>0.86</v>
      </c>
      <c r="W3" t="n">
        <v>9.449999999999999</v>
      </c>
      <c r="X3" t="n">
        <v>3.12</v>
      </c>
      <c r="Y3" t="n">
        <v>0.5</v>
      </c>
      <c r="Z3" t="n">
        <v>10</v>
      </c>
      <c r="AA3" t="n">
        <v>1474.18214961021</v>
      </c>
      <c r="AB3" t="n">
        <v>2017.041053423097</v>
      </c>
      <c r="AC3" t="n">
        <v>1824.537486219295</v>
      </c>
      <c r="AD3" t="n">
        <v>1474182.14961021</v>
      </c>
      <c r="AE3" t="n">
        <v>2017041.053423097</v>
      </c>
      <c r="AF3" t="n">
        <v>5.556790057571502e-07</v>
      </c>
      <c r="AG3" t="n">
        <v>0.9229166666666666</v>
      </c>
      <c r="AH3" t="n">
        <v>1824537.486219295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2.4016</v>
      </c>
      <c r="E4" t="n">
        <v>41.64</v>
      </c>
      <c r="F4" t="n">
        <v>36.49</v>
      </c>
      <c r="G4" t="n">
        <v>21.68</v>
      </c>
      <c r="H4" t="n">
        <v>0.37</v>
      </c>
      <c r="I4" t="n">
        <v>101</v>
      </c>
      <c r="J4" t="n">
        <v>144.54</v>
      </c>
      <c r="K4" t="n">
        <v>47.83</v>
      </c>
      <c r="L4" t="n">
        <v>3</v>
      </c>
      <c r="M4" t="n">
        <v>99</v>
      </c>
      <c r="N4" t="n">
        <v>23.71</v>
      </c>
      <c r="O4" t="n">
        <v>18060.85</v>
      </c>
      <c r="P4" t="n">
        <v>415.76</v>
      </c>
      <c r="Q4" t="n">
        <v>561.75</v>
      </c>
      <c r="R4" t="n">
        <v>111.83</v>
      </c>
      <c r="S4" t="n">
        <v>48.39</v>
      </c>
      <c r="T4" t="n">
        <v>30933.65</v>
      </c>
      <c r="U4" t="n">
        <v>0.43</v>
      </c>
      <c r="V4" t="n">
        <v>0.88</v>
      </c>
      <c r="W4" t="n">
        <v>9.35</v>
      </c>
      <c r="X4" t="n">
        <v>2.02</v>
      </c>
      <c r="Y4" t="n">
        <v>0.5</v>
      </c>
      <c r="Z4" t="n">
        <v>10</v>
      </c>
      <c r="AA4" t="n">
        <v>1340.424476021437</v>
      </c>
      <c r="AB4" t="n">
        <v>1834.027903446849</v>
      </c>
      <c r="AC4" t="n">
        <v>1658.99085441621</v>
      </c>
      <c r="AD4" t="n">
        <v>1340424.476021437</v>
      </c>
      <c r="AE4" t="n">
        <v>1834027.903446849</v>
      </c>
      <c r="AF4" t="n">
        <v>5.912536884614647e-07</v>
      </c>
      <c r="AG4" t="n">
        <v>0.8675</v>
      </c>
      <c r="AH4" t="n">
        <v>1658990.85441621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2.4808</v>
      </c>
      <c r="E5" t="n">
        <v>40.31</v>
      </c>
      <c r="F5" t="n">
        <v>35.94</v>
      </c>
      <c r="G5" t="n">
        <v>29.14</v>
      </c>
      <c r="H5" t="n">
        <v>0.49</v>
      </c>
      <c r="I5" t="n">
        <v>74</v>
      </c>
      <c r="J5" t="n">
        <v>145.92</v>
      </c>
      <c r="K5" t="n">
        <v>47.83</v>
      </c>
      <c r="L5" t="n">
        <v>4</v>
      </c>
      <c r="M5" t="n">
        <v>72</v>
      </c>
      <c r="N5" t="n">
        <v>24.09</v>
      </c>
      <c r="O5" t="n">
        <v>18230.35</v>
      </c>
      <c r="P5" t="n">
        <v>407.51</v>
      </c>
      <c r="Q5" t="n">
        <v>561.76</v>
      </c>
      <c r="R5" t="n">
        <v>94.53</v>
      </c>
      <c r="S5" t="n">
        <v>48.39</v>
      </c>
      <c r="T5" t="n">
        <v>22414.82</v>
      </c>
      <c r="U5" t="n">
        <v>0.51</v>
      </c>
      <c r="V5" t="n">
        <v>0.9</v>
      </c>
      <c r="W5" t="n">
        <v>9.31</v>
      </c>
      <c r="X5" t="n">
        <v>1.47</v>
      </c>
      <c r="Y5" t="n">
        <v>0.5</v>
      </c>
      <c r="Z5" t="n">
        <v>10</v>
      </c>
      <c r="AA5" t="n">
        <v>1273.848402681598</v>
      </c>
      <c r="AB5" t="n">
        <v>1742.935582774217</v>
      </c>
      <c r="AC5" t="n">
        <v>1576.5922569797</v>
      </c>
      <c r="AD5" t="n">
        <v>1273848.402681598</v>
      </c>
      <c r="AE5" t="n">
        <v>1742935.582774217</v>
      </c>
      <c r="AF5" t="n">
        <v>6.107520612654902e-07</v>
      </c>
      <c r="AG5" t="n">
        <v>0.8397916666666667</v>
      </c>
      <c r="AH5" t="n">
        <v>1576592.2569797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2.5287</v>
      </c>
      <c r="E6" t="n">
        <v>39.55</v>
      </c>
      <c r="F6" t="n">
        <v>35.61</v>
      </c>
      <c r="G6" t="n">
        <v>36.22</v>
      </c>
      <c r="H6" t="n">
        <v>0.6</v>
      </c>
      <c r="I6" t="n">
        <v>59</v>
      </c>
      <c r="J6" t="n">
        <v>147.3</v>
      </c>
      <c r="K6" t="n">
        <v>47.83</v>
      </c>
      <c r="L6" t="n">
        <v>5</v>
      </c>
      <c r="M6" t="n">
        <v>57</v>
      </c>
      <c r="N6" t="n">
        <v>24.47</v>
      </c>
      <c r="O6" t="n">
        <v>18400.38</v>
      </c>
      <c r="P6" t="n">
        <v>401.82</v>
      </c>
      <c r="Q6" t="n">
        <v>561.73</v>
      </c>
      <c r="R6" t="n">
        <v>84.75</v>
      </c>
      <c r="S6" t="n">
        <v>48.39</v>
      </c>
      <c r="T6" t="n">
        <v>17599.66</v>
      </c>
      <c r="U6" t="n">
        <v>0.57</v>
      </c>
      <c r="V6" t="n">
        <v>0.9</v>
      </c>
      <c r="W6" t="n">
        <v>9.27</v>
      </c>
      <c r="X6" t="n">
        <v>1.14</v>
      </c>
      <c r="Y6" t="n">
        <v>0.5</v>
      </c>
      <c r="Z6" t="n">
        <v>10</v>
      </c>
      <c r="AA6" t="n">
        <v>1234.127157085282</v>
      </c>
      <c r="AB6" t="n">
        <v>1688.587222171658</v>
      </c>
      <c r="AC6" t="n">
        <v>1527.430827634645</v>
      </c>
      <c r="AD6" t="n">
        <v>1234127.157085282</v>
      </c>
      <c r="AE6" t="n">
        <v>1688587.222171658</v>
      </c>
      <c r="AF6" t="n">
        <v>6.225446377467129e-07</v>
      </c>
      <c r="AG6" t="n">
        <v>0.8239583333333332</v>
      </c>
      <c r="AH6" t="n">
        <v>1527430.827634645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2.5582</v>
      </c>
      <c r="E7" t="n">
        <v>39.09</v>
      </c>
      <c r="F7" t="n">
        <v>35.45</v>
      </c>
      <c r="G7" t="n">
        <v>43.4</v>
      </c>
      <c r="H7" t="n">
        <v>0.71</v>
      </c>
      <c r="I7" t="n">
        <v>49</v>
      </c>
      <c r="J7" t="n">
        <v>148.68</v>
      </c>
      <c r="K7" t="n">
        <v>47.83</v>
      </c>
      <c r="L7" t="n">
        <v>6</v>
      </c>
      <c r="M7" t="n">
        <v>47</v>
      </c>
      <c r="N7" t="n">
        <v>24.85</v>
      </c>
      <c r="O7" t="n">
        <v>18570.94</v>
      </c>
      <c r="P7" t="n">
        <v>398.09</v>
      </c>
      <c r="Q7" t="n">
        <v>561.73</v>
      </c>
      <c r="R7" t="n">
        <v>79.33</v>
      </c>
      <c r="S7" t="n">
        <v>48.39</v>
      </c>
      <c r="T7" t="n">
        <v>14941.61</v>
      </c>
      <c r="U7" t="n">
        <v>0.61</v>
      </c>
      <c r="V7" t="n">
        <v>0.91</v>
      </c>
      <c r="W7" t="n">
        <v>9.27</v>
      </c>
      <c r="X7" t="n">
        <v>0.97</v>
      </c>
      <c r="Y7" t="n">
        <v>0.5</v>
      </c>
      <c r="Z7" t="n">
        <v>10</v>
      </c>
      <c r="AA7" t="n">
        <v>1210.361018356912</v>
      </c>
      <c r="AB7" t="n">
        <v>1656.06934267546</v>
      </c>
      <c r="AC7" t="n">
        <v>1498.016408918434</v>
      </c>
      <c r="AD7" t="n">
        <v>1210361.018356912</v>
      </c>
      <c r="AE7" t="n">
        <v>1656069.34267546</v>
      </c>
      <c r="AF7" t="n">
        <v>6.298072892330607e-07</v>
      </c>
      <c r="AG7" t="n">
        <v>0.8143750000000001</v>
      </c>
      <c r="AH7" t="n">
        <v>1498016.408918434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2.5805</v>
      </c>
      <c r="E8" t="n">
        <v>38.75</v>
      </c>
      <c r="F8" t="n">
        <v>35.31</v>
      </c>
      <c r="G8" t="n">
        <v>50.44</v>
      </c>
      <c r="H8" t="n">
        <v>0.83</v>
      </c>
      <c r="I8" t="n">
        <v>42</v>
      </c>
      <c r="J8" t="n">
        <v>150.07</v>
      </c>
      <c r="K8" t="n">
        <v>47.83</v>
      </c>
      <c r="L8" t="n">
        <v>7</v>
      </c>
      <c r="M8" t="n">
        <v>40</v>
      </c>
      <c r="N8" t="n">
        <v>25.24</v>
      </c>
      <c r="O8" t="n">
        <v>18742.03</v>
      </c>
      <c r="P8" t="n">
        <v>394.47</v>
      </c>
      <c r="Q8" t="n">
        <v>561.7</v>
      </c>
      <c r="R8" t="n">
        <v>75.23999999999999</v>
      </c>
      <c r="S8" t="n">
        <v>48.39</v>
      </c>
      <c r="T8" t="n">
        <v>12931.26</v>
      </c>
      <c r="U8" t="n">
        <v>0.64</v>
      </c>
      <c r="V8" t="n">
        <v>0.91</v>
      </c>
      <c r="W8" t="n">
        <v>9.25</v>
      </c>
      <c r="X8" t="n">
        <v>0.84</v>
      </c>
      <c r="Y8" t="n">
        <v>0.5</v>
      </c>
      <c r="Z8" t="n">
        <v>10</v>
      </c>
      <c r="AA8" t="n">
        <v>1190.877184402332</v>
      </c>
      <c r="AB8" t="n">
        <v>1629.410701492716</v>
      </c>
      <c r="AC8" t="n">
        <v>1473.902031034533</v>
      </c>
      <c r="AD8" t="n">
        <v>1190877.184402332</v>
      </c>
      <c r="AE8" t="n">
        <v>1629410.701492716</v>
      </c>
      <c r="AF8" t="n">
        <v>6.352973613735882e-07</v>
      </c>
      <c r="AG8" t="n">
        <v>0.8072916666666666</v>
      </c>
      <c r="AH8" t="n">
        <v>1473902.031034533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2.601</v>
      </c>
      <c r="E9" t="n">
        <v>38.45</v>
      </c>
      <c r="F9" t="n">
        <v>35.18</v>
      </c>
      <c r="G9" t="n">
        <v>58.63</v>
      </c>
      <c r="H9" t="n">
        <v>0.9399999999999999</v>
      </c>
      <c r="I9" t="n">
        <v>36</v>
      </c>
      <c r="J9" t="n">
        <v>151.46</v>
      </c>
      <c r="K9" t="n">
        <v>47.83</v>
      </c>
      <c r="L9" t="n">
        <v>8</v>
      </c>
      <c r="M9" t="n">
        <v>34</v>
      </c>
      <c r="N9" t="n">
        <v>25.63</v>
      </c>
      <c r="O9" t="n">
        <v>18913.66</v>
      </c>
      <c r="P9" t="n">
        <v>390.81</v>
      </c>
      <c r="Q9" t="n">
        <v>561.7</v>
      </c>
      <c r="R9" t="n">
        <v>71.34999999999999</v>
      </c>
      <c r="S9" t="n">
        <v>48.39</v>
      </c>
      <c r="T9" t="n">
        <v>11016.49</v>
      </c>
      <c r="U9" t="n">
        <v>0.68</v>
      </c>
      <c r="V9" t="n">
        <v>0.92</v>
      </c>
      <c r="W9" t="n">
        <v>9.24</v>
      </c>
      <c r="X9" t="n">
        <v>0.7</v>
      </c>
      <c r="Y9" t="n">
        <v>0.5</v>
      </c>
      <c r="Z9" t="n">
        <v>10</v>
      </c>
      <c r="AA9" t="n">
        <v>1172.553408420983</v>
      </c>
      <c r="AB9" t="n">
        <v>1604.33930280709</v>
      </c>
      <c r="AC9" t="n">
        <v>1451.223411451535</v>
      </c>
      <c r="AD9" t="n">
        <v>1172553.408420983</v>
      </c>
      <c r="AE9" t="n">
        <v>1604339.302807091</v>
      </c>
      <c r="AF9" t="n">
        <v>6.403442886776605e-07</v>
      </c>
      <c r="AG9" t="n">
        <v>0.8010416666666668</v>
      </c>
      <c r="AH9" t="n">
        <v>1451223.411451535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2.6144</v>
      </c>
      <c r="E10" t="n">
        <v>38.25</v>
      </c>
      <c r="F10" t="n">
        <v>35.1</v>
      </c>
      <c r="G10" t="n">
        <v>65.81</v>
      </c>
      <c r="H10" t="n">
        <v>1.04</v>
      </c>
      <c r="I10" t="n">
        <v>32</v>
      </c>
      <c r="J10" t="n">
        <v>152.85</v>
      </c>
      <c r="K10" t="n">
        <v>47.83</v>
      </c>
      <c r="L10" t="n">
        <v>9</v>
      </c>
      <c r="M10" t="n">
        <v>30</v>
      </c>
      <c r="N10" t="n">
        <v>26.03</v>
      </c>
      <c r="O10" t="n">
        <v>19085.83</v>
      </c>
      <c r="P10" t="n">
        <v>388.12</v>
      </c>
      <c r="Q10" t="n">
        <v>561.6900000000001</v>
      </c>
      <c r="R10" t="n">
        <v>68.86</v>
      </c>
      <c r="S10" t="n">
        <v>48.39</v>
      </c>
      <c r="T10" t="n">
        <v>9792.82</v>
      </c>
      <c r="U10" t="n">
        <v>0.7</v>
      </c>
      <c r="V10" t="n">
        <v>0.92</v>
      </c>
      <c r="W10" t="n">
        <v>9.23</v>
      </c>
      <c r="X10" t="n">
        <v>0.62</v>
      </c>
      <c r="Y10" t="n">
        <v>0.5</v>
      </c>
      <c r="Z10" t="n">
        <v>10</v>
      </c>
      <c r="AA10" t="n">
        <v>1160.160450852349</v>
      </c>
      <c r="AB10" t="n">
        <v>1587.382711522984</v>
      </c>
      <c r="AC10" t="n">
        <v>1435.885133440858</v>
      </c>
      <c r="AD10" t="n">
        <v>1160160.450852349</v>
      </c>
      <c r="AE10" t="n">
        <v>1587382.711522984</v>
      </c>
      <c r="AF10" t="n">
        <v>6.436432557934931e-07</v>
      </c>
      <c r="AG10" t="n">
        <v>0.796875</v>
      </c>
      <c r="AH10" t="n">
        <v>1435885.133440858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2.6251</v>
      </c>
      <c r="E11" t="n">
        <v>38.09</v>
      </c>
      <c r="F11" t="n">
        <v>35.03</v>
      </c>
      <c r="G11" t="n">
        <v>72.47</v>
      </c>
      <c r="H11" t="n">
        <v>1.15</v>
      </c>
      <c r="I11" t="n">
        <v>29</v>
      </c>
      <c r="J11" t="n">
        <v>154.25</v>
      </c>
      <c r="K11" t="n">
        <v>47.83</v>
      </c>
      <c r="L11" t="n">
        <v>10</v>
      </c>
      <c r="M11" t="n">
        <v>27</v>
      </c>
      <c r="N11" t="n">
        <v>26.43</v>
      </c>
      <c r="O11" t="n">
        <v>19258.55</v>
      </c>
      <c r="P11" t="n">
        <v>385.61</v>
      </c>
      <c r="Q11" t="n">
        <v>561.71</v>
      </c>
      <c r="R11" t="n">
        <v>66.06999999999999</v>
      </c>
      <c r="S11" t="n">
        <v>48.39</v>
      </c>
      <c r="T11" t="n">
        <v>8413.450000000001</v>
      </c>
      <c r="U11" t="n">
        <v>0.73</v>
      </c>
      <c r="V11" t="n">
        <v>0.92</v>
      </c>
      <c r="W11" t="n">
        <v>9.24</v>
      </c>
      <c r="X11" t="n">
        <v>0.55</v>
      </c>
      <c r="Y11" t="n">
        <v>0.5</v>
      </c>
      <c r="Z11" t="n">
        <v>10</v>
      </c>
      <c r="AA11" t="n">
        <v>1149.544483266938</v>
      </c>
      <c r="AB11" t="n">
        <v>1572.85747632919</v>
      </c>
      <c r="AC11" t="n">
        <v>1422.746166307664</v>
      </c>
      <c r="AD11" t="n">
        <v>1149544.483266938</v>
      </c>
      <c r="AE11" t="n">
        <v>1572857.47632919</v>
      </c>
      <c r="AF11" t="n">
        <v>6.462775056546432e-07</v>
      </c>
      <c r="AG11" t="n">
        <v>0.7935416666666667</v>
      </c>
      <c r="AH11" t="n">
        <v>1422746.166307664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2.6361</v>
      </c>
      <c r="E12" t="n">
        <v>37.93</v>
      </c>
      <c r="F12" t="n">
        <v>34.95</v>
      </c>
      <c r="G12" t="n">
        <v>80.66</v>
      </c>
      <c r="H12" t="n">
        <v>1.25</v>
      </c>
      <c r="I12" t="n">
        <v>26</v>
      </c>
      <c r="J12" t="n">
        <v>155.66</v>
      </c>
      <c r="K12" t="n">
        <v>47.83</v>
      </c>
      <c r="L12" t="n">
        <v>11</v>
      </c>
      <c r="M12" t="n">
        <v>24</v>
      </c>
      <c r="N12" t="n">
        <v>26.83</v>
      </c>
      <c r="O12" t="n">
        <v>19431.82</v>
      </c>
      <c r="P12" t="n">
        <v>382.87</v>
      </c>
      <c r="Q12" t="n">
        <v>561.67</v>
      </c>
      <c r="R12" t="n">
        <v>64.36</v>
      </c>
      <c r="S12" t="n">
        <v>48.39</v>
      </c>
      <c r="T12" t="n">
        <v>7570.24</v>
      </c>
      <c r="U12" t="n">
        <v>0.75</v>
      </c>
      <c r="V12" t="n">
        <v>0.92</v>
      </c>
      <c r="W12" t="n">
        <v>9.220000000000001</v>
      </c>
      <c r="X12" t="n">
        <v>0.48</v>
      </c>
      <c r="Y12" t="n">
        <v>0.5</v>
      </c>
      <c r="Z12" t="n">
        <v>10</v>
      </c>
      <c r="AA12" t="n">
        <v>1138.31253790599</v>
      </c>
      <c r="AB12" t="n">
        <v>1557.489433167884</v>
      </c>
      <c r="AC12" t="n">
        <v>1408.844827616489</v>
      </c>
      <c r="AD12" t="n">
        <v>1138312.53790599</v>
      </c>
      <c r="AE12" t="n">
        <v>1557489.433167884</v>
      </c>
      <c r="AF12" t="n">
        <v>6.489856129885355e-07</v>
      </c>
      <c r="AG12" t="n">
        <v>0.7902083333333333</v>
      </c>
      <c r="AH12" t="n">
        <v>1408844.827616489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2.6424</v>
      </c>
      <c r="E13" t="n">
        <v>37.84</v>
      </c>
      <c r="F13" t="n">
        <v>34.92</v>
      </c>
      <c r="G13" t="n">
        <v>87.31</v>
      </c>
      <c r="H13" t="n">
        <v>1.35</v>
      </c>
      <c r="I13" t="n">
        <v>24</v>
      </c>
      <c r="J13" t="n">
        <v>157.07</v>
      </c>
      <c r="K13" t="n">
        <v>47.83</v>
      </c>
      <c r="L13" t="n">
        <v>12</v>
      </c>
      <c r="M13" t="n">
        <v>22</v>
      </c>
      <c r="N13" t="n">
        <v>27.24</v>
      </c>
      <c r="O13" t="n">
        <v>19605.66</v>
      </c>
      <c r="P13" t="n">
        <v>380.36</v>
      </c>
      <c r="Q13" t="n">
        <v>561.7</v>
      </c>
      <c r="R13" t="n">
        <v>63.43</v>
      </c>
      <c r="S13" t="n">
        <v>48.39</v>
      </c>
      <c r="T13" t="n">
        <v>7115.17</v>
      </c>
      <c r="U13" t="n">
        <v>0.76</v>
      </c>
      <c r="V13" t="n">
        <v>0.92</v>
      </c>
      <c r="W13" t="n">
        <v>9.210000000000001</v>
      </c>
      <c r="X13" t="n">
        <v>0.45</v>
      </c>
      <c r="Y13" t="n">
        <v>0.5</v>
      </c>
      <c r="Z13" t="n">
        <v>10</v>
      </c>
      <c r="AA13" t="n">
        <v>1130.139412662561</v>
      </c>
      <c r="AB13" t="n">
        <v>1546.306602636985</v>
      </c>
      <c r="AC13" t="n">
        <v>1398.729270736259</v>
      </c>
      <c r="AD13" t="n">
        <v>1130139.412662561</v>
      </c>
      <c r="AE13" t="n">
        <v>1546306.602636985</v>
      </c>
      <c r="AF13" t="n">
        <v>6.505366199161284e-07</v>
      </c>
      <c r="AG13" t="n">
        <v>0.7883333333333334</v>
      </c>
      <c r="AH13" t="n">
        <v>1398729.270736258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2.6485</v>
      </c>
      <c r="E14" t="n">
        <v>37.76</v>
      </c>
      <c r="F14" t="n">
        <v>34.89</v>
      </c>
      <c r="G14" t="n">
        <v>95.16</v>
      </c>
      <c r="H14" t="n">
        <v>1.45</v>
      </c>
      <c r="I14" t="n">
        <v>22</v>
      </c>
      <c r="J14" t="n">
        <v>158.48</v>
      </c>
      <c r="K14" t="n">
        <v>47.83</v>
      </c>
      <c r="L14" t="n">
        <v>13</v>
      </c>
      <c r="M14" t="n">
        <v>20</v>
      </c>
      <c r="N14" t="n">
        <v>27.65</v>
      </c>
      <c r="O14" t="n">
        <v>19780.06</v>
      </c>
      <c r="P14" t="n">
        <v>377.81</v>
      </c>
      <c r="Q14" t="n">
        <v>561.6799999999999</v>
      </c>
      <c r="R14" t="n">
        <v>62.63</v>
      </c>
      <c r="S14" t="n">
        <v>48.39</v>
      </c>
      <c r="T14" t="n">
        <v>6727.48</v>
      </c>
      <c r="U14" t="n">
        <v>0.77</v>
      </c>
      <c r="V14" t="n">
        <v>0.92</v>
      </c>
      <c r="W14" t="n">
        <v>9.210000000000001</v>
      </c>
      <c r="X14" t="n">
        <v>0.42</v>
      </c>
      <c r="Y14" t="n">
        <v>0.5</v>
      </c>
      <c r="Z14" t="n">
        <v>10</v>
      </c>
      <c r="AA14" t="n">
        <v>1122.008145369643</v>
      </c>
      <c r="AB14" t="n">
        <v>1535.18104400062</v>
      </c>
      <c r="AC14" t="n">
        <v>1388.665519801328</v>
      </c>
      <c r="AD14" t="n">
        <v>1122008.145369643</v>
      </c>
      <c r="AE14" t="n">
        <v>1535181.04400062</v>
      </c>
      <c r="AF14" t="n">
        <v>6.520383885285597e-07</v>
      </c>
      <c r="AG14" t="n">
        <v>0.7866666666666666</v>
      </c>
      <c r="AH14" t="n">
        <v>1388665.519801328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2.6529</v>
      </c>
      <c r="E15" t="n">
        <v>37.7</v>
      </c>
      <c r="F15" t="n">
        <v>34.86</v>
      </c>
      <c r="G15" t="n">
        <v>99.59999999999999</v>
      </c>
      <c r="H15" t="n">
        <v>1.55</v>
      </c>
      <c r="I15" t="n">
        <v>21</v>
      </c>
      <c r="J15" t="n">
        <v>159.9</v>
      </c>
      <c r="K15" t="n">
        <v>47.83</v>
      </c>
      <c r="L15" t="n">
        <v>14</v>
      </c>
      <c r="M15" t="n">
        <v>19</v>
      </c>
      <c r="N15" t="n">
        <v>28.07</v>
      </c>
      <c r="O15" t="n">
        <v>19955.16</v>
      </c>
      <c r="P15" t="n">
        <v>375.55</v>
      </c>
      <c r="Q15" t="n">
        <v>561.65</v>
      </c>
      <c r="R15" t="n">
        <v>61.4</v>
      </c>
      <c r="S15" t="n">
        <v>48.39</v>
      </c>
      <c r="T15" t="n">
        <v>6118.08</v>
      </c>
      <c r="U15" t="n">
        <v>0.79</v>
      </c>
      <c r="V15" t="n">
        <v>0.92</v>
      </c>
      <c r="W15" t="n">
        <v>9.210000000000001</v>
      </c>
      <c r="X15" t="n">
        <v>0.39</v>
      </c>
      <c r="Y15" t="n">
        <v>0.5</v>
      </c>
      <c r="Z15" t="n">
        <v>10</v>
      </c>
      <c r="AA15" t="n">
        <v>1115.221512774791</v>
      </c>
      <c r="AB15" t="n">
        <v>1525.895273879244</v>
      </c>
      <c r="AC15" t="n">
        <v>1380.265970547676</v>
      </c>
      <c r="AD15" t="n">
        <v>1115221.512774791</v>
      </c>
      <c r="AE15" t="n">
        <v>1525895.273879244</v>
      </c>
      <c r="AF15" t="n">
        <v>6.531216314621166e-07</v>
      </c>
      <c r="AG15" t="n">
        <v>0.7854166666666668</v>
      </c>
      <c r="AH15" t="n">
        <v>1380265.970547676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2.6586</v>
      </c>
      <c r="E16" t="n">
        <v>37.61</v>
      </c>
      <c r="F16" t="n">
        <v>34.84</v>
      </c>
      <c r="G16" t="n">
        <v>110.01</v>
      </c>
      <c r="H16" t="n">
        <v>1.65</v>
      </c>
      <c r="I16" t="n">
        <v>19</v>
      </c>
      <c r="J16" t="n">
        <v>161.32</v>
      </c>
      <c r="K16" t="n">
        <v>47.83</v>
      </c>
      <c r="L16" t="n">
        <v>15</v>
      </c>
      <c r="M16" t="n">
        <v>17</v>
      </c>
      <c r="N16" t="n">
        <v>28.5</v>
      </c>
      <c r="O16" t="n">
        <v>20130.71</v>
      </c>
      <c r="P16" t="n">
        <v>373.76</v>
      </c>
      <c r="Q16" t="n">
        <v>561.65</v>
      </c>
      <c r="R16" t="n">
        <v>60.53</v>
      </c>
      <c r="S16" t="n">
        <v>48.39</v>
      </c>
      <c r="T16" t="n">
        <v>5691.3</v>
      </c>
      <c r="U16" t="n">
        <v>0.8</v>
      </c>
      <c r="V16" t="n">
        <v>0.92</v>
      </c>
      <c r="W16" t="n">
        <v>9.210000000000001</v>
      </c>
      <c r="X16" t="n">
        <v>0.36</v>
      </c>
      <c r="Y16" t="n">
        <v>0.5</v>
      </c>
      <c r="Z16" t="n">
        <v>10</v>
      </c>
      <c r="AA16" t="n">
        <v>1108.974548347363</v>
      </c>
      <c r="AB16" t="n">
        <v>1517.347901553017</v>
      </c>
      <c r="AC16" t="n">
        <v>1372.534347439951</v>
      </c>
      <c r="AD16" t="n">
        <v>1108974.548347363</v>
      </c>
      <c r="AE16" t="n">
        <v>1517347.901553017</v>
      </c>
      <c r="AF16" t="n">
        <v>6.545249234442246e-07</v>
      </c>
      <c r="AG16" t="n">
        <v>0.7835416666666667</v>
      </c>
      <c r="AH16" t="n">
        <v>1372534.347439951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2.6632</v>
      </c>
      <c r="E17" t="n">
        <v>37.55</v>
      </c>
      <c r="F17" t="n">
        <v>34.8</v>
      </c>
      <c r="G17" t="n">
        <v>116</v>
      </c>
      <c r="H17" t="n">
        <v>1.74</v>
      </c>
      <c r="I17" t="n">
        <v>18</v>
      </c>
      <c r="J17" t="n">
        <v>162.75</v>
      </c>
      <c r="K17" t="n">
        <v>47.83</v>
      </c>
      <c r="L17" t="n">
        <v>16</v>
      </c>
      <c r="M17" t="n">
        <v>16</v>
      </c>
      <c r="N17" t="n">
        <v>28.92</v>
      </c>
      <c r="O17" t="n">
        <v>20306.85</v>
      </c>
      <c r="P17" t="n">
        <v>371.72</v>
      </c>
      <c r="Q17" t="n">
        <v>561.66</v>
      </c>
      <c r="R17" t="n">
        <v>59.46</v>
      </c>
      <c r="S17" t="n">
        <v>48.39</v>
      </c>
      <c r="T17" t="n">
        <v>5161.88</v>
      </c>
      <c r="U17" t="n">
        <v>0.8100000000000001</v>
      </c>
      <c r="V17" t="n">
        <v>0.92</v>
      </c>
      <c r="W17" t="n">
        <v>9.210000000000001</v>
      </c>
      <c r="X17" t="n">
        <v>0.33</v>
      </c>
      <c r="Y17" t="n">
        <v>0.5</v>
      </c>
      <c r="Z17" t="n">
        <v>10</v>
      </c>
      <c r="AA17" t="n">
        <v>1102.50510853717</v>
      </c>
      <c r="AB17" t="n">
        <v>1508.496128593171</v>
      </c>
      <c r="AC17" t="n">
        <v>1364.527375267851</v>
      </c>
      <c r="AD17" t="n">
        <v>1102505.10853717</v>
      </c>
      <c r="AE17" t="n">
        <v>1508496.128593171</v>
      </c>
      <c r="AF17" t="n">
        <v>6.556574046929432e-07</v>
      </c>
      <c r="AG17" t="n">
        <v>0.7822916666666666</v>
      </c>
      <c r="AH17" t="n">
        <v>1364527.375267851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2.6652</v>
      </c>
      <c r="E18" t="n">
        <v>37.52</v>
      </c>
      <c r="F18" t="n">
        <v>34.8</v>
      </c>
      <c r="G18" t="n">
        <v>122.83</v>
      </c>
      <c r="H18" t="n">
        <v>1.83</v>
      </c>
      <c r="I18" t="n">
        <v>17</v>
      </c>
      <c r="J18" t="n">
        <v>164.19</v>
      </c>
      <c r="K18" t="n">
        <v>47.83</v>
      </c>
      <c r="L18" t="n">
        <v>17</v>
      </c>
      <c r="M18" t="n">
        <v>15</v>
      </c>
      <c r="N18" t="n">
        <v>29.36</v>
      </c>
      <c r="O18" t="n">
        <v>20483.57</v>
      </c>
      <c r="P18" t="n">
        <v>369.31</v>
      </c>
      <c r="Q18" t="n">
        <v>561.65</v>
      </c>
      <c r="R18" t="n">
        <v>59.44</v>
      </c>
      <c r="S18" t="n">
        <v>48.39</v>
      </c>
      <c r="T18" t="n">
        <v>5157.19</v>
      </c>
      <c r="U18" t="n">
        <v>0.8100000000000001</v>
      </c>
      <c r="V18" t="n">
        <v>0.92</v>
      </c>
      <c r="W18" t="n">
        <v>9.210000000000001</v>
      </c>
      <c r="X18" t="n">
        <v>0.33</v>
      </c>
      <c r="Y18" t="n">
        <v>0.5</v>
      </c>
      <c r="Z18" t="n">
        <v>10</v>
      </c>
      <c r="AA18" t="n">
        <v>1096.75797080242</v>
      </c>
      <c r="AB18" t="n">
        <v>1500.632641198662</v>
      </c>
      <c r="AC18" t="n">
        <v>1357.414368073801</v>
      </c>
      <c r="AD18" t="n">
        <v>1096757.97080242</v>
      </c>
      <c r="AE18" t="n">
        <v>1500632.641198662</v>
      </c>
      <c r="AF18" t="n">
        <v>6.561497878445601e-07</v>
      </c>
      <c r="AG18" t="n">
        <v>0.7816666666666667</v>
      </c>
      <c r="AH18" t="n">
        <v>1357414.368073801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2.6686</v>
      </c>
      <c r="E19" t="n">
        <v>37.47</v>
      </c>
      <c r="F19" t="n">
        <v>34.78</v>
      </c>
      <c r="G19" t="n">
        <v>130.43</v>
      </c>
      <c r="H19" t="n">
        <v>1.93</v>
      </c>
      <c r="I19" t="n">
        <v>16</v>
      </c>
      <c r="J19" t="n">
        <v>165.62</v>
      </c>
      <c r="K19" t="n">
        <v>47.83</v>
      </c>
      <c r="L19" t="n">
        <v>18</v>
      </c>
      <c r="M19" t="n">
        <v>14</v>
      </c>
      <c r="N19" t="n">
        <v>29.8</v>
      </c>
      <c r="O19" t="n">
        <v>20660.89</v>
      </c>
      <c r="P19" t="n">
        <v>367.17</v>
      </c>
      <c r="Q19" t="n">
        <v>561.66</v>
      </c>
      <c r="R19" t="n">
        <v>59.09</v>
      </c>
      <c r="S19" t="n">
        <v>48.39</v>
      </c>
      <c r="T19" t="n">
        <v>4989.14</v>
      </c>
      <c r="U19" t="n">
        <v>0.82</v>
      </c>
      <c r="V19" t="n">
        <v>0.93</v>
      </c>
      <c r="W19" t="n">
        <v>9.199999999999999</v>
      </c>
      <c r="X19" t="n">
        <v>0.31</v>
      </c>
      <c r="Y19" t="n">
        <v>0.5</v>
      </c>
      <c r="Z19" t="n">
        <v>10</v>
      </c>
      <c r="AA19" t="n">
        <v>1090.80455566912</v>
      </c>
      <c r="AB19" t="n">
        <v>1492.486915967143</v>
      </c>
      <c r="AC19" t="n">
        <v>1350.046059425781</v>
      </c>
      <c r="AD19" t="n">
        <v>1090804.555669121</v>
      </c>
      <c r="AE19" t="n">
        <v>1492486.915967143</v>
      </c>
      <c r="AF19" t="n">
        <v>6.569868392023087e-07</v>
      </c>
      <c r="AG19" t="n">
        <v>0.780625</v>
      </c>
      <c r="AH19" t="n">
        <v>1350046.059425781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2.6733</v>
      </c>
      <c r="E20" t="n">
        <v>37.41</v>
      </c>
      <c r="F20" t="n">
        <v>34.74</v>
      </c>
      <c r="G20" t="n">
        <v>138.98</v>
      </c>
      <c r="H20" t="n">
        <v>2.02</v>
      </c>
      <c r="I20" t="n">
        <v>15</v>
      </c>
      <c r="J20" t="n">
        <v>167.07</v>
      </c>
      <c r="K20" t="n">
        <v>47.83</v>
      </c>
      <c r="L20" t="n">
        <v>19</v>
      </c>
      <c r="M20" t="n">
        <v>13</v>
      </c>
      <c r="N20" t="n">
        <v>30.24</v>
      </c>
      <c r="O20" t="n">
        <v>20838.81</v>
      </c>
      <c r="P20" t="n">
        <v>364.46</v>
      </c>
      <c r="Q20" t="n">
        <v>561.67</v>
      </c>
      <c r="R20" t="n">
        <v>57.82</v>
      </c>
      <c r="S20" t="n">
        <v>48.39</v>
      </c>
      <c r="T20" t="n">
        <v>4359.51</v>
      </c>
      <c r="U20" t="n">
        <v>0.84</v>
      </c>
      <c r="V20" t="n">
        <v>0.93</v>
      </c>
      <c r="W20" t="n">
        <v>9.199999999999999</v>
      </c>
      <c r="X20" t="n">
        <v>0.27</v>
      </c>
      <c r="Y20" t="n">
        <v>0.5</v>
      </c>
      <c r="Z20" t="n">
        <v>10</v>
      </c>
      <c r="AA20" t="n">
        <v>1082.986259781549</v>
      </c>
      <c r="AB20" t="n">
        <v>1481.789578614896</v>
      </c>
      <c r="AC20" t="n">
        <v>1340.369660936625</v>
      </c>
      <c r="AD20" t="n">
        <v>1082986.259781549</v>
      </c>
      <c r="AE20" t="n">
        <v>1481789.578614896</v>
      </c>
      <c r="AF20" t="n">
        <v>6.581439396086081e-07</v>
      </c>
      <c r="AG20" t="n">
        <v>0.7793749999999999</v>
      </c>
      <c r="AH20" t="n">
        <v>1340369.660936625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2.6765</v>
      </c>
      <c r="E21" t="n">
        <v>37.36</v>
      </c>
      <c r="F21" t="n">
        <v>34.73</v>
      </c>
      <c r="G21" t="n">
        <v>148.84</v>
      </c>
      <c r="H21" t="n">
        <v>2.1</v>
      </c>
      <c r="I21" t="n">
        <v>14</v>
      </c>
      <c r="J21" t="n">
        <v>168.51</v>
      </c>
      <c r="K21" t="n">
        <v>47.83</v>
      </c>
      <c r="L21" t="n">
        <v>20</v>
      </c>
      <c r="M21" t="n">
        <v>12</v>
      </c>
      <c r="N21" t="n">
        <v>30.69</v>
      </c>
      <c r="O21" t="n">
        <v>21017.33</v>
      </c>
      <c r="P21" t="n">
        <v>361.44</v>
      </c>
      <c r="Q21" t="n">
        <v>561.67</v>
      </c>
      <c r="R21" t="n">
        <v>57.24</v>
      </c>
      <c r="S21" t="n">
        <v>48.39</v>
      </c>
      <c r="T21" t="n">
        <v>4073.09</v>
      </c>
      <c r="U21" t="n">
        <v>0.85</v>
      </c>
      <c r="V21" t="n">
        <v>0.93</v>
      </c>
      <c r="W21" t="n">
        <v>9.210000000000001</v>
      </c>
      <c r="X21" t="n">
        <v>0.26</v>
      </c>
      <c r="Y21" t="n">
        <v>0.5</v>
      </c>
      <c r="Z21" t="n">
        <v>10</v>
      </c>
      <c r="AA21" t="n">
        <v>1075.455897027425</v>
      </c>
      <c r="AB21" t="n">
        <v>1471.486204078546</v>
      </c>
      <c r="AC21" t="n">
        <v>1331.049626005148</v>
      </c>
      <c r="AD21" t="n">
        <v>1075455.897027425</v>
      </c>
      <c r="AE21" t="n">
        <v>1471486.204078546</v>
      </c>
      <c r="AF21" t="n">
        <v>6.589317526511951e-07</v>
      </c>
      <c r="AG21" t="n">
        <v>0.7783333333333333</v>
      </c>
      <c r="AH21" t="n">
        <v>1331049.626005148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2.6759</v>
      </c>
      <c r="E22" t="n">
        <v>37.37</v>
      </c>
      <c r="F22" t="n">
        <v>34.74</v>
      </c>
      <c r="G22" t="n">
        <v>148.88</v>
      </c>
      <c r="H22" t="n">
        <v>2.19</v>
      </c>
      <c r="I22" t="n">
        <v>14</v>
      </c>
      <c r="J22" t="n">
        <v>169.97</v>
      </c>
      <c r="K22" t="n">
        <v>47.83</v>
      </c>
      <c r="L22" t="n">
        <v>21</v>
      </c>
      <c r="M22" t="n">
        <v>12</v>
      </c>
      <c r="N22" t="n">
        <v>31.14</v>
      </c>
      <c r="O22" t="n">
        <v>21196.47</v>
      </c>
      <c r="P22" t="n">
        <v>359.62</v>
      </c>
      <c r="Q22" t="n">
        <v>561.66</v>
      </c>
      <c r="R22" t="n">
        <v>57.58</v>
      </c>
      <c r="S22" t="n">
        <v>48.39</v>
      </c>
      <c r="T22" t="n">
        <v>4241.25</v>
      </c>
      <c r="U22" t="n">
        <v>0.84</v>
      </c>
      <c r="V22" t="n">
        <v>0.93</v>
      </c>
      <c r="W22" t="n">
        <v>9.199999999999999</v>
      </c>
      <c r="X22" t="n">
        <v>0.26</v>
      </c>
      <c r="Y22" t="n">
        <v>0.5</v>
      </c>
      <c r="Z22" t="n">
        <v>10</v>
      </c>
      <c r="AA22" t="n">
        <v>1072.09219917105</v>
      </c>
      <c r="AB22" t="n">
        <v>1466.883844275578</v>
      </c>
      <c r="AC22" t="n">
        <v>1326.886508962322</v>
      </c>
      <c r="AD22" t="n">
        <v>1072092.19917105</v>
      </c>
      <c r="AE22" t="n">
        <v>1466883.844275577</v>
      </c>
      <c r="AF22" t="n">
        <v>6.5878403770571e-07</v>
      </c>
      <c r="AG22" t="n">
        <v>0.7785416666666666</v>
      </c>
      <c r="AH22" t="n">
        <v>1326886.508962322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2.6797</v>
      </c>
      <c r="E23" t="n">
        <v>37.32</v>
      </c>
      <c r="F23" t="n">
        <v>34.71</v>
      </c>
      <c r="G23" t="n">
        <v>160.22</v>
      </c>
      <c r="H23" t="n">
        <v>2.28</v>
      </c>
      <c r="I23" t="n">
        <v>13</v>
      </c>
      <c r="J23" t="n">
        <v>171.42</v>
      </c>
      <c r="K23" t="n">
        <v>47.83</v>
      </c>
      <c r="L23" t="n">
        <v>22</v>
      </c>
      <c r="M23" t="n">
        <v>11</v>
      </c>
      <c r="N23" t="n">
        <v>31.6</v>
      </c>
      <c r="O23" t="n">
        <v>21376.23</v>
      </c>
      <c r="P23" t="n">
        <v>358.05</v>
      </c>
      <c r="Q23" t="n">
        <v>561.66</v>
      </c>
      <c r="R23" t="n">
        <v>56.99</v>
      </c>
      <c r="S23" t="n">
        <v>48.39</v>
      </c>
      <c r="T23" t="n">
        <v>3950.18</v>
      </c>
      <c r="U23" t="n">
        <v>0.85</v>
      </c>
      <c r="V23" t="n">
        <v>0.93</v>
      </c>
      <c r="W23" t="n">
        <v>9.199999999999999</v>
      </c>
      <c r="X23" t="n">
        <v>0.24</v>
      </c>
      <c r="Y23" t="n">
        <v>0.5</v>
      </c>
      <c r="Z23" t="n">
        <v>10</v>
      </c>
      <c r="AA23" t="n">
        <v>1067.096374127407</v>
      </c>
      <c r="AB23" t="n">
        <v>1460.04833605062</v>
      </c>
      <c r="AC23" t="n">
        <v>1320.703372048658</v>
      </c>
      <c r="AD23" t="n">
        <v>1067096.374127407</v>
      </c>
      <c r="AE23" t="n">
        <v>1460048.33605062</v>
      </c>
      <c r="AF23" t="n">
        <v>6.59719565693782e-07</v>
      </c>
      <c r="AG23" t="n">
        <v>0.7775</v>
      </c>
      <c r="AH23" t="n">
        <v>1320703.372048658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2.6841</v>
      </c>
      <c r="E24" t="n">
        <v>37.26</v>
      </c>
      <c r="F24" t="n">
        <v>34.68</v>
      </c>
      <c r="G24" t="n">
        <v>173.41</v>
      </c>
      <c r="H24" t="n">
        <v>2.36</v>
      </c>
      <c r="I24" t="n">
        <v>12</v>
      </c>
      <c r="J24" t="n">
        <v>172.89</v>
      </c>
      <c r="K24" t="n">
        <v>47.83</v>
      </c>
      <c r="L24" t="n">
        <v>23</v>
      </c>
      <c r="M24" t="n">
        <v>10</v>
      </c>
      <c r="N24" t="n">
        <v>32.06</v>
      </c>
      <c r="O24" t="n">
        <v>21556.61</v>
      </c>
      <c r="P24" t="n">
        <v>353.49</v>
      </c>
      <c r="Q24" t="n">
        <v>561.6799999999999</v>
      </c>
      <c r="R24" t="n">
        <v>55.97</v>
      </c>
      <c r="S24" t="n">
        <v>48.39</v>
      </c>
      <c r="T24" t="n">
        <v>3449.33</v>
      </c>
      <c r="U24" t="n">
        <v>0.86</v>
      </c>
      <c r="V24" t="n">
        <v>0.93</v>
      </c>
      <c r="W24" t="n">
        <v>9.19</v>
      </c>
      <c r="X24" t="n">
        <v>0.21</v>
      </c>
      <c r="Y24" t="n">
        <v>0.5</v>
      </c>
      <c r="Z24" t="n">
        <v>10</v>
      </c>
      <c r="AA24" t="n">
        <v>1055.815322941551</v>
      </c>
      <c r="AB24" t="n">
        <v>1444.613104133279</v>
      </c>
      <c r="AC24" t="n">
        <v>1306.741257002024</v>
      </c>
      <c r="AD24" t="n">
        <v>1055815.322941551</v>
      </c>
      <c r="AE24" t="n">
        <v>1444613.104133279</v>
      </c>
      <c r="AF24" t="n">
        <v>6.608028086273389e-07</v>
      </c>
      <c r="AG24" t="n">
        <v>0.77625</v>
      </c>
      <c r="AH24" t="n">
        <v>1306741.257002024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2.6836</v>
      </c>
      <c r="E25" t="n">
        <v>37.26</v>
      </c>
      <c r="F25" t="n">
        <v>34.69</v>
      </c>
      <c r="G25" t="n">
        <v>173.44</v>
      </c>
      <c r="H25" t="n">
        <v>2.44</v>
      </c>
      <c r="I25" t="n">
        <v>12</v>
      </c>
      <c r="J25" t="n">
        <v>174.35</v>
      </c>
      <c r="K25" t="n">
        <v>47.83</v>
      </c>
      <c r="L25" t="n">
        <v>24</v>
      </c>
      <c r="M25" t="n">
        <v>10</v>
      </c>
      <c r="N25" t="n">
        <v>32.53</v>
      </c>
      <c r="O25" t="n">
        <v>21737.62</v>
      </c>
      <c r="P25" t="n">
        <v>353.66</v>
      </c>
      <c r="Q25" t="n">
        <v>561.66</v>
      </c>
      <c r="R25" t="n">
        <v>56.22</v>
      </c>
      <c r="S25" t="n">
        <v>48.39</v>
      </c>
      <c r="T25" t="n">
        <v>3572.17</v>
      </c>
      <c r="U25" t="n">
        <v>0.86</v>
      </c>
      <c r="V25" t="n">
        <v>0.93</v>
      </c>
      <c r="W25" t="n">
        <v>9.199999999999999</v>
      </c>
      <c r="X25" t="n">
        <v>0.22</v>
      </c>
      <c r="Y25" t="n">
        <v>0.5</v>
      </c>
      <c r="Z25" t="n">
        <v>10</v>
      </c>
      <c r="AA25" t="n">
        <v>1056.452322341337</v>
      </c>
      <c r="AB25" t="n">
        <v>1445.484674814496</v>
      </c>
      <c r="AC25" t="n">
        <v>1307.529646200682</v>
      </c>
      <c r="AD25" t="n">
        <v>1056452.322341337</v>
      </c>
      <c r="AE25" t="n">
        <v>1445484.674814495</v>
      </c>
      <c r="AF25" t="n">
        <v>6.606797128394347e-07</v>
      </c>
      <c r="AG25" t="n">
        <v>0.77625</v>
      </c>
      <c r="AH25" t="n">
        <v>1307529.646200683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2.6865</v>
      </c>
      <c r="E26" t="n">
        <v>37.22</v>
      </c>
      <c r="F26" t="n">
        <v>34.68</v>
      </c>
      <c r="G26" t="n">
        <v>189.15</v>
      </c>
      <c r="H26" t="n">
        <v>2.52</v>
      </c>
      <c r="I26" t="n">
        <v>11</v>
      </c>
      <c r="J26" t="n">
        <v>175.83</v>
      </c>
      <c r="K26" t="n">
        <v>47.83</v>
      </c>
      <c r="L26" t="n">
        <v>25</v>
      </c>
      <c r="M26" t="n">
        <v>9</v>
      </c>
      <c r="N26" t="n">
        <v>33</v>
      </c>
      <c r="O26" t="n">
        <v>21919.27</v>
      </c>
      <c r="P26" t="n">
        <v>349.36</v>
      </c>
      <c r="Q26" t="n">
        <v>561.67</v>
      </c>
      <c r="R26" t="n">
        <v>55.88</v>
      </c>
      <c r="S26" t="n">
        <v>48.39</v>
      </c>
      <c r="T26" t="n">
        <v>3404.83</v>
      </c>
      <c r="U26" t="n">
        <v>0.87</v>
      </c>
      <c r="V26" t="n">
        <v>0.93</v>
      </c>
      <c r="W26" t="n">
        <v>9.19</v>
      </c>
      <c r="X26" t="n">
        <v>0.2</v>
      </c>
      <c r="Y26" t="n">
        <v>0.5</v>
      </c>
      <c r="Z26" t="n">
        <v>10</v>
      </c>
      <c r="AA26" t="n">
        <v>1046.506989554081</v>
      </c>
      <c r="AB26" t="n">
        <v>1431.877031737855</v>
      </c>
      <c r="AC26" t="n">
        <v>1295.220697480829</v>
      </c>
      <c r="AD26" t="n">
        <v>1046506.989554081</v>
      </c>
      <c r="AE26" t="n">
        <v>1431877.031737855</v>
      </c>
      <c r="AF26" t="n">
        <v>6.613936684092791e-07</v>
      </c>
      <c r="AG26" t="n">
        <v>0.7754166666666666</v>
      </c>
      <c r="AH26" t="n">
        <v>1295220.697480829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2.6871</v>
      </c>
      <c r="E27" t="n">
        <v>37.21</v>
      </c>
      <c r="F27" t="n">
        <v>34.67</v>
      </c>
      <c r="G27" t="n">
        <v>189.1</v>
      </c>
      <c r="H27" t="n">
        <v>2.6</v>
      </c>
      <c r="I27" t="n">
        <v>11</v>
      </c>
      <c r="J27" t="n">
        <v>177.3</v>
      </c>
      <c r="K27" t="n">
        <v>47.83</v>
      </c>
      <c r="L27" t="n">
        <v>26</v>
      </c>
      <c r="M27" t="n">
        <v>9</v>
      </c>
      <c r="N27" t="n">
        <v>33.48</v>
      </c>
      <c r="O27" t="n">
        <v>22101.56</v>
      </c>
      <c r="P27" t="n">
        <v>349.71</v>
      </c>
      <c r="Q27" t="n">
        <v>561.66</v>
      </c>
      <c r="R27" t="n">
        <v>55.58</v>
      </c>
      <c r="S27" t="n">
        <v>48.39</v>
      </c>
      <c r="T27" t="n">
        <v>3256.69</v>
      </c>
      <c r="U27" t="n">
        <v>0.87</v>
      </c>
      <c r="V27" t="n">
        <v>0.93</v>
      </c>
      <c r="W27" t="n">
        <v>9.19</v>
      </c>
      <c r="X27" t="n">
        <v>0.2</v>
      </c>
      <c r="Y27" t="n">
        <v>0.5</v>
      </c>
      <c r="Z27" t="n">
        <v>10</v>
      </c>
      <c r="AA27" t="n">
        <v>1046.886057295339</v>
      </c>
      <c r="AB27" t="n">
        <v>1432.395688944732</v>
      </c>
      <c r="AC27" t="n">
        <v>1295.689854771822</v>
      </c>
      <c r="AD27" t="n">
        <v>1046886.057295339</v>
      </c>
      <c r="AE27" t="n">
        <v>1432395.688944732</v>
      </c>
      <c r="AF27" t="n">
        <v>6.615413833547642e-07</v>
      </c>
      <c r="AG27" t="n">
        <v>0.7752083333333334</v>
      </c>
      <c r="AH27" t="n">
        <v>1295689.854771822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2.6871</v>
      </c>
      <c r="E28" t="n">
        <v>37.21</v>
      </c>
      <c r="F28" t="n">
        <v>34.67</v>
      </c>
      <c r="G28" t="n">
        <v>189.1</v>
      </c>
      <c r="H28" t="n">
        <v>2.68</v>
      </c>
      <c r="I28" t="n">
        <v>11</v>
      </c>
      <c r="J28" t="n">
        <v>178.79</v>
      </c>
      <c r="K28" t="n">
        <v>47.83</v>
      </c>
      <c r="L28" t="n">
        <v>27</v>
      </c>
      <c r="M28" t="n">
        <v>9</v>
      </c>
      <c r="N28" t="n">
        <v>33.96</v>
      </c>
      <c r="O28" t="n">
        <v>22284.51</v>
      </c>
      <c r="P28" t="n">
        <v>344.86</v>
      </c>
      <c r="Q28" t="n">
        <v>561.65</v>
      </c>
      <c r="R28" t="n">
        <v>55.4</v>
      </c>
      <c r="S28" t="n">
        <v>48.39</v>
      </c>
      <c r="T28" t="n">
        <v>3169.15</v>
      </c>
      <c r="U28" t="n">
        <v>0.87</v>
      </c>
      <c r="V28" t="n">
        <v>0.93</v>
      </c>
      <c r="W28" t="n">
        <v>9.199999999999999</v>
      </c>
      <c r="X28" t="n">
        <v>0.2</v>
      </c>
      <c r="Y28" t="n">
        <v>0.5</v>
      </c>
      <c r="Z28" t="n">
        <v>10</v>
      </c>
      <c r="AA28" t="n">
        <v>1037.063758516079</v>
      </c>
      <c r="AB28" t="n">
        <v>1418.95638642571</v>
      </c>
      <c r="AC28" t="n">
        <v>1283.533180423036</v>
      </c>
      <c r="AD28" t="n">
        <v>1037063.758516079</v>
      </c>
      <c r="AE28" t="n">
        <v>1418956.38642571</v>
      </c>
      <c r="AF28" t="n">
        <v>6.615413833547642e-07</v>
      </c>
      <c r="AG28" t="n">
        <v>0.7752083333333334</v>
      </c>
      <c r="AH28" t="n">
        <v>1283533.180423036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2.6905</v>
      </c>
      <c r="E29" t="n">
        <v>37.17</v>
      </c>
      <c r="F29" t="n">
        <v>34.65</v>
      </c>
      <c r="G29" t="n">
        <v>207.9</v>
      </c>
      <c r="H29" t="n">
        <v>2.75</v>
      </c>
      <c r="I29" t="n">
        <v>10</v>
      </c>
      <c r="J29" t="n">
        <v>180.28</v>
      </c>
      <c r="K29" t="n">
        <v>47.83</v>
      </c>
      <c r="L29" t="n">
        <v>28</v>
      </c>
      <c r="M29" t="n">
        <v>8</v>
      </c>
      <c r="N29" t="n">
        <v>34.45</v>
      </c>
      <c r="O29" t="n">
        <v>22468.11</v>
      </c>
      <c r="P29" t="n">
        <v>344.71</v>
      </c>
      <c r="Q29" t="n">
        <v>561.6799999999999</v>
      </c>
      <c r="R29" t="n">
        <v>55.04</v>
      </c>
      <c r="S29" t="n">
        <v>48.39</v>
      </c>
      <c r="T29" t="n">
        <v>2990.21</v>
      </c>
      <c r="U29" t="n">
        <v>0.88</v>
      </c>
      <c r="V29" t="n">
        <v>0.93</v>
      </c>
      <c r="W29" t="n">
        <v>9.19</v>
      </c>
      <c r="X29" t="n">
        <v>0.18</v>
      </c>
      <c r="Y29" t="n">
        <v>0.5</v>
      </c>
      <c r="Z29" t="n">
        <v>10</v>
      </c>
      <c r="AA29" t="n">
        <v>1035.260096692182</v>
      </c>
      <c r="AB29" t="n">
        <v>1416.488536746311</v>
      </c>
      <c r="AC29" t="n">
        <v>1281.30085885339</v>
      </c>
      <c r="AD29" t="n">
        <v>1035260.096692182</v>
      </c>
      <c r="AE29" t="n">
        <v>1416488.536746311</v>
      </c>
      <c r="AF29" t="n">
        <v>6.623784347125127e-07</v>
      </c>
      <c r="AG29" t="n">
        <v>0.774375</v>
      </c>
      <c r="AH29" t="n">
        <v>1281300.85885339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2.691</v>
      </c>
      <c r="E30" t="n">
        <v>37.16</v>
      </c>
      <c r="F30" t="n">
        <v>34.64</v>
      </c>
      <c r="G30" t="n">
        <v>207.86</v>
      </c>
      <c r="H30" t="n">
        <v>2.83</v>
      </c>
      <c r="I30" t="n">
        <v>10</v>
      </c>
      <c r="J30" t="n">
        <v>181.77</v>
      </c>
      <c r="K30" t="n">
        <v>47.83</v>
      </c>
      <c r="L30" t="n">
        <v>29</v>
      </c>
      <c r="M30" t="n">
        <v>7</v>
      </c>
      <c r="N30" t="n">
        <v>34.94</v>
      </c>
      <c r="O30" t="n">
        <v>22652.51</v>
      </c>
      <c r="P30" t="n">
        <v>345.13</v>
      </c>
      <c r="Q30" t="n">
        <v>561.67</v>
      </c>
      <c r="R30" t="n">
        <v>54.76</v>
      </c>
      <c r="S30" t="n">
        <v>48.39</v>
      </c>
      <c r="T30" t="n">
        <v>2851.4</v>
      </c>
      <c r="U30" t="n">
        <v>0.88</v>
      </c>
      <c r="V30" t="n">
        <v>0.93</v>
      </c>
      <c r="W30" t="n">
        <v>9.19</v>
      </c>
      <c r="X30" t="n">
        <v>0.17</v>
      </c>
      <c r="Y30" t="n">
        <v>0.5</v>
      </c>
      <c r="Z30" t="n">
        <v>10</v>
      </c>
      <c r="AA30" t="n">
        <v>1035.820975089707</v>
      </c>
      <c r="AB30" t="n">
        <v>1417.255955314012</v>
      </c>
      <c r="AC30" t="n">
        <v>1281.995036070068</v>
      </c>
      <c r="AD30" t="n">
        <v>1035820.975089707</v>
      </c>
      <c r="AE30" t="n">
        <v>1417255.955314012</v>
      </c>
      <c r="AF30" t="n">
        <v>6.625015305004168e-07</v>
      </c>
      <c r="AG30" t="n">
        <v>0.7741666666666666</v>
      </c>
      <c r="AH30" t="n">
        <v>1281995.036070068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2.6903</v>
      </c>
      <c r="E31" t="n">
        <v>37.17</v>
      </c>
      <c r="F31" t="n">
        <v>34.65</v>
      </c>
      <c r="G31" t="n">
        <v>207.92</v>
      </c>
      <c r="H31" t="n">
        <v>2.9</v>
      </c>
      <c r="I31" t="n">
        <v>10</v>
      </c>
      <c r="J31" t="n">
        <v>183.27</v>
      </c>
      <c r="K31" t="n">
        <v>47.83</v>
      </c>
      <c r="L31" t="n">
        <v>30</v>
      </c>
      <c r="M31" t="n">
        <v>3</v>
      </c>
      <c r="N31" t="n">
        <v>35.44</v>
      </c>
      <c r="O31" t="n">
        <v>22837.46</v>
      </c>
      <c r="P31" t="n">
        <v>342.38</v>
      </c>
      <c r="Q31" t="n">
        <v>561.6799999999999</v>
      </c>
      <c r="R31" t="n">
        <v>54.82</v>
      </c>
      <c r="S31" t="n">
        <v>48.39</v>
      </c>
      <c r="T31" t="n">
        <v>2884.37</v>
      </c>
      <c r="U31" t="n">
        <v>0.88</v>
      </c>
      <c r="V31" t="n">
        <v>0.93</v>
      </c>
      <c r="W31" t="n">
        <v>9.199999999999999</v>
      </c>
      <c r="X31" t="n">
        <v>0.18</v>
      </c>
      <c r="Y31" t="n">
        <v>0.5</v>
      </c>
      <c r="Z31" t="n">
        <v>10</v>
      </c>
      <c r="AA31" t="n">
        <v>1030.623565193009</v>
      </c>
      <c r="AB31" t="n">
        <v>1410.144629799808</v>
      </c>
      <c r="AC31" t="n">
        <v>1275.562405482132</v>
      </c>
      <c r="AD31" t="n">
        <v>1030623.565193009</v>
      </c>
      <c r="AE31" t="n">
        <v>1410144.629799808</v>
      </c>
      <c r="AF31" t="n">
        <v>6.623291963973511e-07</v>
      </c>
      <c r="AG31" t="n">
        <v>0.774375</v>
      </c>
      <c r="AH31" t="n">
        <v>1275562.405482132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2.6903</v>
      </c>
      <c r="E32" t="n">
        <v>37.17</v>
      </c>
      <c r="F32" t="n">
        <v>34.65</v>
      </c>
      <c r="G32" t="n">
        <v>207.92</v>
      </c>
      <c r="H32" t="n">
        <v>2.98</v>
      </c>
      <c r="I32" t="n">
        <v>10</v>
      </c>
      <c r="J32" t="n">
        <v>184.78</v>
      </c>
      <c r="K32" t="n">
        <v>47.83</v>
      </c>
      <c r="L32" t="n">
        <v>31</v>
      </c>
      <c r="M32" t="n">
        <v>2</v>
      </c>
      <c r="N32" t="n">
        <v>35.95</v>
      </c>
      <c r="O32" t="n">
        <v>23023.09</v>
      </c>
      <c r="P32" t="n">
        <v>341.92</v>
      </c>
      <c r="Q32" t="n">
        <v>561.6799999999999</v>
      </c>
      <c r="R32" t="n">
        <v>54.86</v>
      </c>
      <c r="S32" t="n">
        <v>48.39</v>
      </c>
      <c r="T32" t="n">
        <v>2903.16</v>
      </c>
      <c r="U32" t="n">
        <v>0.88</v>
      </c>
      <c r="V32" t="n">
        <v>0.93</v>
      </c>
      <c r="W32" t="n">
        <v>9.199999999999999</v>
      </c>
      <c r="X32" t="n">
        <v>0.18</v>
      </c>
      <c r="Y32" t="n">
        <v>0.5</v>
      </c>
      <c r="Z32" t="n">
        <v>10</v>
      </c>
      <c r="AA32" t="n">
        <v>1029.693073820002</v>
      </c>
      <c r="AB32" t="n">
        <v>1408.871490452877</v>
      </c>
      <c r="AC32" t="n">
        <v>1274.41077276761</v>
      </c>
      <c r="AD32" t="n">
        <v>1029693.073820002</v>
      </c>
      <c r="AE32" t="n">
        <v>1408871.490452877</v>
      </c>
      <c r="AF32" t="n">
        <v>6.623291963973511e-07</v>
      </c>
      <c r="AG32" t="n">
        <v>0.774375</v>
      </c>
      <c r="AH32" t="n">
        <v>1274410.77276761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2.6896</v>
      </c>
      <c r="E33" t="n">
        <v>37.18</v>
      </c>
      <c r="F33" t="n">
        <v>34.66</v>
      </c>
      <c r="G33" t="n">
        <v>207.98</v>
      </c>
      <c r="H33" t="n">
        <v>3.05</v>
      </c>
      <c r="I33" t="n">
        <v>10</v>
      </c>
      <c r="J33" t="n">
        <v>186.29</v>
      </c>
      <c r="K33" t="n">
        <v>47.83</v>
      </c>
      <c r="L33" t="n">
        <v>32</v>
      </c>
      <c r="M33" t="n">
        <v>0</v>
      </c>
      <c r="N33" t="n">
        <v>36.46</v>
      </c>
      <c r="O33" t="n">
        <v>23209.42</v>
      </c>
      <c r="P33" t="n">
        <v>343.33</v>
      </c>
      <c r="Q33" t="n">
        <v>561.6799999999999</v>
      </c>
      <c r="R33" t="n">
        <v>54.97</v>
      </c>
      <c r="S33" t="n">
        <v>48.39</v>
      </c>
      <c r="T33" t="n">
        <v>2956.13</v>
      </c>
      <c r="U33" t="n">
        <v>0.88</v>
      </c>
      <c r="V33" t="n">
        <v>0.93</v>
      </c>
      <c r="W33" t="n">
        <v>9.210000000000001</v>
      </c>
      <c r="X33" t="n">
        <v>0.19</v>
      </c>
      <c r="Y33" t="n">
        <v>0.5</v>
      </c>
      <c r="Z33" t="n">
        <v>10</v>
      </c>
      <c r="AA33" t="n">
        <v>1032.909784516723</v>
      </c>
      <c r="AB33" t="n">
        <v>1413.272735939391</v>
      </c>
      <c r="AC33" t="n">
        <v>1278.391969562078</v>
      </c>
      <c r="AD33" t="n">
        <v>1032909.784516723</v>
      </c>
      <c r="AE33" t="n">
        <v>1413272.735939391</v>
      </c>
      <c r="AF33" t="n">
        <v>6.621568622942851e-07</v>
      </c>
      <c r="AG33" t="n">
        <v>0.7745833333333333</v>
      </c>
      <c r="AH33" t="n">
        <v>1278391.969562078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1.6759</v>
      </c>
      <c r="E2" t="n">
        <v>59.67</v>
      </c>
      <c r="F2" t="n">
        <v>42.78</v>
      </c>
      <c r="G2" t="n">
        <v>6.31</v>
      </c>
      <c r="H2" t="n">
        <v>0.1</v>
      </c>
      <c r="I2" t="n">
        <v>407</v>
      </c>
      <c r="J2" t="n">
        <v>176.73</v>
      </c>
      <c r="K2" t="n">
        <v>52.44</v>
      </c>
      <c r="L2" t="n">
        <v>1</v>
      </c>
      <c r="M2" t="n">
        <v>405</v>
      </c>
      <c r="N2" t="n">
        <v>33.29</v>
      </c>
      <c r="O2" t="n">
        <v>22031.19</v>
      </c>
      <c r="P2" t="n">
        <v>566.67</v>
      </c>
      <c r="Q2" t="n">
        <v>562.15</v>
      </c>
      <c r="R2" t="n">
        <v>308.26</v>
      </c>
      <c r="S2" t="n">
        <v>48.39</v>
      </c>
      <c r="T2" t="n">
        <v>127614.81</v>
      </c>
      <c r="U2" t="n">
        <v>0.16</v>
      </c>
      <c r="V2" t="n">
        <v>0.75</v>
      </c>
      <c r="W2" t="n">
        <v>9.82</v>
      </c>
      <c r="X2" t="n">
        <v>8.279999999999999</v>
      </c>
      <c r="Y2" t="n">
        <v>0.5</v>
      </c>
      <c r="Z2" t="n">
        <v>10</v>
      </c>
      <c r="AA2" t="n">
        <v>2578.103379227206</v>
      </c>
      <c r="AB2" t="n">
        <v>3527.47478135274</v>
      </c>
      <c r="AC2" t="n">
        <v>3190.81753906225</v>
      </c>
      <c r="AD2" t="n">
        <v>2578103.379227207</v>
      </c>
      <c r="AE2" t="n">
        <v>3527474.78135274</v>
      </c>
      <c r="AF2" t="n">
        <v>3.975872256697897e-07</v>
      </c>
      <c r="AG2" t="n">
        <v>1.243125</v>
      </c>
      <c r="AH2" t="n">
        <v>3190817.53906225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2.1261</v>
      </c>
      <c r="E3" t="n">
        <v>47.03</v>
      </c>
      <c r="F3" t="n">
        <v>38.14</v>
      </c>
      <c r="G3" t="n">
        <v>12.57</v>
      </c>
      <c r="H3" t="n">
        <v>0.2</v>
      </c>
      <c r="I3" t="n">
        <v>182</v>
      </c>
      <c r="J3" t="n">
        <v>178.21</v>
      </c>
      <c r="K3" t="n">
        <v>52.44</v>
      </c>
      <c r="L3" t="n">
        <v>2</v>
      </c>
      <c r="M3" t="n">
        <v>180</v>
      </c>
      <c r="N3" t="n">
        <v>33.77</v>
      </c>
      <c r="O3" t="n">
        <v>22213.89</v>
      </c>
      <c r="P3" t="n">
        <v>504.23</v>
      </c>
      <c r="Q3" t="n">
        <v>561.96</v>
      </c>
      <c r="R3" t="n">
        <v>163.09</v>
      </c>
      <c r="S3" t="n">
        <v>48.39</v>
      </c>
      <c r="T3" t="n">
        <v>56158.8</v>
      </c>
      <c r="U3" t="n">
        <v>0.3</v>
      </c>
      <c r="V3" t="n">
        <v>0.84</v>
      </c>
      <c r="W3" t="n">
        <v>9.48</v>
      </c>
      <c r="X3" t="n">
        <v>3.66</v>
      </c>
      <c r="Y3" t="n">
        <v>0.5</v>
      </c>
      <c r="Z3" t="n">
        <v>10</v>
      </c>
      <c r="AA3" t="n">
        <v>1810.078261070937</v>
      </c>
      <c r="AB3" t="n">
        <v>2476.628931814249</v>
      </c>
      <c r="AC3" t="n">
        <v>2240.262942532433</v>
      </c>
      <c r="AD3" t="n">
        <v>1810078.261070937</v>
      </c>
      <c r="AE3" t="n">
        <v>2476628.931814249</v>
      </c>
      <c r="AF3" t="n">
        <v>5.043917897825287e-07</v>
      </c>
      <c r="AG3" t="n">
        <v>0.9797916666666667</v>
      </c>
      <c r="AH3" t="n">
        <v>2240262.942532434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2.3046</v>
      </c>
      <c r="E4" t="n">
        <v>43.39</v>
      </c>
      <c r="F4" t="n">
        <v>36.81</v>
      </c>
      <c r="G4" t="n">
        <v>18.88</v>
      </c>
      <c r="H4" t="n">
        <v>0.3</v>
      </c>
      <c r="I4" t="n">
        <v>117</v>
      </c>
      <c r="J4" t="n">
        <v>179.7</v>
      </c>
      <c r="K4" t="n">
        <v>52.44</v>
      </c>
      <c r="L4" t="n">
        <v>3</v>
      </c>
      <c r="M4" t="n">
        <v>115</v>
      </c>
      <c r="N4" t="n">
        <v>34.26</v>
      </c>
      <c r="O4" t="n">
        <v>22397.24</v>
      </c>
      <c r="P4" t="n">
        <v>485.36</v>
      </c>
      <c r="Q4" t="n">
        <v>561.78</v>
      </c>
      <c r="R4" t="n">
        <v>121.65</v>
      </c>
      <c r="S4" t="n">
        <v>48.39</v>
      </c>
      <c r="T4" t="n">
        <v>35764.34</v>
      </c>
      <c r="U4" t="n">
        <v>0.4</v>
      </c>
      <c r="V4" t="n">
        <v>0.87</v>
      </c>
      <c r="W4" t="n">
        <v>9.380000000000001</v>
      </c>
      <c r="X4" t="n">
        <v>2.33</v>
      </c>
      <c r="Y4" t="n">
        <v>0.5</v>
      </c>
      <c r="Z4" t="n">
        <v>10</v>
      </c>
      <c r="AA4" t="n">
        <v>1608.920741966574</v>
      </c>
      <c r="AB4" t="n">
        <v>2201.396339732244</v>
      </c>
      <c r="AC4" t="n">
        <v>1991.298162747366</v>
      </c>
      <c r="AD4" t="n">
        <v>1608920.741966574</v>
      </c>
      <c r="AE4" t="n">
        <v>2201396.339732244</v>
      </c>
      <c r="AF4" t="n">
        <v>5.467387793296721e-07</v>
      </c>
      <c r="AG4" t="n">
        <v>0.9039583333333333</v>
      </c>
      <c r="AH4" t="n">
        <v>1991298.162747366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2.3961</v>
      </c>
      <c r="E5" t="n">
        <v>41.74</v>
      </c>
      <c r="F5" t="n">
        <v>36.22</v>
      </c>
      <c r="G5" t="n">
        <v>24.98</v>
      </c>
      <c r="H5" t="n">
        <v>0.39</v>
      </c>
      <c r="I5" t="n">
        <v>87</v>
      </c>
      <c r="J5" t="n">
        <v>181.19</v>
      </c>
      <c r="K5" t="n">
        <v>52.44</v>
      </c>
      <c r="L5" t="n">
        <v>4</v>
      </c>
      <c r="M5" t="n">
        <v>85</v>
      </c>
      <c r="N5" t="n">
        <v>34.75</v>
      </c>
      <c r="O5" t="n">
        <v>22581.25</v>
      </c>
      <c r="P5" t="n">
        <v>476.25</v>
      </c>
      <c r="Q5" t="n">
        <v>561.72</v>
      </c>
      <c r="R5" t="n">
        <v>103.41</v>
      </c>
      <c r="S5" t="n">
        <v>48.39</v>
      </c>
      <c r="T5" t="n">
        <v>26793</v>
      </c>
      <c r="U5" t="n">
        <v>0.47</v>
      </c>
      <c r="V5" t="n">
        <v>0.89</v>
      </c>
      <c r="W5" t="n">
        <v>9.33</v>
      </c>
      <c r="X5" t="n">
        <v>1.75</v>
      </c>
      <c r="Y5" t="n">
        <v>0.5</v>
      </c>
      <c r="Z5" t="n">
        <v>10</v>
      </c>
      <c r="AA5" t="n">
        <v>1519.801293101884</v>
      </c>
      <c r="AB5" t="n">
        <v>2079.459178122976</v>
      </c>
      <c r="AC5" t="n">
        <v>1880.998512702205</v>
      </c>
      <c r="AD5" t="n">
        <v>1519801.293101884</v>
      </c>
      <c r="AE5" t="n">
        <v>2079459.178122976</v>
      </c>
      <c r="AF5" t="n">
        <v>5.684460596857707e-07</v>
      </c>
      <c r="AG5" t="n">
        <v>0.8695833333333334</v>
      </c>
      <c r="AH5" t="n">
        <v>1880998.512702205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2.4558</v>
      </c>
      <c r="E6" t="n">
        <v>40.72</v>
      </c>
      <c r="F6" t="n">
        <v>35.85</v>
      </c>
      <c r="G6" t="n">
        <v>31.17</v>
      </c>
      <c r="H6" t="n">
        <v>0.49</v>
      </c>
      <c r="I6" t="n">
        <v>69</v>
      </c>
      <c r="J6" t="n">
        <v>182.69</v>
      </c>
      <c r="K6" t="n">
        <v>52.44</v>
      </c>
      <c r="L6" t="n">
        <v>5</v>
      </c>
      <c r="M6" t="n">
        <v>67</v>
      </c>
      <c r="N6" t="n">
        <v>35.25</v>
      </c>
      <c r="O6" t="n">
        <v>22766.06</v>
      </c>
      <c r="P6" t="n">
        <v>470.1</v>
      </c>
      <c r="Q6" t="n">
        <v>561.75</v>
      </c>
      <c r="R6" t="n">
        <v>92.17</v>
      </c>
      <c r="S6" t="n">
        <v>48.39</v>
      </c>
      <c r="T6" t="n">
        <v>21263.91</v>
      </c>
      <c r="U6" t="n">
        <v>0.52</v>
      </c>
      <c r="V6" t="n">
        <v>0.9</v>
      </c>
      <c r="W6" t="n">
        <v>9.289999999999999</v>
      </c>
      <c r="X6" t="n">
        <v>1.37</v>
      </c>
      <c r="Y6" t="n">
        <v>0.5</v>
      </c>
      <c r="Z6" t="n">
        <v>10</v>
      </c>
      <c r="AA6" t="n">
        <v>1464.951331178635</v>
      </c>
      <c r="AB6" t="n">
        <v>2004.411040410048</v>
      </c>
      <c r="AC6" t="n">
        <v>1813.112863921876</v>
      </c>
      <c r="AD6" t="n">
        <v>1464951.331178635</v>
      </c>
      <c r="AE6" t="n">
        <v>2004411.040410048</v>
      </c>
      <c r="AF6" t="n">
        <v>5.826091704754875e-07</v>
      </c>
      <c r="AG6" t="n">
        <v>0.8483333333333333</v>
      </c>
      <c r="AH6" t="n">
        <v>1813112.863921876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2.4968</v>
      </c>
      <c r="E7" t="n">
        <v>40.05</v>
      </c>
      <c r="F7" t="n">
        <v>35.6</v>
      </c>
      <c r="G7" t="n">
        <v>37.48</v>
      </c>
      <c r="H7" t="n">
        <v>0.58</v>
      </c>
      <c r="I7" t="n">
        <v>57</v>
      </c>
      <c r="J7" t="n">
        <v>184.19</v>
      </c>
      <c r="K7" t="n">
        <v>52.44</v>
      </c>
      <c r="L7" t="n">
        <v>6</v>
      </c>
      <c r="M7" t="n">
        <v>55</v>
      </c>
      <c r="N7" t="n">
        <v>35.75</v>
      </c>
      <c r="O7" t="n">
        <v>22951.43</v>
      </c>
      <c r="P7" t="n">
        <v>465.67</v>
      </c>
      <c r="Q7" t="n">
        <v>561.73</v>
      </c>
      <c r="R7" t="n">
        <v>84.38</v>
      </c>
      <c r="S7" t="n">
        <v>48.39</v>
      </c>
      <c r="T7" t="n">
        <v>17427.58</v>
      </c>
      <c r="U7" t="n">
        <v>0.57</v>
      </c>
      <c r="V7" t="n">
        <v>0.9</v>
      </c>
      <c r="W7" t="n">
        <v>9.279999999999999</v>
      </c>
      <c r="X7" t="n">
        <v>1.13</v>
      </c>
      <c r="Y7" t="n">
        <v>0.5</v>
      </c>
      <c r="Z7" t="n">
        <v>10</v>
      </c>
      <c r="AA7" t="n">
        <v>1428.398879234051</v>
      </c>
      <c r="AB7" t="n">
        <v>1954.398363079098</v>
      </c>
      <c r="AC7" t="n">
        <v>1767.873326322159</v>
      </c>
      <c r="AD7" t="n">
        <v>1428398.879234051</v>
      </c>
      <c r="AE7" t="n">
        <v>1954398.363079098</v>
      </c>
      <c r="AF7" t="n">
        <v>5.923359299793132e-07</v>
      </c>
      <c r="AG7" t="n">
        <v>0.834375</v>
      </c>
      <c r="AH7" t="n">
        <v>1767873.326322159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2.5256</v>
      </c>
      <c r="E8" t="n">
        <v>39.59</v>
      </c>
      <c r="F8" t="n">
        <v>35.43</v>
      </c>
      <c r="G8" t="n">
        <v>43.39</v>
      </c>
      <c r="H8" t="n">
        <v>0.67</v>
      </c>
      <c r="I8" t="n">
        <v>49</v>
      </c>
      <c r="J8" t="n">
        <v>185.7</v>
      </c>
      <c r="K8" t="n">
        <v>52.44</v>
      </c>
      <c r="L8" t="n">
        <v>7</v>
      </c>
      <c r="M8" t="n">
        <v>47</v>
      </c>
      <c r="N8" t="n">
        <v>36.26</v>
      </c>
      <c r="O8" t="n">
        <v>23137.49</v>
      </c>
      <c r="P8" t="n">
        <v>462.28</v>
      </c>
      <c r="Q8" t="n">
        <v>561.71</v>
      </c>
      <c r="R8" t="n">
        <v>79.18000000000001</v>
      </c>
      <c r="S8" t="n">
        <v>48.39</v>
      </c>
      <c r="T8" t="n">
        <v>14867.13</v>
      </c>
      <c r="U8" t="n">
        <v>0.61</v>
      </c>
      <c r="V8" t="n">
        <v>0.91</v>
      </c>
      <c r="W8" t="n">
        <v>9.26</v>
      </c>
      <c r="X8" t="n">
        <v>0.96</v>
      </c>
      <c r="Y8" t="n">
        <v>0.5</v>
      </c>
      <c r="Z8" t="n">
        <v>10</v>
      </c>
      <c r="AA8" t="n">
        <v>1402.896591054444</v>
      </c>
      <c r="AB8" t="n">
        <v>1919.50500731021</v>
      </c>
      <c r="AC8" t="n">
        <v>1736.310143454721</v>
      </c>
      <c r="AD8" t="n">
        <v>1402896.591054444</v>
      </c>
      <c r="AE8" t="n">
        <v>1919505.00731021</v>
      </c>
      <c r="AF8" t="n">
        <v>5.991683854356589e-07</v>
      </c>
      <c r="AG8" t="n">
        <v>0.8247916666666667</v>
      </c>
      <c r="AH8" t="n">
        <v>1736310.143454721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2.547</v>
      </c>
      <c r="E9" t="n">
        <v>39.26</v>
      </c>
      <c r="F9" t="n">
        <v>35.31</v>
      </c>
      <c r="G9" t="n">
        <v>49.27</v>
      </c>
      <c r="H9" t="n">
        <v>0.76</v>
      </c>
      <c r="I9" t="n">
        <v>43</v>
      </c>
      <c r="J9" t="n">
        <v>187.22</v>
      </c>
      <c r="K9" t="n">
        <v>52.44</v>
      </c>
      <c r="L9" t="n">
        <v>8</v>
      </c>
      <c r="M9" t="n">
        <v>41</v>
      </c>
      <c r="N9" t="n">
        <v>36.78</v>
      </c>
      <c r="O9" t="n">
        <v>23324.24</v>
      </c>
      <c r="P9" t="n">
        <v>459.3</v>
      </c>
      <c r="Q9" t="n">
        <v>561.72</v>
      </c>
      <c r="R9" t="n">
        <v>75.65000000000001</v>
      </c>
      <c r="S9" t="n">
        <v>48.39</v>
      </c>
      <c r="T9" t="n">
        <v>13130.54</v>
      </c>
      <c r="U9" t="n">
        <v>0.64</v>
      </c>
      <c r="V9" t="n">
        <v>0.91</v>
      </c>
      <c r="W9" t="n">
        <v>9.24</v>
      </c>
      <c r="X9" t="n">
        <v>0.84</v>
      </c>
      <c r="Y9" t="n">
        <v>0.5</v>
      </c>
      <c r="Z9" t="n">
        <v>10</v>
      </c>
      <c r="AA9" t="n">
        <v>1383.406888164566</v>
      </c>
      <c r="AB9" t="n">
        <v>1892.83833599127</v>
      </c>
      <c r="AC9" t="n">
        <v>1712.188501819552</v>
      </c>
      <c r="AD9" t="n">
        <v>1383406.888164566</v>
      </c>
      <c r="AE9" t="n">
        <v>1892838.33599127</v>
      </c>
      <c r="AF9" t="n">
        <v>6.042452794205826e-07</v>
      </c>
      <c r="AG9" t="n">
        <v>0.8179166666666666</v>
      </c>
      <c r="AH9" t="n">
        <v>1712188.501819552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2.5644</v>
      </c>
      <c r="E10" t="n">
        <v>39</v>
      </c>
      <c r="F10" t="n">
        <v>35.22</v>
      </c>
      <c r="G10" t="n">
        <v>55.62</v>
      </c>
      <c r="H10" t="n">
        <v>0.85</v>
      </c>
      <c r="I10" t="n">
        <v>38</v>
      </c>
      <c r="J10" t="n">
        <v>188.74</v>
      </c>
      <c r="K10" t="n">
        <v>52.44</v>
      </c>
      <c r="L10" t="n">
        <v>9</v>
      </c>
      <c r="M10" t="n">
        <v>36</v>
      </c>
      <c r="N10" t="n">
        <v>37.3</v>
      </c>
      <c r="O10" t="n">
        <v>23511.69</v>
      </c>
      <c r="P10" t="n">
        <v>456.9</v>
      </c>
      <c r="Q10" t="n">
        <v>561.73</v>
      </c>
      <c r="R10" t="n">
        <v>72.29000000000001</v>
      </c>
      <c r="S10" t="n">
        <v>48.39</v>
      </c>
      <c r="T10" t="n">
        <v>11478.93</v>
      </c>
      <c r="U10" t="n">
        <v>0.67</v>
      </c>
      <c r="V10" t="n">
        <v>0.91</v>
      </c>
      <c r="W10" t="n">
        <v>9.25</v>
      </c>
      <c r="X10" t="n">
        <v>0.75</v>
      </c>
      <c r="Y10" t="n">
        <v>0.5</v>
      </c>
      <c r="Z10" t="n">
        <v>10</v>
      </c>
      <c r="AA10" t="n">
        <v>1367.933586074532</v>
      </c>
      <c r="AB10" t="n">
        <v>1871.667081437776</v>
      </c>
      <c r="AC10" t="n">
        <v>1693.037802086601</v>
      </c>
      <c r="AD10" t="n">
        <v>1367933.586074532</v>
      </c>
      <c r="AE10" t="n">
        <v>1871667.081437776</v>
      </c>
      <c r="AF10" t="n">
        <v>6.083732212587915e-07</v>
      </c>
      <c r="AG10" t="n">
        <v>0.8125</v>
      </c>
      <c r="AH10" t="n">
        <v>1693037.802086601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2.5804</v>
      </c>
      <c r="E11" t="n">
        <v>38.75</v>
      </c>
      <c r="F11" t="n">
        <v>35.12</v>
      </c>
      <c r="G11" t="n">
        <v>61.98</v>
      </c>
      <c r="H11" t="n">
        <v>0.93</v>
      </c>
      <c r="I11" t="n">
        <v>34</v>
      </c>
      <c r="J11" t="n">
        <v>190.26</v>
      </c>
      <c r="K11" t="n">
        <v>52.44</v>
      </c>
      <c r="L11" t="n">
        <v>10</v>
      </c>
      <c r="M11" t="n">
        <v>32</v>
      </c>
      <c r="N11" t="n">
        <v>37.82</v>
      </c>
      <c r="O11" t="n">
        <v>23699.85</v>
      </c>
      <c r="P11" t="n">
        <v>454.41</v>
      </c>
      <c r="Q11" t="n">
        <v>561.6900000000001</v>
      </c>
      <c r="R11" t="n">
        <v>69.77</v>
      </c>
      <c r="S11" t="n">
        <v>48.39</v>
      </c>
      <c r="T11" t="n">
        <v>10234.69</v>
      </c>
      <c r="U11" t="n">
        <v>0.6899999999999999</v>
      </c>
      <c r="V11" t="n">
        <v>0.92</v>
      </c>
      <c r="W11" t="n">
        <v>9.23</v>
      </c>
      <c r="X11" t="n">
        <v>0.65</v>
      </c>
      <c r="Y11" t="n">
        <v>0.5</v>
      </c>
      <c r="Z11" t="n">
        <v>10</v>
      </c>
      <c r="AA11" t="n">
        <v>1353.099807179384</v>
      </c>
      <c r="AB11" t="n">
        <v>1851.370850733296</v>
      </c>
      <c r="AC11" t="n">
        <v>1674.678615154619</v>
      </c>
      <c r="AD11" t="n">
        <v>1353099.807179384</v>
      </c>
      <c r="AE11" t="n">
        <v>1851370.850733296</v>
      </c>
      <c r="AF11" t="n">
        <v>6.121690298456503e-07</v>
      </c>
      <c r="AG11" t="n">
        <v>0.8072916666666666</v>
      </c>
      <c r="AH11" t="n">
        <v>1674678.615154619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2.5917</v>
      </c>
      <c r="E12" t="n">
        <v>38.58</v>
      </c>
      <c r="F12" t="n">
        <v>35.06</v>
      </c>
      <c r="G12" t="n">
        <v>67.86</v>
      </c>
      <c r="H12" t="n">
        <v>1.02</v>
      </c>
      <c r="I12" t="n">
        <v>31</v>
      </c>
      <c r="J12" t="n">
        <v>191.79</v>
      </c>
      <c r="K12" t="n">
        <v>52.44</v>
      </c>
      <c r="L12" t="n">
        <v>11</v>
      </c>
      <c r="M12" t="n">
        <v>29</v>
      </c>
      <c r="N12" t="n">
        <v>38.35</v>
      </c>
      <c r="O12" t="n">
        <v>23888.73</v>
      </c>
      <c r="P12" t="n">
        <v>452.62</v>
      </c>
      <c r="Q12" t="n">
        <v>561.67</v>
      </c>
      <c r="R12" t="n">
        <v>67.75</v>
      </c>
      <c r="S12" t="n">
        <v>48.39</v>
      </c>
      <c r="T12" t="n">
        <v>9243.200000000001</v>
      </c>
      <c r="U12" t="n">
        <v>0.71</v>
      </c>
      <c r="V12" t="n">
        <v>0.92</v>
      </c>
      <c r="W12" t="n">
        <v>9.23</v>
      </c>
      <c r="X12" t="n">
        <v>0.59</v>
      </c>
      <c r="Y12" t="n">
        <v>0.5</v>
      </c>
      <c r="Z12" t="n">
        <v>10</v>
      </c>
      <c r="AA12" t="n">
        <v>1342.785611062823</v>
      </c>
      <c r="AB12" t="n">
        <v>1837.258512576399</v>
      </c>
      <c r="AC12" t="n">
        <v>1661.913138744625</v>
      </c>
      <c r="AD12" t="n">
        <v>1342785.611062823</v>
      </c>
      <c r="AE12" t="n">
        <v>1837258.512576399</v>
      </c>
      <c r="AF12" t="n">
        <v>6.148498196601193e-07</v>
      </c>
      <c r="AG12" t="n">
        <v>0.80375</v>
      </c>
      <c r="AH12" t="n">
        <v>1661913.138744625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2.6015</v>
      </c>
      <c r="E13" t="n">
        <v>38.44</v>
      </c>
      <c r="F13" t="n">
        <v>35.02</v>
      </c>
      <c r="G13" t="n">
        <v>75.05</v>
      </c>
      <c r="H13" t="n">
        <v>1.1</v>
      </c>
      <c r="I13" t="n">
        <v>28</v>
      </c>
      <c r="J13" t="n">
        <v>193.33</v>
      </c>
      <c r="K13" t="n">
        <v>52.44</v>
      </c>
      <c r="L13" t="n">
        <v>12</v>
      </c>
      <c r="M13" t="n">
        <v>26</v>
      </c>
      <c r="N13" t="n">
        <v>38.89</v>
      </c>
      <c r="O13" t="n">
        <v>24078.33</v>
      </c>
      <c r="P13" t="n">
        <v>450.86</v>
      </c>
      <c r="Q13" t="n">
        <v>561.67</v>
      </c>
      <c r="R13" t="n">
        <v>66.55</v>
      </c>
      <c r="S13" t="n">
        <v>48.39</v>
      </c>
      <c r="T13" t="n">
        <v>8658.91</v>
      </c>
      <c r="U13" t="n">
        <v>0.73</v>
      </c>
      <c r="V13" t="n">
        <v>0.92</v>
      </c>
      <c r="W13" t="n">
        <v>9.23</v>
      </c>
      <c r="X13" t="n">
        <v>0.55</v>
      </c>
      <c r="Y13" t="n">
        <v>0.5</v>
      </c>
      <c r="Z13" t="n">
        <v>10</v>
      </c>
      <c r="AA13" t="n">
        <v>1333.611850115949</v>
      </c>
      <c r="AB13" t="n">
        <v>1824.706568131116</v>
      </c>
      <c r="AC13" t="n">
        <v>1650.559134260435</v>
      </c>
      <c r="AD13" t="n">
        <v>1333611.850115949</v>
      </c>
      <c r="AE13" t="n">
        <v>1824706.568131116</v>
      </c>
      <c r="AF13" t="n">
        <v>6.171747524195704e-07</v>
      </c>
      <c r="AG13" t="n">
        <v>0.8008333333333333</v>
      </c>
      <c r="AH13" t="n">
        <v>1650559.134260435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2.61</v>
      </c>
      <c r="E14" t="n">
        <v>38.31</v>
      </c>
      <c r="F14" t="n">
        <v>34.97</v>
      </c>
      <c r="G14" t="n">
        <v>80.7</v>
      </c>
      <c r="H14" t="n">
        <v>1.18</v>
      </c>
      <c r="I14" t="n">
        <v>26</v>
      </c>
      <c r="J14" t="n">
        <v>194.88</v>
      </c>
      <c r="K14" t="n">
        <v>52.44</v>
      </c>
      <c r="L14" t="n">
        <v>13</v>
      </c>
      <c r="M14" t="n">
        <v>24</v>
      </c>
      <c r="N14" t="n">
        <v>39.43</v>
      </c>
      <c r="O14" t="n">
        <v>24268.67</v>
      </c>
      <c r="P14" t="n">
        <v>449</v>
      </c>
      <c r="Q14" t="n">
        <v>561.6900000000001</v>
      </c>
      <c r="R14" t="n">
        <v>64.76000000000001</v>
      </c>
      <c r="S14" t="n">
        <v>48.39</v>
      </c>
      <c r="T14" t="n">
        <v>7774.6</v>
      </c>
      <c r="U14" t="n">
        <v>0.75</v>
      </c>
      <c r="V14" t="n">
        <v>0.92</v>
      </c>
      <c r="W14" t="n">
        <v>9.220000000000001</v>
      </c>
      <c r="X14" t="n">
        <v>0.5</v>
      </c>
      <c r="Y14" t="n">
        <v>0.5</v>
      </c>
      <c r="Z14" t="n">
        <v>10</v>
      </c>
      <c r="AA14" t="n">
        <v>1324.846740960331</v>
      </c>
      <c r="AB14" t="n">
        <v>1812.713759095075</v>
      </c>
      <c r="AC14" t="n">
        <v>1639.71090208678</v>
      </c>
      <c r="AD14" t="n">
        <v>1324846.740960331</v>
      </c>
      <c r="AE14" t="n">
        <v>1812713.759095075</v>
      </c>
      <c r="AF14" t="n">
        <v>6.19191275731339e-07</v>
      </c>
      <c r="AG14" t="n">
        <v>0.7981250000000001</v>
      </c>
      <c r="AH14" t="n">
        <v>1639710.90208678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2.6181</v>
      </c>
      <c r="E15" t="n">
        <v>38.2</v>
      </c>
      <c r="F15" t="n">
        <v>34.92</v>
      </c>
      <c r="G15" t="n">
        <v>87.3</v>
      </c>
      <c r="H15" t="n">
        <v>1.27</v>
      </c>
      <c r="I15" t="n">
        <v>24</v>
      </c>
      <c r="J15" t="n">
        <v>196.42</v>
      </c>
      <c r="K15" t="n">
        <v>52.44</v>
      </c>
      <c r="L15" t="n">
        <v>14</v>
      </c>
      <c r="M15" t="n">
        <v>22</v>
      </c>
      <c r="N15" t="n">
        <v>39.98</v>
      </c>
      <c r="O15" t="n">
        <v>24459.75</v>
      </c>
      <c r="P15" t="n">
        <v>446.82</v>
      </c>
      <c r="Q15" t="n">
        <v>561.67</v>
      </c>
      <c r="R15" t="n">
        <v>63.29</v>
      </c>
      <c r="S15" t="n">
        <v>48.39</v>
      </c>
      <c r="T15" t="n">
        <v>7046.26</v>
      </c>
      <c r="U15" t="n">
        <v>0.76</v>
      </c>
      <c r="V15" t="n">
        <v>0.92</v>
      </c>
      <c r="W15" t="n">
        <v>9.220000000000001</v>
      </c>
      <c r="X15" t="n">
        <v>0.45</v>
      </c>
      <c r="Y15" t="n">
        <v>0.5</v>
      </c>
      <c r="Z15" t="n">
        <v>10</v>
      </c>
      <c r="AA15" t="n">
        <v>1315.675369815007</v>
      </c>
      <c r="AB15" t="n">
        <v>1800.165084481704</v>
      </c>
      <c r="AC15" t="n">
        <v>1628.359855366333</v>
      </c>
      <c r="AD15" t="n">
        <v>1315675.369815007</v>
      </c>
      <c r="AE15" t="n">
        <v>1800165.084481704</v>
      </c>
      <c r="AF15" t="n">
        <v>6.211129038284363e-07</v>
      </c>
      <c r="AG15" t="n">
        <v>0.7958333333333334</v>
      </c>
      <c r="AH15" t="n">
        <v>1628359.855366333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2.6207</v>
      </c>
      <c r="E16" t="n">
        <v>38.16</v>
      </c>
      <c r="F16" t="n">
        <v>34.92</v>
      </c>
      <c r="G16" t="n">
        <v>91.09</v>
      </c>
      <c r="H16" t="n">
        <v>1.35</v>
      </c>
      <c r="I16" t="n">
        <v>23</v>
      </c>
      <c r="J16" t="n">
        <v>197.98</v>
      </c>
      <c r="K16" t="n">
        <v>52.44</v>
      </c>
      <c r="L16" t="n">
        <v>15</v>
      </c>
      <c r="M16" t="n">
        <v>21</v>
      </c>
      <c r="N16" t="n">
        <v>40.54</v>
      </c>
      <c r="O16" t="n">
        <v>24651.58</v>
      </c>
      <c r="P16" t="n">
        <v>445.97</v>
      </c>
      <c r="Q16" t="n">
        <v>561.67</v>
      </c>
      <c r="R16" t="n">
        <v>63.38</v>
      </c>
      <c r="S16" t="n">
        <v>48.39</v>
      </c>
      <c r="T16" t="n">
        <v>7095.46</v>
      </c>
      <c r="U16" t="n">
        <v>0.76</v>
      </c>
      <c r="V16" t="n">
        <v>0.92</v>
      </c>
      <c r="W16" t="n">
        <v>9.210000000000001</v>
      </c>
      <c r="X16" t="n">
        <v>0.45</v>
      </c>
      <c r="Y16" t="n">
        <v>0.5</v>
      </c>
      <c r="Z16" t="n">
        <v>10</v>
      </c>
      <c r="AA16" t="n">
        <v>1312.606475971466</v>
      </c>
      <c r="AB16" t="n">
        <v>1795.966088534931</v>
      </c>
      <c r="AC16" t="n">
        <v>1624.561605699393</v>
      </c>
      <c r="AD16" t="n">
        <v>1312606.475971466</v>
      </c>
      <c r="AE16" t="n">
        <v>1795966.088534931</v>
      </c>
      <c r="AF16" t="n">
        <v>6.217297227238007e-07</v>
      </c>
      <c r="AG16" t="n">
        <v>0.7949999999999999</v>
      </c>
      <c r="AH16" t="n">
        <v>1624561.605699393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2.6281</v>
      </c>
      <c r="E17" t="n">
        <v>38.05</v>
      </c>
      <c r="F17" t="n">
        <v>34.88</v>
      </c>
      <c r="G17" t="n">
        <v>99.66</v>
      </c>
      <c r="H17" t="n">
        <v>1.42</v>
      </c>
      <c r="I17" t="n">
        <v>21</v>
      </c>
      <c r="J17" t="n">
        <v>199.54</v>
      </c>
      <c r="K17" t="n">
        <v>52.44</v>
      </c>
      <c r="L17" t="n">
        <v>16</v>
      </c>
      <c r="M17" t="n">
        <v>19</v>
      </c>
      <c r="N17" t="n">
        <v>41.1</v>
      </c>
      <c r="O17" t="n">
        <v>24844.17</v>
      </c>
      <c r="P17" t="n">
        <v>443.89</v>
      </c>
      <c r="Q17" t="n">
        <v>561.67</v>
      </c>
      <c r="R17" t="n">
        <v>62.28</v>
      </c>
      <c r="S17" t="n">
        <v>48.39</v>
      </c>
      <c r="T17" t="n">
        <v>6557.45</v>
      </c>
      <c r="U17" t="n">
        <v>0.78</v>
      </c>
      <c r="V17" t="n">
        <v>0.92</v>
      </c>
      <c r="W17" t="n">
        <v>9.210000000000001</v>
      </c>
      <c r="X17" t="n">
        <v>0.41</v>
      </c>
      <c r="Y17" t="n">
        <v>0.5</v>
      </c>
      <c r="Z17" t="n">
        <v>10</v>
      </c>
      <c r="AA17" t="n">
        <v>1304.171999685526</v>
      </c>
      <c r="AB17" t="n">
        <v>1784.425665977675</v>
      </c>
      <c r="AC17" t="n">
        <v>1614.122584873917</v>
      </c>
      <c r="AD17" t="n">
        <v>1304171.999685526</v>
      </c>
      <c r="AE17" t="n">
        <v>1784425.665977675</v>
      </c>
      <c r="AF17" t="n">
        <v>6.23485284195223e-07</v>
      </c>
      <c r="AG17" t="n">
        <v>0.7927083333333332</v>
      </c>
      <c r="AH17" t="n">
        <v>1614122.584873917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2.6332</v>
      </c>
      <c r="E18" t="n">
        <v>37.98</v>
      </c>
      <c r="F18" t="n">
        <v>34.85</v>
      </c>
      <c r="G18" t="n">
        <v>104.54</v>
      </c>
      <c r="H18" t="n">
        <v>1.5</v>
      </c>
      <c r="I18" t="n">
        <v>20</v>
      </c>
      <c r="J18" t="n">
        <v>201.11</v>
      </c>
      <c r="K18" t="n">
        <v>52.44</v>
      </c>
      <c r="L18" t="n">
        <v>17</v>
      </c>
      <c r="M18" t="n">
        <v>18</v>
      </c>
      <c r="N18" t="n">
        <v>41.67</v>
      </c>
      <c r="O18" t="n">
        <v>25037.53</v>
      </c>
      <c r="P18" t="n">
        <v>442.52</v>
      </c>
      <c r="Q18" t="n">
        <v>561.6900000000001</v>
      </c>
      <c r="R18" t="n">
        <v>61.05</v>
      </c>
      <c r="S18" t="n">
        <v>48.39</v>
      </c>
      <c r="T18" t="n">
        <v>5948.8</v>
      </c>
      <c r="U18" t="n">
        <v>0.79</v>
      </c>
      <c r="V18" t="n">
        <v>0.92</v>
      </c>
      <c r="W18" t="n">
        <v>9.210000000000001</v>
      </c>
      <c r="X18" t="n">
        <v>0.37</v>
      </c>
      <c r="Y18" t="n">
        <v>0.5</v>
      </c>
      <c r="Z18" t="n">
        <v>10</v>
      </c>
      <c r="AA18" t="n">
        <v>1298.491919492621</v>
      </c>
      <c r="AB18" t="n">
        <v>1776.65392967029</v>
      </c>
      <c r="AC18" t="n">
        <v>1607.092572172008</v>
      </c>
      <c r="AD18" t="n">
        <v>1298491.919492621</v>
      </c>
      <c r="AE18" t="n">
        <v>1776653.92967029</v>
      </c>
      <c r="AF18" t="n">
        <v>6.246951981822842e-07</v>
      </c>
      <c r="AG18" t="n">
        <v>0.7912499999999999</v>
      </c>
      <c r="AH18" t="n">
        <v>1607092.572172008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2.6361</v>
      </c>
      <c r="E19" t="n">
        <v>37.94</v>
      </c>
      <c r="F19" t="n">
        <v>34.84</v>
      </c>
      <c r="G19" t="n">
        <v>110.02</v>
      </c>
      <c r="H19" t="n">
        <v>1.58</v>
      </c>
      <c r="I19" t="n">
        <v>19</v>
      </c>
      <c r="J19" t="n">
        <v>202.68</v>
      </c>
      <c r="K19" t="n">
        <v>52.44</v>
      </c>
      <c r="L19" t="n">
        <v>18</v>
      </c>
      <c r="M19" t="n">
        <v>17</v>
      </c>
      <c r="N19" t="n">
        <v>42.24</v>
      </c>
      <c r="O19" t="n">
        <v>25231.66</v>
      </c>
      <c r="P19" t="n">
        <v>441.89</v>
      </c>
      <c r="Q19" t="n">
        <v>561.67</v>
      </c>
      <c r="R19" t="n">
        <v>60.77</v>
      </c>
      <c r="S19" t="n">
        <v>48.39</v>
      </c>
      <c r="T19" t="n">
        <v>5813.77</v>
      </c>
      <c r="U19" t="n">
        <v>0.8</v>
      </c>
      <c r="V19" t="n">
        <v>0.92</v>
      </c>
      <c r="W19" t="n">
        <v>9.210000000000001</v>
      </c>
      <c r="X19" t="n">
        <v>0.37</v>
      </c>
      <c r="Y19" t="n">
        <v>0.5</v>
      </c>
      <c r="Z19" t="n">
        <v>10</v>
      </c>
      <c r="AA19" t="n">
        <v>1295.65617046801</v>
      </c>
      <c r="AB19" t="n">
        <v>1772.7739327504</v>
      </c>
      <c r="AC19" t="n">
        <v>1603.582876712543</v>
      </c>
      <c r="AD19" t="n">
        <v>1295656.17046801</v>
      </c>
      <c r="AE19" t="n">
        <v>1772773.9327504</v>
      </c>
      <c r="AF19" t="n">
        <v>6.253831884886523e-07</v>
      </c>
      <c r="AG19" t="n">
        <v>0.7904166666666667</v>
      </c>
      <c r="AH19" t="n">
        <v>1603582.876712543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2.6413</v>
      </c>
      <c r="E20" t="n">
        <v>37.86</v>
      </c>
      <c r="F20" t="n">
        <v>34.8</v>
      </c>
      <c r="G20" t="n">
        <v>116</v>
      </c>
      <c r="H20" t="n">
        <v>1.65</v>
      </c>
      <c r="I20" t="n">
        <v>18</v>
      </c>
      <c r="J20" t="n">
        <v>204.26</v>
      </c>
      <c r="K20" t="n">
        <v>52.44</v>
      </c>
      <c r="L20" t="n">
        <v>19</v>
      </c>
      <c r="M20" t="n">
        <v>16</v>
      </c>
      <c r="N20" t="n">
        <v>42.82</v>
      </c>
      <c r="O20" t="n">
        <v>25426.72</v>
      </c>
      <c r="P20" t="n">
        <v>440.58</v>
      </c>
      <c r="Q20" t="n">
        <v>561.65</v>
      </c>
      <c r="R20" t="n">
        <v>59.41</v>
      </c>
      <c r="S20" t="n">
        <v>48.39</v>
      </c>
      <c r="T20" t="n">
        <v>5135.29</v>
      </c>
      <c r="U20" t="n">
        <v>0.8100000000000001</v>
      </c>
      <c r="V20" t="n">
        <v>0.92</v>
      </c>
      <c r="W20" t="n">
        <v>9.210000000000001</v>
      </c>
      <c r="X20" t="n">
        <v>0.33</v>
      </c>
      <c r="Y20" t="n">
        <v>0.5</v>
      </c>
      <c r="Z20" t="n">
        <v>10</v>
      </c>
      <c r="AA20" t="n">
        <v>1289.975374933848</v>
      </c>
      <c r="AB20" t="n">
        <v>1765.001217681548</v>
      </c>
      <c r="AC20" t="n">
        <v>1596.551978660788</v>
      </c>
      <c r="AD20" t="n">
        <v>1289975.374933848</v>
      </c>
      <c r="AE20" t="n">
        <v>1765001.217681549</v>
      </c>
      <c r="AF20" t="n">
        <v>6.266168262793815e-07</v>
      </c>
      <c r="AG20" t="n">
        <v>0.78875</v>
      </c>
      <c r="AH20" t="n">
        <v>1596551.978660788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2.645</v>
      </c>
      <c r="E21" t="n">
        <v>37.81</v>
      </c>
      <c r="F21" t="n">
        <v>34.78</v>
      </c>
      <c r="G21" t="n">
        <v>122.76</v>
      </c>
      <c r="H21" t="n">
        <v>1.73</v>
      </c>
      <c r="I21" t="n">
        <v>17</v>
      </c>
      <c r="J21" t="n">
        <v>205.85</v>
      </c>
      <c r="K21" t="n">
        <v>52.44</v>
      </c>
      <c r="L21" t="n">
        <v>20</v>
      </c>
      <c r="M21" t="n">
        <v>15</v>
      </c>
      <c r="N21" t="n">
        <v>43.41</v>
      </c>
      <c r="O21" t="n">
        <v>25622.45</v>
      </c>
      <c r="P21" t="n">
        <v>438.21</v>
      </c>
      <c r="Q21" t="n">
        <v>561.65</v>
      </c>
      <c r="R21" t="n">
        <v>58.94</v>
      </c>
      <c r="S21" t="n">
        <v>48.39</v>
      </c>
      <c r="T21" t="n">
        <v>4908.07</v>
      </c>
      <c r="U21" t="n">
        <v>0.82</v>
      </c>
      <c r="V21" t="n">
        <v>0.93</v>
      </c>
      <c r="W21" t="n">
        <v>9.210000000000001</v>
      </c>
      <c r="X21" t="n">
        <v>0.31</v>
      </c>
      <c r="Y21" t="n">
        <v>0.5</v>
      </c>
      <c r="Z21" t="n">
        <v>10</v>
      </c>
      <c r="AA21" t="n">
        <v>1283.080694610741</v>
      </c>
      <c r="AB21" t="n">
        <v>1755.567611891645</v>
      </c>
      <c r="AC21" t="n">
        <v>1588.018702967324</v>
      </c>
      <c r="AD21" t="n">
        <v>1283080.694610741</v>
      </c>
      <c r="AE21" t="n">
        <v>1755567.611891645</v>
      </c>
      <c r="AF21" t="n">
        <v>6.274946070150926e-07</v>
      </c>
      <c r="AG21" t="n">
        <v>0.7877083333333333</v>
      </c>
      <c r="AH21" t="n">
        <v>1588018.702967324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2.6487</v>
      </c>
      <c r="E22" t="n">
        <v>37.75</v>
      </c>
      <c r="F22" t="n">
        <v>34.77</v>
      </c>
      <c r="G22" t="n">
        <v>130.37</v>
      </c>
      <c r="H22" t="n">
        <v>1.8</v>
      </c>
      <c r="I22" t="n">
        <v>16</v>
      </c>
      <c r="J22" t="n">
        <v>207.45</v>
      </c>
      <c r="K22" t="n">
        <v>52.44</v>
      </c>
      <c r="L22" t="n">
        <v>21</v>
      </c>
      <c r="M22" t="n">
        <v>14</v>
      </c>
      <c r="N22" t="n">
        <v>44</v>
      </c>
      <c r="O22" t="n">
        <v>25818.99</v>
      </c>
      <c r="P22" t="n">
        <v>436.82</v>
      </c>
      <c r="Q22" t="n">
        <v>561.67</v>
      </c>
      <c r="R22" t="n">
        <v>58.53</v>
      </c>
      <c r="S22" t="n">
        <v>48.39</v>
      </c>
      <c r="T22" t="n">
        <v>4707.75</v>
      </c>
      <c r="U22" t="n">
        <v>0.83</v>
      </c>
      <c r="V22" t="n">
        <v>0.93</v>
      </c>
      <c r="W22" t="n">
        <v>9.199999999999999</v>
      </c>
      <c r="X22" t="n">
        <v>0.29</v>
      </c>
      <c r="Y22" t="n">
        <v>0.5</v>
      </c>
      <c r="Z22" t="n">
        <v>10</v>
      </c>
      <c r="AA22" t="n">
        <v>1278.326016225693</v>
      </c>
      <c r="AB22" t="n">
        <v>1749.062051163616</v>
      </c>
      <c r="AC22" t="n">
        <v>1582.134023824566</v>
      </c>
      <c r="AD22" t="n">
        <v>1278326.016225693</v>
      </c>
      <c r="AE22" t="n">
        <v>1749062.051163616</v>
      </c>
      <c r="AF22" t="n">
        <v>6.283723877508036e-07</v>
      </c>
      <c r="AG22" t="n">
        <v>0.7864583333333334</v>
      </c>
      <c r="AH22" t="n">
        <v>1582134.023824566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2.6469</v>
      </c>
      <c r="E23" t="n">
        <v>37.78</v>
      </c>
      <c r="F23" t="n">
        <v>34.79</v>
      </c>
      <c r="G23" t="n">
        <v>130.47</v>
      </c>
      <c r="H23" t="n">
        <v>1.87</v>
      </c>
      <c r="I23" t="n">
        <v>16</v>
      </c>
      <c r="J23" t="n">
        <v>209.05</v>
      </c>
      <c r="K23" t="n">
        <v>52.44</v>
      </c>
      <c r="L23" t="n">
        <v>22</v>
      </c>
      <c r="M23" t="n">
        <v>14</v>
      </c>
      <c r="N23" t="n">
        <v>44.6</v>
      </c>
      <c r="O23" t="n">
        <v>26016.35</v>
      </c>
      <c r="P23" t="n">
        <v>435.61</v>
      </c>
      <c r="Q23" t="n">
        <v>561.67</v>
      </c>
      <c r="R23" t="n">
        <v>59.4</v>
      </c>
      <c r="S23" t="n">
        <v>48.39</v>
      </c>
      <c r="T23" t="n">
        <v>5140.59</v>
      </c>
      <c r="U23" t="n">
        <v>0.8100000000000001</v>
      </c>
      <c r="V23" t="n">
        <v>0.93</v>
      </c>
      <c r="W23" t="n">
        <v>9.210000000000001</v>
      </c>
      <c r="X23" t="n">
        <v>0.32</v>
      </c>
      <c r="Y23" t="n">
        <v>0.5</v>
      </c>
      <c r="Z23" t="n">
        <v>10</v>
      </c>
      <c r="AA23" t="n">
        <v>1276.923265962991</v>
      </c>
      <c r="AB23" t="n">
        <v>1747.142746369213</v>
      </c>
      <c r="AC23" t="n">
        <v>1580.397894785981</v>
      </c>
      <c r="AD23" t="n">
        <v>1276923.265962991</v>
      </c>
      <c r="AE23" t="n">
        <v>1747142.746369214</v>
      </c>
      <c r="AF23" t="n">
        <v>6.279453592847821e-07</v>
      </c>
      <c r="AG23" t="n">
        <v>0.7870833333333334</v>
      </c>
      <c r="AH23" t="n">
        <v>1580397.894785981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2.6524</v>
      </c>
      <c r="E24" t="n">
        <v>37.7</v>
      </c>
      <c r="F24" t="n">
        <v>34.75</v>
      </c>
      <c r="G24" t="n">
        <v>138.99</v>
      </c>
      <c r="H24" t="n">
        <v>1.94</v>
      </c>
      <c r="I24" t="n">
        <v>15</v>
      </c>
      <c r="J24" t="n">
        <v>210.65</v>
      </c>
      <c r="K24" t="n">
        <v>52.44</v>
      </c>
      <c r="L24" t="n">
        <v>23</v>
      </c>
      <c r="M24" t="n">
        <v>13</v>
      </c>
      <c r="N24" t="n">
        <v>45.21</v>
      </c>
      <c r="O24" t="n">
        <v>26214.54</v>
      </c>
      <c r="P24" t="n">
        <v>435.52</v>
      </c>
      <c r="Q24" t="n">
        <v>561.65</v>
      </c>
      <c r="R24" t="n">
        <v>58.08</v>
      </c>
      <c r="S24" t="n">
        <v>48.39</v>
      </c>
      <c r="T24" t="n">
        <v>4485.71</v>
      </c>
      <c r="U24" t="n">
        <v>0.83</v>
      </c>
      <c r="V24" t="n">
        <v>0.93</v>
      </c>
      <c r="W24" t="n">
        <v>9.199999999999999</v>
      </c>
      <c r="X24" t="n">
        <v>0.27</v>
      </c>
      <c r="Y24" t="n">
        <v>0.5</v>
      </c>
      <c r="Z24" t="n">
        <v>10</v>
      </c>
      <c r="AA24" t="n">
        <v>1273.662127626679</v>
      </c>
      <c r="AB24" t="n">
        <v>1742.680713026201</v>
      </c>
      <c r="AC24" t="n">
        <v>1576.361711642722</v>
      </c>
      <c r="AD24" t="n">
        <v>1273662.127626679</v>
      </c>
      <c r="AE24" t="n">
        <v>1742680.713026201</v>
      </c>
      <c r="AF24" t="n">
        <v>6.292501684865148e-07</v>
      </c>
      <c r="AG24" t="n">
        <v>0.7854166666666668</v>
      </c>
      <c r="AH24" t="n">
        <v>1576361.711642722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2.6565</v>
      </c>
      <c r="E25" t="n">
        <v>37.64</v>
      </c>
      <c r="F25" t="n">
        <v>34.73</v>
      </c>
      <c r="G25" t="n">
        <v>148.82</v>
      </c>
      <c r="H25" t="n">
        <v>2.01</v>
      </c>
      <c r="I25" t="n">
        <v>14</v>
      </c>
      <c r="J25" t="n">
        <v>212.27</v>
      </c>
      <c r="K25" t="n">
        <v>52.44</v>
      </c>
      <c r="L25" t="n">
        <v>24</v>
      </c>
      <c r="M25" t="n">
        <v>12</v>
      </c>
      <c r="N25" t="n">
        <v>45.82</v>
      </c>
      <c r="O25" t="n">
        <v>26413.56</v>
      </c>
      <c r="P25" t="n">
        <v>432.79</v>
      </c>
      <c r="Q25" t="n">
        <v>561.66</v>
      </c>
      <c r="R25" t="n">
        <v>57.16</v>
      </c>
      <c r="S25" t="n">
        <v>48.39</v>
      </c>
      <c r="T25" t="n">
        <v>4031.68</v>
      </c>
      <c r="U25" t="n">
        <v>0.85</v>
      </c>
      <c r="V25" t="n">
        <v>0.93</v>
      </c>
      <c r="W25" t="n">
        <v>9.199999999999999</v>
      </c>
      <c r="X25" t="n">
        <v>0.25</v>
      </c>
      <c r="Y25" t="n">
        <v>0.5</v>
      </c>
      <c r="Z25" t="n">
        <v>10</v>
      </c>
      <c r="AA25" t="n">
        <v>1265.890594572836</v>
      </c>
      <c r="AB25" t="n">
        <v>1732.047358646092</v>
      </c>
      <c r="AC25" t="n">
        <v>1566.743189680644</v>
      </c>
      <c r="AD25" t="n">
        <v>1265890.594572836</v>
      </c>
      <c r="AE25" t="n">
        <v>1732047.358646092</v>
      </c>
      <c r="AF25" t="n">
        <v>6.302228444368972e-07</v>
      </c>
      <c r="AG25" t="n">
        <v>0.7841666666666667</v>
      </c>
      <c r="AH25" t="n">
        <v>1566743.189680644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2.6569</v>
      </c>
      <c r="E26" t="n">
        <v>37.64</v>
      </c>
      <c r="F26" t="n">
        <v>34.72</v>
      </c>
      <c r="G26" t="n">
        <v>148.8</v>
      </c>
      <c r="H26" t="n">
        <v>2.08</v>
      </c>
      <c r="I26" t="n">
        <v>14</v>
      </c>
      <c r="J26" t="n">
        <v>213.89</v>
      </c>
      <c r="K26" t="n">
        <v>52.44</v>
      </c>
      <c r="L26" t="n">
        <v>25</v>
      </c>
      <c r="M26" t="n">
        <v>12</v>
      </c>
      <c r="N26" t="n">
        <v>46.44</v>
      </c>
      <c r="O26" t="n">
        <v>26613.43</v>
      </c>
      <c r="P26" t="n">
        <v>432.31</v>
      </c>
      <c r="Q26" t="n">
        <v>561.66</v>
      </c>
      <c r="R26" t="n">
        <v>57.14</v>
      </c>
      <c r="S26" t="n">
        <v>48.39</v>
      </c>
      <c r="T26" t="n">
        <v>4020.31</v>
      </c>
      <c r="U26" t="n">
        <v>0.85</v>
      </c>
      <c r="V26" t="n">
        <v>0.93</v>
      </c>
      <c r="W26" t="n">
        <v>9.199999999999999</v>
      </c>
      <c r="X26" t="n">
        <v>0.25</v>
      </c>
      <c r="Y26" t="n">
        <v>0.5</v>
      </c>
      <c r="Z26" t="n">
        <v>10</v>
      </c>
      <c r="AA26" t="n">
        <v>1264.609799925033</v>
      </c>
      <c r="AB26" t="n">
        <v>1730.294918904296</v>
      </c>
      <c r="AC26" t="n">
        <v>1565.15800032824</v>
      </c>
      <c r="AD26" t="n">
        <v>1264609.799925033</v>
      </c>
      <c r="AE26" t="n">
        <v>1730294.918904296</v>
      </c>
      <c r="AF26" t="n">
        <v>6.303177396515688e-07</v>
      </c>
      <c r="AG26" t="n">
        <v>0.7841666666666667</v>
      </c>
      <c r="AH26" t="n">
        <v>1565158.00032824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2.66</v>
      </c>
      <c r="E27" t="n">
        <v>37.59</v>
      </c>
      <c r="F27" t="n">
        <v>34.71</v>
      </c>
      <c r="G27" t="n">
        <v>160.21</v>
      </c>
      <c r="H27" t="n">
        <v>2.14</v>
      </c>
      <c r="I27" t="n">
        <v>13</v>
      </c>
      <c r="J27" t="n">
        <v>215.51</v>
      </c>
      <c r="K27" t="n">
        <v>52.44</v>
      </c>
      <c r="L27" t="n">
        <v>26</v>
      </c>
      <c r="M27" t="n">
        <v>11</v>
      </c>
      <c r="N27" t="n">
        <v>47.07</v>
      </c>
      <c r="O27" t="n">
        <v>26814.17</v>
      </c>
      <c r="P27" t="n">
        <v>431.09</v>
      </c>
      <c r="Q27" t="n">
        <v>561.6799999999999</v>
      </c>
      <c r="R27" t="n">
        <v>56.92</v>
      </c>
      <c r="S27" t="n">
        <v>48.39</v>
      </c>
      <c r="T27" t="n">
        <v>3918.67</v>
      </c>
      <c r="U27" t="n">
        <v>0.85</v>
      </c>
      <c r="V27" t="n">
        <v>0.93</v>
      </c>
      <c r="W27" t="n">
        <v>9.199999999999999</v>
      </c>
      <c r="X27" t="n">
        <v>0.24</v>
      </c>
      <c r="Y27" t="n">
        <v>0.5</v>
      </c>
      <c r="Z27" t="n">
        <v>10</v>
      </c>
      <c r="AA27" t="n">
        <v>1260.533776719828</v>
      </c>
      <c r="AB27" t="n">
        <v>1724.717924133483</v>
      </c>
      <c r="AC27" t="n">
        <v>1560.113266110993</v>
      </c>
      <c r="AD27" t="n">
        <v>1260533.776719828</v>
      </c>
      <c r="AE27" t="n">
        <v>1724717.924133483</v>
      </c>
      <c r="AF27" t="n">
        <v>6.310531775652727e-07</v>
      </c>
      <c r="AG27" t="n">
        <v>0.7831250000000001</v>
      </c>
      <c r="AH27" t="n">
        <v>1560113.266110993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2.6598</v>
      </c>
      <c r="E28" t="n">
        <v>37.6</v>
      </c>
      <c r="F28" t="n">
        <v>34.71</v>
      </c>
      <c r="G28" t="n">
        <v>160.22</v>
      </c>
      <c r="H28" t="n">
        <v>2.21</v>
      </c>
      <c r="I28" t="n">
        <v>13</v>
      </c>
      <c r="J28" t="n">
        <v>217.15</v>
      </c>
      <c r="K28" t="n">
        <v>52.44</v>
      </c>
      <c r="L28" t="n">
        <v>27</v>
      </c>
      <c r="M28" t="n">
        <v>11</v>
      </c>
      <c r="N28" t="n">
        <v>47.71</v>
      </c>
      <c r="O28" t="n">
        <v>27015.77</v>
      </c>
      <c r="P28" t="n">
        <v>430.42</v>
      </c>
      <c r="Q28" t="n">
        <v>561.66</v>
      </c>
      <c r="R28" t="n">
        <v>56.82</v>
      </c>
      <c r="S28" t="n">
        <v>48.39</v>
      </c>
      <c r="T28" t="n">
        <v>3865.93</v>
      </c>
      <c r="U28" t="n">
        <v>0.85</v>
      </c>
      <c r="V28" t="n">
        <v>0.93</v>
      </c>
      <c r="W28" t="n">
        <v>9.199999999999999</v>
      </c>
      <c r="X28" t="n">
        <v>0.24</v>
      </c>
      <c r="Y28" t="n">
        <v>0.5</v>
      </c>
      <c r="Z28" t="n">
        <v>10</v>
      </c>
      <c r="AA28" t="n">
        <v>1259.258234274579</v>
      </c>
      <c r="AB28" t="n">
        <v>1722.972670686932</v>
      </c>
      <c r="AC28" t="n">
        <v>1558.534577203901</v>
      </c>
      <c r="AD28" t="n">
        <v>1259258.234274579</v>
      </c>
      <c r="AE28" t="n">
        <v>1722972.670686932</v>
      </c>
      <c r="AF28" t="n">
        <v>6.310057299579371e-07</v>
      </c>
      <c r="AG28" t="n">
        <v>0.7833333333333333</v>
      </c>
      <c r="AH28" t="n">
        <v>1558534.577203901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2.6642</v>
      </c>
      <c r="E29" t="n">
        <v>37.53</v>
      </c>
      <c r="F29" t="n">
        <v>34.69</v>
      </c>
      <c r="G29" t="n">
        <v>173.44</v>
      </c>
      <c r="H29" t="n">
        <v>2.27</v>
      </c>
      <c r="I29" t="n">
        <v>12</v>
      </c>
      <c r="J29" t="n">
        <v>218.79</v>
      </c>
      <c r="K29" t="n">
        <v>52.44</v>
      </c>
      <c r="L29" t="n">
        <v>28</v>
      </c>
      <c r="M29" t="n">
        <v>10</v>
      </c>
      <c r="N29" t="n">
        <v>48.35</v>
      </c>
      <c r="O29" t="n">
        <v>27218.26</v>
      </c>
      <c r="P29" t="n">
        <v>427.54</v>
      </c>
      <c r="Q29" t="n">
        <v>561.67</v>
      </c>
      <c r="R29" t="n">
        <v>55.98</v>
      </c>
      <c r="S29" t="n">
        <v>48.39</v>
      </c>
      <c r="T29" t="n">
        <v>3450.85</v>
      </c>
      <c r="U29" t="n">
        <v>0.86</v>
      </c>
      <c r="V29" t="n">
        <v>0.93</v>
      </c>
      <c r="W29" t="n">
        <v>9.199999999999999</v>
      </c>
      <c r="X29" t="n">
        <v>0.21</v>
      </c>
      <c r="Y29" t="n">
        <v>0.5</v>
      </c>
      <c r="Z29" t="n">
        <v>10</v>
      </c>
      <c r="AA29" t="n">
        <v>1251.082796244831</v>
      </c>
      <c r="AB29" t="n">
        <v>1711.786675699761</v>
      </c>
      <c r="AC29" t="n">
        <v>1548.416157878663</v>
      </c>
      <c r="AD29" t="n">
        <v>1251082.796244831</v>
      </c>
      <c r="AE29" t="n">
        <v>1711786.675699761</v>
      </c>
      <c r="AF29" t="n">
        <v>6.320495773193232e-07</v>
      </c>
      <c r="AG29" t="n">
        <v>0.781875</v>
      </c>
      <c r="AH29" t="n">
        <v>1548416.157878663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2.6637</v>
      </c>
      <c r="E30" t="n">
        <v>37.54</v>
      </c>
      <c r="F30" t="n">
        <v>34.69</v>
      </c>
      <c r="G30" t="n">
        <v>173.47</v>
      </c>
      <c r="H30" t="n">
        <v>2.34</v>
      </c>
      <c r="I30" t="n">
        <v>12</v>
      </c>
      <c r="J30" t="n">
        <v>220.44</v>
      </c>
      <c r="K30" t="n">
        <v>52.44</v>
      </c>
      <c r="L30" t="n">
        <v>29</v>
      </c>
      <c r="M30" t="n">
        <v>10</v>
      </c>
      <c r="N30" t="n">
        <v>49</v>
      </c>
      <c r="O30" t="n">
        <v>27421.64</v>
      </c>
      <c r="P30" t="n">
        <v>427.98</v>
      </c>
      <c r="Q30" t="n">
        <v>561.6799999999999</v>
      </c>
      <c r="R30" t="n">
        <v>56.25</v>
      </c>
      <c r="S30" t="n">
        <v>48.39</v>
      </c>
      <c r="T30" t="n">
        <v>3588.63</v>
      </c>
      <c r="U30" t="n">
        <v>0.86</v>
      </c>
      <c r="V30" t="n">
        <v>0.93</v>
      </c>
      <c r="W30" t="n">
        <v>9.199999999999999</v>
      </c>
      <c r="X30" t="n">
        <v>0.22</v>
      </c>
      <c r="Y30" t="n">
        <v>0.5</v>
      </c>
      <c r="Z30" t="n">
        <v>10</v>
      </c>
      <c r="AA30" t="n">
        <v>1252.216506927264</v>
      </c>
      <c r="AB30" t="n">
        <v>1713.33786867125</v>
      </c>
      <c r="AC30" t="n">
        <v>1549.819307170067</v>
      </c>
      <c r="AD30" t="n">
        <v>1252216.506927264</v>
      </c>
      <c r="AE30" t="n">
        <v>1713337.86867125</v>
      </c>
      <c r="AF30" t="n">
        <v>6.319309583009838e-07</v>
      </c>
      <c r="AG30" t="n">
        <v>0.7820833333333334</v>
      </c>
      <c r="AH30" t="n">
        <v>1549819.307170067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2.6628</v>
      </c>
      <c r="E31" t="n">
        <v>37.55</v>
      </c>
      <c r="F31" t="n">
        <v>34.71</v>
      </c>
      <c r="G31" t="n">
        <v>173.54</v>
      </c>
      <c r="H31" t="n">
        <v>2.4</v>
      </c>
      <c r="I31" t="n">
        <v>12</v>
      </c>
      <c r="J31" t="n">
        <v>222.1</v>
      </c>
      <c r="K31" t="n">
        <v>52.44</v>
      </c>
      <c r="L31" t="n">
        <v>30</v>
      </c>
      <c r="M31" t="n">
        <v>10</v>
      </c>
      <c r="N31" t="n">
        <v>49.65</v>
      </c>
      <c r="O31" t="n">
        <v>27625.93</v>
      </c>
      <c r="P31" t="n">
        <v>426.25</v>
      </c>
      <c r="Q31" t="n">
        <v>561.6799999999999</v>
      </c>
      <c r="R31" t="n">
        <v>56.74</v>
      </c>
      <c r="S31" t="n">
        <v>48.39</v>
      </c>
      <c r="T31" t="n">
        <v>3830.01</v>
      </c>
      <c r="U31" t="n">
        <v>0.85</v>
      </c>
      <c r="V31" t="n">
        <v>0.93</v>
      </c>
      <c r="W31" t="n">
        <v>9.199999999999999</v>
      </c>
      <c r="X31" t="n">
        <v>0.23</v>
      </c>
      <c r="Y31" t="n">
        <v>0.5</v>
      </c>
      <c r="Z31" t="n">
        <v>10</v>
      </c>
      <c r="AA31" t="n">
        <v>1249.318472997986</v>
      </c>
      <c r="AB31" t="n">
        <v>1709.372650796978</v>
      </c>
      <c r="AC31" t="n">
        <v>1546.232524124498</v>
      </c>
      <c r="AD31" t="n">
        <v>1249318.472997986</v>
      </c>
      <c r="AE31" t="n">
        <v>1709372.650796978</v>
      </c>
      <c r="AF31" t="n">
        <v>6.317174440679729e-07</v>
      </c>
      <c r="AG31" t="n">
        <v>0.7822916666666666</v>
      </c>
      <c r="AH31" t="n">
        <v>1546232.524124498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2.6677</v>
      </c>
      <c r="E32" t="n">
        <v>37.48</v>
      </c>
      <c r="F32" t="n">
        <v>34.67</v>
      </c>
      <c r="G32" t="n">
        <v>189.13</v>
      </c>
      <c r="H32" t="n">
        <v>2.46</v>
      </c>
      <c r="I32" t="n">
        <v>11</v>
      </c>
      <c r="J32" t="n">
        <v>223.76</v>
      </c>
      <c r="K32" t="n">
        <v>52.44</v>
      </c>
      <c r="L32" t="n">
        <v>31</v>
      </c>
      <c r="M32" t="n">
        <v>9</v>
      </c>
      <c r="N32" t="n">
        <v>50.32</v>
      </c>
      <c r="O32" t="n">
        <v>27831.27</v>
      </c>
      <c r="P32" t="n">
        <v>425.46</v>
      </c>
      <c r="Q32" t="n">
        <v>561.67</v>
      </c>
      <c r="R32" t="n">
        <v>55.68</v>
      </c>
      <c r="S32" t="n">
        <v>48.39</v>
      </c>
      <c r="T32" t="n">
        <v>3309.21</v>
      </c>
      <c r="U32" t="n">
        <v>0.87</v>
      </c>
      <c r="V32" t="n">
        <v>0.93</v>
      </c>
      <c r="W32" t="n">
        <v>9.199999999999999</v>
      </c>
      <c r="X32" t="n">
        <v>0.2</v>
      </c>
      <c r="Y32" t="n">
        <v>0.5</v>
      </c>
      <c r="Z32" t="n">
        <v>10</v>
      </c>
      <c r="AA32" t="n">
        <v>1244.985664331075</v>
      </c>
      <c r="AB32" t="n">
        <v>1703.444310828882</v>
      </c>
      <c r="AC32" t="n">
        <v>1540.869976602479</v>
      </c>
      <c r="AD32" t="n">
        <v>1244985.664331075</v>
      </c>
      <c r="AE32" t="n">
        <v>1703444.310828882</v>
      </c>
      <c r="AF32" t="n">
        <v>6.328799104476985e-07</v>
      </c>
      <c r="AG32" t="n">
        <v>0.7808333333333333</v>
      </c>
      <c r="AH32" t="n">
        <v>1540869.976602479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2.6682</v>
      </c>
      <c r="E33" t="n">
        <v>37.48</v>
      </c>
      <c r="F33" t="n">
        <v>34.67</v>
      </c>
      <c r="G33" t="n">
        <v>189.09</v>
      </c>
      <c r="H33" t="n">
        <v>2.52</v>
      </c>
      <c r="I33" t="n">
        <v>11</v>
      </c>
      <c r="J33" t="n">
        <v>225.43</v>
      </c>
      <c r="K33" t="n">
        <v>52.44</v>
      </c>
      <c r="L33" t="n">
        <v>32</v>
      </c>
      <c r="M33" t="n">
        <v>9</v>
      </c>
      <c r="N33" t="n">
        <v>50.99</v>
      </c>
      <c r="O33" t="n">
        <v>28037.42</v>
      </c>
      <c r="P33" t="n">
        <v>424.91</v>
      </c>
      <c r="Q33" t="n">
        <v>561.6799999999999</v>
      </c>
      <c r="R33" t="n">
        <v>55.49</v>
      </c>
      <c r="S33" t="n">
        <v>48.39</v>
      </c>
      <c r="T33" t="n">
        <v>3210.55</v>
      </c>
      <c r="U33" t="n">
        <v>0.87</v>
      </c>
      <c r="V33" t="n">
        <v>0.93</v>
      </c>
      <c r="W33" t="n">
        <v>9.19</v>
      </c>
      <c r="X33" t="n">
        <v>0.19</v>
      </c>
      <c r="Y33" t="n">
        <v>0.5</v>
      </c>
      <c r="Z33" t="n">
        <v>10</v>
      </c>
      <c r="AA33" t="n">
        <v>1243.631515958511</v>
      </c>
      <c r="AB33" t="n">
        <v>1701.591505284731</v>
      </c>
      <c r="AC33" t="n">
        <v>1539.194000219033</v>
      </c>
      <c r="AD33" t="n">
        <v>1243631.515958511</v>
      </c>
      <c r="AE33" t="n">
        <v>1701591.505284731</v>
      </c>
      <c r="AF33" t="n">
        <v>6.329985294660378e-07</v>
      </c>
      <c r="AG33" t="n">
        <v>0.7808333333333333</v>
      </c>
      <c r="AH33" t="n">
        <v>1539194.000219033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2.6683</v>
      </c>
      <c r="E34" t="n">
        <v>37.48</v>
      </c>
      <c r="F34" t="n">
        <v>34.66</v>
      </c>
      <c r="G34" t="n">
        <v>189.08</v>
      </c>
      <c r="H34" t="n">
        <v>2.58</v>
      </c>
      <c r="I34" t="n">
        <v>11</v>
      </c>
      <c r="J34" t="n">
        <v>227.11</v>
      </c>
      <c r="K34" t="n">
        <v>52.44</v>
      </c>
      <c r="L34" t="n">
        <v>33</v>
      </c>
      <c r="M34" t="n">
        <v>9</v>
      </c>
      <c r="N34" t="n">
        <v>51.67</v>
      </c>
      <c r="O34" t="n">
        <v>28244.51</v>
      </c>
      <c r="P34" t="n">
        <v>421.69</v>
      </c>
      <c r="Q34" t="n">
        <v>561.65</v>
      </c>
      <c r="R34" t="n">
        <v>55.43</v>
      </c>
      <c r="S34" t="n">
        <v>48.39</v>
      </c>
      <c r="T34" t="n">
        <v>3181.23</v>
      </c>
      <c r="U34" t="n">
        <v>0.87</v>
      </c>
      <c r="V34" t="n">
        <v>0.93</v>
      </c>
      <c r="W34" t="n">
        <v>9.19</v>
      </c>
      <c r="X34" t="n">
        <v>0.19</v>
      </c>
      <c r="Y34" t="n">
        <v>0.5</v>
      </c>
      <c r="Z34" t="n">
        <v>10</v>
      </c>
      <c r="AA34" t="n">
        <v>1236.910614629546</v>
      </c>
      <c r="AB34" t="n">
        <v>1692.3956715812</v>
      </c>
      <c r="AC34" t="n">
        <v>1530.875803977733</v>
      </c>
      <c r="AD34" t="n">
        <v>1236910.614629545</v>
      </c>
      <c r="AE34" t="n">
        <v>1692395.6715812</v>
      </c>
      <c r="AF34" t="n">
        <v>6.330222532697056e-07</v>
      </c>
      <c r="AG34" t="n">
        <v>0.7808333333333333</v>
      </c>
      <c r="AH34" t="n">
        <v>1530875.803977733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2.6721</v>
      </c>
      <c r="E35" t="n">
        <v>37.42</v>
      </c>
      <c r="F35" t="n">
        <v>34.65</v>
      </c>
      <c r="G35" t="n">
        <v>207.89</v>
      </c>
      <c r="H35" t="n">
        <v>2.64</v>
      </c>
      <c r="I35" t="n">
        <v>10</v>
      </c>
      <c r="J35" t="n">
        <v>228.8</v>
      </c>
      <c r="K35" t="n">
        <v>52.44</v>
      </c>
      <c r="L35" t="n">
        <v>34</v>
      </c>
      <c r="M35" t="n">
        <v>8</v>
      </c>
      <c r="N35" t="n">
        <v>52.36</v>
      </c>
      <c r="O35" t="n">
        <v>28452.56</v>
      </c>
      <c r="P35" t="n">
        <v>422.3</v>
      </c>
      <c r="Q35" t="n">
        <v>561.67</v>
      </c>
      <c r="R35" t="n">
        <v>54.98</v>
      </c>
      <c r="S35" t="n">
        <v>48.39</v>
      </c>
      <c r="T35" t="n">
        <v>2964.08</v>
      </c>
      <c r="U35" t="n">
        <v>0.88</v>
      </c>
      <c r="V35" t="n">
        <v>0.93</v>
      </c>
      <c r="W35" t="n">
        <v>9.19</v>
      </c>
      <c r="X35" t="n">
        <v>0.17</v>
      </c>
      <c r="Y35" t="n">
        <v>0.5</v>
      </c>
      <c r="Z35" t="n">
        <v>10</v>
      </c>
      <c r="AA35" t="n">
        <v>1236.288481770526</v>
      </c>
      <c r="AB35" t="n">
        <v>1691.544441956924</v>
      </c>
      <c r="AC35" t="n">
        <v>1530.10581451409</v>
      </c>
      <c r="AD35" t="n">
        <v>1236288.481770526</v>
      </c>
      <c r="AE35" t="n">
        <v>1691544.441956925</v>
      </c>
      <c r="AF35" t="n">
        <v>6.339237578090846e-07</v>
      </c>
      <c r="AG35" t="n">
        <v>0.7795833333333334</v>
      </c>
      <c r="AH35" t="n">
        <v>1530105.81451409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2.6723</v>
      </c>
      <c r="E36" t="n">
        <v>37.42</v>
      </c>
      <c r="F36" t="n">
        <v>34.64</v>
      </c>
      <c r="G36" t="n">
        <v>207.87</v>
      </c>
      <c r="H36" t="n">
        <v>2.7</v>
      </c>
      <c r="I36" t="n">
        <v>10</v>
      </c>
      <c r="J36" t="n">
        <v>230.49</v>
      </c>
      <c r="K36" t="n">
        <v>52.44</v>
      </c>
      <c r="L36" t="n">
        <v>35</v>
      </c>
      <c r="M36" t="n">
        <v>8</v>
      </c>
      <c r="N36" t="n">
        <v>53.05</v>
      </c>
      <c r="O36" t="n">
        <v>28661.58</v>
      </c>
      <c r="P36" t="n">
        <v>422.88</v>
      </c>
      <c r="Q36" t="n">
        <v>561.66</v>
      </c>
      <c r="R36" t="n">
        <v>54.71</v>
      </c>
      <c r="S36" t="n">
        <v>48.39</v>
      </c>
      <c r="T36" t="n">
        <v>2829.46</v>
      </c>
      <c r="U36" t="n">
        <v>0.88</v>
      </c>
      <c r="V36" t="n">
        <v>0.93</v>
      </c>
      <c r="W36" t="n">
        <v>9.199999999999999</v>
      </c>
      <c r="X36" t="n">
        <v>0.17</v>
      </c>
      <c r="Y36" t="n">
        <v>0.5</v>
      </c>
      <c r="Z36" t="n">
        <v>10</v>
      </c>
      <c r="AA36" t="n">
        <v>1237.270277313972</v>
      </c>
      <c r="AB36" t="n">
        <v>1692.887777933229</v>
      </c>
      <c r="AC36" t="n">
        <v>1531.3209443902</v>
      </c>
      <c r="AD36" t="n">
        <v>1237270.277313971</v>
      </c>
      <c r="AE36" t="n">
        <v>1692887.777933229</v>
      </c>
      <c r="AF36" t="n">
        <v>6.339712054164204e-07</v>
      </c>
      <c r="AG36" t="n">
        <v>0.7795833333333334</v>
      </c>
      <c r="AH36" t="n">
        <v>1531320.9443902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2.6726</v>
      </c>
      <c r="E37" t="n">
        <v>37.42</v>
      </c>
      <c r="F37" t="n">
        <v>34.64</v>
      </c>
      <c r="G37" t="n">
        <v>207.85</v>
      </c>
      <c r="H37" t="n">
        <v>2.76</v>
      </c>
      <c r="I37" t="n">
        <v>10</v>
      </c>
      <c r="J37" t="n">
        <v>232.2</v>
      </c>
      <c r="K37" t="n">
        <v>52.44</v>
      </c>
      <c r="L37" t="n">
        <v>36</v>
      </c>
      <c r="M37" t="n">
        <v>8</v>
      </c>
      <c r="N37" t="n">
        <v>53.75</v>
      </c>
      <c r="O37" t="n">
        <v>28871.58</v>
      </c>
      <c r="P37" t="n">
        <v>423.09</v>
      </c>
      <c r="Q37" t="n">
        <v>561.66</v>
      </c>
      <c r="R37" t="n">
        <v>54.61</v>
      </c>
      <c r="S37" t="n">
        <v>48.39</v>
      </c>
      <c r="T37" t="n">
        <v>2775.95</v>
      </c>
      <c r="U37" t="n">
        <v>0.89</v>
      </c>
      <c r="V37" t="n">
        <v>0.93</v>
      </c>
      <c r="W37" t="n">
        <v>9.19</v>
      </c>
      <c r="X37" t="n">
        <v>0.17</v>
      </c>
      <c r="Y37" t="n">
        <v>0.5</v>
      </c>
      <c r="Z37" t="n">
        <v>10</v>
      </c>
      <c r="AA37" t="n">
        <v>1237.559541505575</v>
      </c>
      <c r="AB37" t="n">
        <v>1693.283561961616</v>
      </c>
      <c r="AC37" t="n">
        <v>1531.678955346404</v>
      </c>
      <c r="AD37" t="n">
        <v>1237559.541505574</v>
      </c>
      <c r="AE37" t="n">
        <v>1693283.561961616</v>
      </c>
      <c r="AF37" t="n">
        <v>6.34042376827424e-07</v>
      </c>
      <c r="AG37" t="n">
        <v>0.7795833333333334</v>
      </c>
      <c r="AH37" t="n">
        <v>1531678.955346404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2.6712</v>
      </c>
      <c r="E38" t="n">
        <v>37.44</v>
      </c>
      <c r="F38" t="n">
        <v>34.66</v>
      </c>
      <c r="G38" t="n">
        <v>207.97</v>
      </c>
      <c r="H38" t="n">
        <v>2.81</v>
      </c>
      <c r="I38" t="n">
        <v>10</v>
      </c>
      <c r="J38" t="n">
        <v>233.91</v>
      </c>
      <c r="K38" t="n">
        <v>52.44</v>
      </c>
      <c r="L38" t="n">
        <v>37</v>
      </c>
      <c r="M38" t="n">
        <v>8</v>
      </c>
      <c r="N38" t="n">
        <v>54.46</v>
      </c>
      <c r="O38" t="n">
        <v>29082.59</v>
      </c>
      <c r="P38" t="n">
        <v>417.52</v>
      </c>
      <c r="Q38" t="n">
        <v>561.66</v>
      </c>
      <c r="R38" t="n">
        <v>55.23</v>
      </c>
      <c r="S38" t="n">
        <v>48.39</v>
      </c>
      <c r="T38" t="n">
        <v>3084.85</v>
      </c>
      <c r="U38" t="n">
        <v>0.88</v>
      </c>
      <c r="V38" t="n">
        <v>0.93</v>
      </c>
      <c r="W38" t="n">
        <v>9.199999999999999</v>
      </c>
      <c r="X38" t="n">
        <v>0.19</v>
      </c>
      <c r="Y38" t="n">
        <v>0.5</v>
      </c>
      <c r="Z38" t="n">
        <v>10</v>
      </c>
      <c r="AA38" t="n">
        <v>1227.074168858064</v>
      </c>
      <c r="AB38" t="n">
        <v>1678.937012523299</v>
      </c>
      <c r="AC38" t="n">
        <v>1518.701620450971</v>
      </c>
      <c r="AD38" t="n">
        <v>1227074.168858064</v>
      </c>
      <c r="AE38" t="n">
        <v>1678937.012523299</v>
      </c>
      <c r="AF38" t="n">
        <v>6.337102435760738e-07</v>
      </c>
      <c r="AG38" t="n">
        <v>0.7799999999999999</v>
      </c>
      <c r="AH38" t="n">
        <v>1518701.620450971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2.6759</v>
      </c>
      <c r="E39" t="n">
        <v>37.37</v>
      </c>
      <c r="F39" t="n">
        <v>34.63</v>
      </c>
      <c r="G39" t="n">
        <v>230.87</v>
      </c>
      <c r="H39" t="n">
        <v>2.87</v>
      </c>
      <c r="I39" t="n">
        <v>9</v>
      </c>
      <c r="J39" t="n">
        <v>235.63</v>
      </c>
      <c r="K39" t="n">
        <v>52.44</v>
      </c>
      <c r="L39" t="n">
        <v>38</v>
      </c>
      <c r="M39" t="n">
        <v>7</v>
      </c>
      <c r="N39" t="n">
        <v>55.18</v>
      </c>
      <c r="O39" t="n">
        <v>29294.6</v>
      </c>
      <c r="P39" t="n">
        <v>417.38</v>
      </c>
      <c r="Q39" t="n">
        <v>561.65</v>
      </c>
      <c r="R39" t="n">
        <v>54.28</v>
      </c>
      <c r="S39" t="n">
        <v>48.39</v>
      </c>
      <c r="T39" t="n">
        <v>2616.85</v>
      </c>
      <c r="U39" t="n">
        <v>0.89</v>
      </c>
      <c r="V39" t="n">
        <v>0.93</v>
      </c>
      <c r="W39" t="n">
        <v>9.19</v>
      </c>
      <c r="X39" t="n">
        <v>0.16</v>
      </c>
      <c r="Y39" t="n">
        <v>0.5</v>
      </c>
      <c r="Z39" t="n">
        <v>10</v>
      </c>
      <c r="AA39" t="n">
        <v>1224.315613267142</v>
      </c>
      <c r="AB39" t="n">
        <v>1675.162635064916</v>
      </c>
      <c r="AC39" t="n">
        <v>1515.287464279844</v>
      </c>
      <c r="AD39" t="n">
        <v>1224315.613267142</v>
      </c>
      <c r="AE39" t="n">
        <v>1675162.635064916</v>
      </c>
      <c r="AF39" t="n">
        <v>6.348252623484636e-07</v>
      </c>
      <c r="AG39" t="n">
        <v>0.7785416666666666</v>
      </c>
      <c r="AH39" t="n">
        <v>1515287.464279844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2.6755</v>
      </c>
      <c r="E40" t="n">
        <v>37.38</v>
      </c>
      <c r="F40" t="n">
        <v>34.64</v>
      </c>
      <c r="G40" t="n">
        <v>230.9</v>
      </c>
      <c r="H40" t="n">
        <v>2.92</v>
      </c>
      <c r="I40" t="n">
        <v>9</v>
      </c>
      <c r="J40" t="n">
        <v>237.35</v>
      </c>
      <c r="K40" t="n">
        <v>52.44</v>
      </c>
      <c r="L40" t="n">
        <v>39</v>
      </c>
      <c r="M40" t="n">
        <v>7</v>
      </c>
      <c r="N40" t="n">
        <v>55.91</v>
      </c>
      <c r="O40" t="n">
        <v>29507.65</v>
      </c>
      <c r="P40" t="n">
        <v>418.27</v>
      </c>
      <c r="Q40" t="n">
        <v>561.67</v>
      </c>
      <c r="R40" t="n">
        <v>54.56</v>
      </c>
      <c r="S40" t="n">
        <v>48.39</v>
      </c>
      <c r="T40" t="n">
        <v>2758.82</v>
      </c>
      <c r="U40" t="n">
        <v>0.89</v>
      </c>
      <c r="V40" t="n">
        <v>0.93</v>
      </c>
      <c r="W40" t="n">
        <v>9.19</v>
      </c>
      <c r="X40" t="n">
        <v>0.16</v>
      </c>
      <c r="Y40" t="n">
        <v>0.5</v>
      </c>
      <c r="Z40" t="n">
        <v>10</v>
      </c>
      <c r="AA40" t="n">
        <v>1226.416092162135</v>
      </c>
      <c r="AB40" t="n">
        <v>1678.036602955633</v>
      </c>
      <c r="AC40" t="n">
        <v>1517.887144708711</v>
      </c>
      <c r="AD40" t="n">
        <v>1226416.092162135</v>
      </c>
      <c r="AE40" t="n">
        <v>1678036.602955633</v>
      </c>
      <c r="AF40" t="n">
        <v>6.347303671337921e-07</v>
      </c>
      <c r="AG40" t="n">
        <v>0.7787500000000001</v>
      </c>
      <c r="AH40" t="n">
        <v>1517887.144708711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2.6757</v>
      </c>
      <c r="E41" t="n">
        <v>37.37</v>
      </c>
      <c r="F41" t="n">
        <v>34.63</v>
      </c>
      <c r="G41" t="n">
        <v>230.88</v>
      </c>
      <c r="H41" t="n">
        <v>2.98</v>
      </c>
      <c r="I41" t="n">
        <v>9</v>
      </c>
      <c r="J41" t="n">
        <v>239.09</v>
      </c>
      <c r="K41" t="n">
        <v>52.44</v>
      </c>
      <c r="L41" t="n">
        <v>40</v>
      </c>
      <c r="M41" t="n">
        <v>7</v>
      </c>
      <c r="N41" t="n">
        <v>56.65</v>
      </c>
      <c r="O41" t="n">
        <v>29721.73</v>
      </c>
      <c r="P41" t="n">
        <v>417.51</v>
      </c>
      <c r="Q41" t="n">
        <v>561.6799999999999</v>
      </c>
      <c r="R41" t="n">
        <v>54.34</v>
      </c>
      <c r="S41" t="n">
        <v>48.39</v>
      </c>
      <c r="T41" t="n">
        <v>2648.7</v>
      </c>
      <c r="U41" t="n">
        <v>0.89</v>
      </c>
      <c r="V41" t="n">
        <v>0.93</v>
      </c>
      <c r="W41" t="n">
        <v>9.19</v>
      </c>
      <c r="X41" t="n">
        <v>0.16</v>
      </c>
      <c r="Y41" t="n">
        <v>0.5</v>
      </c>
      <c r="Z41" t="n">
        <v>10</v>
      </c>
      <c r="AA41" t="n">
        <v>1224.671163997687</v>
      </c>
      <c r="AB41" t="n">
        <v>1675.649115260238</v>
      </c>
      <c r="AC41" t="n">
        <v>1515.727515488104</v>
      </c>
      <c r="AD41" t="n">
        <v>1224671.163997686</v>
      </c>
      <c r="AE41" t="n">
        <v>1675649.115260238</v>
      </c>
      <c r="AF41" t="n">
        <v>6.347778147411278e-07</v>
      </c>
      <c r="AG41" t="n">
        <v>0.7785416666666666</v>
      </c>
      <c r="AH41" t="n">
        <v>1515727.515488104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2.5899</v>
      </c>
      <c r="E2" t="n">
        <v>38.61</v>
      </c>
      <c r="F2" t="n">
        <v>36.06</v>
      </c>
      <c r="G2" t="n">
        <v>26.71</v>
      </c>
      <c r="H2" t="n">
        <v>0.64</v>
      </c>
      <c r="I2" t="n">
        <v>81</v>
      </c>
      <c r="J2" t="n">
        <v>26.11</v>
      </c>
      <c r="K2" t="n">
        <v>12.1</v>
      </c>
      <c r="L2" t="n">
        <v>1</v>
      </c>
      <c r="M2" t="n">
        <v>79</v>
      </c>
      <c r="N2" t="n">
        <v>3.01</v>
      </c>
      <c r="O2" t="n">
        <v>3454.41</v>
      </c>
      <c r="P2" t="n">
        <v>110.61</v>
      </c>
      <c r="Q2" t="n">
        <v>561.74</v>
      </c>
      <c r="R2" t="n">
        <v>98.98</v>
      </c>
      <c r="S2" t="n">
        <v>48.39</v>
      </c>
      <c r="T2" t="n">
        <v>24605.9</v>
      </c>
      <c r="U2" t="n">
        <v>0.49</v>
      </c>
      <c r="V2" t="n">
        <v>0.89</v>
      </c>
      <c r="W2" t="n">
        <v>9.300000000000001</v>
      </c>
      <c r="X2" t="n">
        <v>1.59</v>
      </c>
      <c r="Y2" t="n">
        <v>0.5</v>
      </c>
      <c r="Z2" t="n">
        <v>10</v>
      </c>
      <c r="AA2" t="n">
        <v>401.1698855161054</v>
      </c>
      <c r="AB2" t="n">
        <v>548.8983357293972</v>
      </c>
      <c r="AC2" t="n">
        <v>496.5122489510355</v>
      </c>
      <c r="AD2" t="n">
        <v>401169.8855161053</v>
      </c>
      <c r="AE2" t="n">
        <v>548898.3357293973</v>
      </c>
      <c r="AF2" t="n">
        <v>7.894972927463258e-07</v>
      </c>
      <c r="AG2" t="n">
        <v>0.804375</v>
      </c>
      <c r="AH2" t="n">
        <v>496512.2489510355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2.6331</v>
      </c>
      <c r="E3" t="n">
        <v>37.98</v>
      </c>
      <c r="F3" t="n">
        <v>35.69</v>
      </c>
      <c r="G3" t="n">
        <v>36.92</v>
      </c>
      <c r="H3" t="n">
        <v>1.23</v>
      </c>
      <c r="I3" t="n">
        <v>58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106.51</v>
      </c>
      <c r="Q3" t="n">
        <v>561.88</v>
      </c>
      <c r="R3" t="n">
        <v>84.68000000000001</v>
      </c>
      <c r="S3" t="n">
        <v>48.39</v>
      </c>
      <c r="T3" t="n">
        <v>17573.42</v>
      </c>
      <c r="U3" t="n">
        <v>0.57</v>
      </c>
      <c r="V3" t="n">
        <v>0.9</v>
      </c>
      <c r="W3" t="n">
        <v>9.34</v>
      </c>
      <c r="X3" t="n">
        <v>1.21</v>
      </c>
      <c r="Y3" t="n">
        <v>0.5</v>
      </c>
      <c r="Z3" t="n">
        <v>10</v>
      </c>
      <c r="AA3" t="n">
        <v>384.4826517659469</v>
      </c>
      <c r="AB3" t="n">
        <v>526.0661263236348</v>
      </c>
      <c r="AC3" t="n">
        <v>475.8591135657519</v>
      </c>
      <c r="AD3" t="n">
        <v>384482.6517659469</v>
      </c>
      <c r="AE3" t="n">
        <v>526066.1263236348</v>
      </c>
      <c r="AF3" t="n">
        <v>8.026662502530409e-07</v>
      </c>
      <c r="AG3" t="n">
        <v>0.7912499999999999</v>
      </c>
      <c r="AH3" t="n">
        <v>475859.1135657519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2.1269</v>
      </c>
      <c r="E2" t="n">
        <v>47.02</v>
      </c>
      <c r="F2" t="n">
        <v>39.73</v>
      </c>
      <c r="G2" t="n">
        <v>9.24</v>
      </c>
      <c r="H2" t="n">
        <v>0.18</v>
      </c>
      <c r="I2" t="n">
        <v>258</v>
      </c>
      <c r="J2" t="n">
        <v>98.70999999999999</v>
      </c>
      <c r="K2" t="n">
        <v>39.72</v>
      </c>
      <c r="L2" t="n">
        <v>1</v>
      </c>
      <c r="M2" t="n">
        <v>256</v>
      </c>
      <c r="N2" t="n">
        <v>12.99</v>
      </c>
      <c r="O2" t="n">
        <v>12407.75</v>
      </c>
      <c r="P2" t="n">
        <v>358.84</v>
      </c>
      <c r="Q2" t="n">
        <v>562.09</v>
      </c>
      <c r="R2" t="n">
        <v>212.14</v>
      </c>
      <c r="S2" t="n">
        <v>48.39</v>
      </c>
      <c r="T2" t="n">
        <v>80303.31</v>
      </c>
      <c r="U2" t="n">
        <v>0.23</v>
      </c>
      <c r="V2" t="n">
        <v>0.8100000000000001</v>
      </c>
      <c r="W2" t="n">
        <v>9.609999999999999</v>
      </c>
      <c r="X2" t="n">
        <v>5.24</v>
      </c>
      <c r="Y2" t="n">
        <v>0.5</v>
      </c>
      <c r="Z2" t="n">
        <v>10</v>
      </c>
      <c r="AA2" t="n">
        <v>1328.034456834864</v>
      </c>
      <c r="AB2" t="n">
        <v>1817.07533258671</v>
      </c>
      <c r="AC2" t="n">
        <v>1643.656213125881</v>
      </c>
      <c r="AD2" t="n">
        <v>1328034.456834864</v>
      </c>
      <c r="AE2" t="n">
        <v>1817075.33258671</v>
      </c>
      <c r="AF2" t="n">
        <v>5.557155630703307e-07</v>
      </c>
      <c r="AG2" t="n">
        <v>0.9795833333333334</v>
      </c>
      <c r="AH2" t="n">
        <v>1643656.213125881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2.4234</v>
      </c>
      <c r="E3" t="n">
        <v>41.26</v>
      </c>
      <c r="F3" t="n">
        <v>36.83</v>
      </c>
      <c r="G3" t="n">
        <v>18.57</v>
      </c>
      <c r="H3" t="n">
        <v>0.35</v>
      </c>
      <c r="I3" t="n">
        <v>119</v>
      </c>
      <c r="J3" t="n">
        <v>99.95</v>
      </c>
      <c r="K3" t="n">
        <v>39.72</v>
      </c>
      <c r="L3" t="n">
        <v>2</v>
      </c>
      <c r="M3" t="n">
        <v>117</v>
      </c>
      <c r="N3" t="n">
        <v>13.24</v>
      </c>
      <c r="O3" t="n">
        <v>12561.45</v>
      </c>
      <c r="P3" t="n">
        <v>329.53</v>
      </c>
      <c r="Q3" t="n">
        <v>561.88</v>
      </c>
      <c r="R3" t="n">
        <v>122.65</v>
      </c>
      <c r="S3" t="n">
        <v>48.39</v>
      </c>
      <c r="T3" t="n">
        <v>36254.21</v>
      </c>
      <c r="U3" t="n">
        <v>0.39</v>
      </c>
      <c r="V3" t="n">
        <v>0.87</v>
      </c>
      <c r="W3" t="n">
        <v>9.359999999999999</v>
      </c>
      <c r="X3" t="n">
        <v>2.35</v>
      </c>
      <c r="Y3" t="n">
        <v>0.5</v>
      </c>
      <c r="Z3" t="n">
        <v>10</v>
      </c>
      <c r="AA3" t="n">
        <v>1074.019168887172</v>
      </c>
      <c r="AB3" t="n">
        <v>1469.52040925308</v>
      </c>
      <c r="AC3" t="n">
        <v>1329.271443878813</v>
      </c>
      <c r="AD3" t="n">
        <v>1074019.168887172</v>
      </c>
      <c r="AE3" t="n">
        <v>1469520.40925308</v>
      </c>
      <c r="AF3" t="n">
        <v>6.331849619373922e-07</v>
      </c>
      <c r="AG3" t="n">
        <v>0.8595833333333333</v>
      </c>
      <c r="AH3" t="n">
        <v>1329271.443878813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2.5278</v>
      </c>
      <c r="E4" t="n">
        <v>39.56</v>
      </c>
      <c r="F4" t="n">
        <v>35.99</v>
      </c>
      <c r="G4" t="n">
        <v>28.04</v>
      </c>
      <c r="H4" t="n">
        <v>0.52</v>
      </c>
      <c r="I4" t="n">
        <v>77</v>
      </c>
      <c r="J4" t="n">
        <v>101.2</v>
      </c>
      <c r="K4" t="n">
        <v>39.72</v>
      </c>
      <c r="L4" t="n">
        <v>3</v>
      </c>
      <c r="M4" t="n">
        <v>75</v>
      </c>
      <c r="N4" t="n">
        <v>13.49</v>
      </c>
      <c r="O4" t="n">
        <v>12715.54</v>
      </c>
      <c r="P4" t="n">
        <v>318.44</v>
      </c>
      <c r="Q4" t="n">
        <v>561.6900000000001</v>
      </c>
      <c r="R4" t="n">
        <v>96.94</v>
      </c>
      <c r="S4" t="n">
        <v>48.39</v>
      </c>
      <c r="T4" t="n">
        <v>23605.18</v>
      </c>
      <c r="U4" t="n">
        <v>0.5</v>
      </c>
      <c r="V4" t="n">
        <v>0.89</v>
      </c>
      <c r="W4" t="n">
        <v>9.289999999999999</v>
      </c>
      <c r="X4" t="n">
        <v>1.52</v>
      </c>
      <c r="Y4" t="n">
        <v>0.5</v>
      </c>
      <c r="Z4" t="n">
        <v>10</v>
      </c>
      <c r="AA4" t="n">
        <v>998.6582959351243</v>
      </c>
      <c r="AB4" t="n">
        <v>1366.408338193018</v>
      </c>
      <c r="AC4" t="n">
        <v>1236.000244162023</v>
      </c>
      <c r="AD4" t="n">
        <v>998658.2959351243</v>
      </c>
      <c r="AE4" t="n">
        <v>1366408.338193018</v>
      </c>
      <c r="AF4" t="n">
        <v>6.604625512855245e-07</v>
      </c>
      <c r="AG4" t="n">
        <v>0.8241666666666667</v>
      </c>
      <c r="AH4" t="n">
        <v>1236000.244162023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2.5807</v>
      </c>
      <c r="E5" t="n">
        <v>38.75</v>
      </c>
      <c r="F5" t="n">
        <v>35.59</v>
      </c>
      <c r="G5" t="n">
        <v>37.46</v>
      </c>
      <c r="H5" t="n">
        <v>0.6899999999999999</v>
      </c>
      <c r="I5" t="n">
        <v>57</v>
      </c>
      <c r="J5" t="n">
        <v>102.45</v>
      </c>
      <c r="K5" t="n">
        <v>39.72</v>
      </c>
      <c r="L5" t="n">
        <v>4</v>
      </c>
      <c r="M5" t="n">
        <v>55</v>
      </c>
      <c r="N5" t="n">
        <v>13.74</v>
      </c>
      <c r="O5" t="n">
        <v>12870.03</v>
      </c>
      <c r="P5" t="n">
        <v>311.72</v>
      </c>
      <c r="Q5" t="n">
        <v>561.7</v>
      </c>
      <c r="R5" t="n">
        <v>84.09999999999999</v>
      </c>
      <c r="S5" t="n">
        <v>48.39</v>
      </c>
      <c r="T5" t="n">
        <v>17289.2</v>
      </c>
      <c r="U5" t="n">
        <v>0.58</v>
      </c>
      <c r="V5" t="n">
        <v>0.9</v>
      </c>
      <c r="W5" t="n">
        <v>9.27</v>
      </c>
      <c r="X5" t="n">
        <v>1.11</v>
      </c>
      <c r="Y5" t="n">
        <v>0.5</v>
      </c>
      <c r="Z5" t="n">
        <v>10</v>
      </c>
      <c r="AA5" t="n">
        <v>960.6941286085523</v>
      </c>
      <c r="AB5" t="n">
        <v>1314.464089595946</v>
      </c>
      <c r="AC5" t="n">
        <v>1189.013481746844</v>
      </c>
      <c r="AD5" t="n">
        <v>960694.1286085523</v>
      </c>
      <c r="AE5" t="n">
        <v>1314464.089595946</v>
      </c>
      <c r="AF5" t="n">
        <v>6.742842416736107e-07</v>
      </c>
      <c r="AG5" t="n">
        <v>0.8072916666666666</v>
      </c>
      <c r="AH5" t="n">
        <v>1189013.481746844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2.6127</v>
      </c>
      <c r="E6" t="n">
        <v>38.27</v>
      </c>
      <c r="F6" t="n">
        <v>35.36</v>
      </c>
      <c r="G6" t="n">
        <v>47.15</v>
      </c>
      <c r="H6" t="n">
        <v>0.85</v>
      </c>
      <c r="I6" t="n">
        <v>45</v>
      </c>
      <c r="J6" t="n">
        <v>103.71</v>
      </c>
      <c r="K6" t="n">
        <v>39.72</v>
      </c>
      <c r="L6" t="n">
        <v>5</v>
      </c>
      <c r="M6" t="n">
        <v>43</v>
      </c>
      <c r="N6" t="n">
        <v>14</v>
      </c>
      <c r="O6" t="n">
        <v>13024.91</v>
      </c>
      <c r="P6" t="n">
        <v>305.92</v>
      </c>
      <c r="Q6" t="n">
        <v>561.72</v>
      </c>
      <c r="R6" t="n">
        <v>76.93000000000001</v>
      </c>
      <c r="S6" t="n">
        <v>48.39</v>
      </c>
      <c r="T6" t="n">
        <v>13761.16</v>
      </c>
      <c r="U6" t="n">
        <v>0.63</v>
      </c>
      <c r="V6" t="n">
        <v>0.91</v>
      </c>
      <c r="W6" t="n">
        <v>9.26</v>
      </c>
      <c r="X6" t="n">
        <v>0.89</v>
      </c>
      <c r="Y6" t="n">
        <v>0.5</v>
      </c>
      <c r="Z6" t="n">
        <v>10</v>
      </c>
      <c r="AA6" t="n">
        <v>934.9602398274243</v>
      </c>
      <c r="AB6" t="n">
        <v>1279.253847666559</v>
      </c>
      <c r="AC6" t="n">
        <v>1157.163655889313</v>
      </c>
      <c r="AD6" t="n">
        <v>934960.2398274243</v>
      </c>
      <c r="AE6" t="n">
        <v>1279253.847666559</v>
      </c>
      <c r="AF6" t="n">
        <v>6.826451886002412e-07</v>
      </c>
      <c r="AG6" t="n">
        <v>0.7972916666666667</v>
      </c>
      <c r="AH6" t="n">
        <v>1157163.655889313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2.6352</v>
      </c>
      <c r="E7" t="n">
        <v>37.95</v>
      </c>
      <c r="F7" t="n">
        <v>35.2</v>
      </c>
      <c r="G7" t="n">
        <v>57.08</v>
      </c>
      <c r="H7" t="n">
        <v>1.01</v>
      </c>
      <c r="I7" t="n">
        <v>37</v>
      </c>
      <c r="J7" t="n">
        <v>104.97</v>
      </c>
      <c r="K7" t="n">
        <v>39.72</v>
      </c>
      <c r="L7" t="n">
        <v>6</v>
      </c>
      <c r="M7" t="n">
        <v>35</v>
      </c>
      <c r="N7" t="n">
        <v>14.25</v>
      </c>
      <c r="O7" t="n">
        <v>13180.19</v>
      </c>
      <c r="P7" t="n">
        <v>301.02</v>
      </c>
      <c r="Q7" t="n">
        <v>561.71</v>
      </c>
      <c r="R7" t="n">
        <v>71.81999999999999</v>
      </c>
      <c r="S7" t="n">
        <v>48.39</v>
      </c>
      <c r="T7" t="n">
        <v>11246.48</v>
      </c>
      <c r="U7" t="n">
        <v>0.67</v>
      </c>
      <c r="V7" t="n">
        <v>0.91</v>
      </c>
      <c r="W7" t="n">
        <v>9.24</v>
      </c>
      <c r="X7" t="n">
        <v>0.72</v>
      </c>
      <c r="Y7" t="n">
        <v>0.5</v>
      </c>
      <c r="Z7" t="n">
        <v>10</v>
      </c>
      <c r="AA7" t="n">
        <v>915.5580235690986</v>
      </c>
      <c r="AB7" t="n">
        <v>1252.706879416547</v>
      </c>
      <c r="AC7" t="n">
        <v>1133.150293030179</v>
      </c>
      <c r="AD7" t="n">
        <v>915558.0235690987</v>
      </c>
      <c r="AE7" t="n">
        <v>1252706.879416547</v>
      </c>
      <c r="AF7" t="n">
        <v>6.885239794080285e-07</v>
      </c>
      <c r="AG7" t="n">
        <v>0.790625</v>
      </c>
      <c r="AH7" t="n">
        <v>1133150.293030179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2.6494</v>
      </c>
      <c r="E8" t="n">
        <v>37.74</v>
      </c>
      <c r="F8" t="n">
        <v>35.1</v>
      </c>
      <c r="G8" t="n">
        <v>65.81</v>
      </c>
      <c r="H8" t="n">
        <v>1.16</v>
      </c>
      <c r="I8" t="n">
        <v>32</v>
      </c>
      <c r="J8" t="n">
        <v>106.23</v>
      </c>
      <c r="K8" t="n">
        <v>39.72</v>
      </c>
      <c r="L8" t="n">
        <v>7</v>
      </c>
      <c r="M8" t="n">
        <v>30</v>
      </c>
      <c r="N8" t="n">
        <v>14.52</v>
      </c>
      <c r="O8" t="n">
        <v>13335.87</v>
      </c>
      <c r="P8" t="n">
        <v>296.74</v>
      </c>
      <c r="Q8" t="n">
        <v>561.6900000000001</v>
      </c>
      <c r="R8" t="n">
        <v>68.92</v>
      </c>
      <c r="S8" t="n">
        <v>48.39</v>
      </c>
      <c r="T8" t="n">
        <v>9820.52</v>
      </c>
      <c r="U8" t="n">
        <v>0.7</v>
      </c>
      <c r="V8" t="n">
        <v>0.92</v>
      </c>
      <c r="W8" t="n">
        <v>9.23</v>
      </c>
      <c r="X8" t="n">
        <v>0.62</v>
      </c>
      <c r="Y8" t="n">
        <v>0.5</v>
      </c>
      <c r="Z8" t="n">
        <v>10</v>
      </c>
      <c r="AA8" t="n">
        <v>901.0505324404122</v>
      </c>
      <c r="AB8" t="n">
        <v>1232.857090028941</v>
      </c>
      <c r="AC8" t="n">
        <v>1115.194939682371</v>
      </c>
      <c r="AD8" t="n">
        <v>901050.5324404122</v>
      </c>
      <c r="AE8" t="n">
        <v>1232857.090028941</v>
      </c>
      <c r="AF8" t="n">
        <v>6.922341496067207e-07</v>
      </c>
      <c r="AG8" t="n">
        <v>0.78625</v>
      </c>
      <c r="AH8" t="n">
        <v>1115194.939682371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2.6611</v>
      </c>
      <c r="E9" t="n">
        <v>37.58</v>
      </c>
      <c r="F9" t="n">
        <v>35.02</v>
      </c>
      <c r="G9" t="n">
        <v>75.03</v>
      </c>
      <c r="H9" t="n">
        <v>1.31</v>
      </c>
      <c r="I9" t="n">
        <v>28</v>
      </c>
      <c r="J9" t="n">
        <v>107.5</v>
      </c>
      <c r="K9" t="n">
        <v>39.72</v>
      </c>
      <c r="L9" t="n">
        <v>8</v>
      </c>
      <c r="M9" t="n">
        <v>26</v>
      </c>
      <c r="N9" t="n">
        <v>14.78</v>
      </c>
      <c r="O9" t="n">
        <v>13491.96</v>
      </c>
      <c r="P9" t="n">
        <v>292.08</v>
      </c>
      <c r="Q9" t="n">
        <v>561.6900000000001</v>
      </c>
      <c r="R9" t="n">
        <v>66.31999999999999</v>
      </c>
      <c r="S9" t="n">
        <v>48.39</v>
      </c>
      <c r="T9" t="n">
        <v>8540.450000000001</v>
      </c>
      <c r="U9" t="n">
        <v>0.73</v>
      </c>
      <c r="V9" t="n">
        <v>0.92</v>
      </c>
      <c r="W9" t="n">
        <v>9.220000000000001</v>
      </c>
      <c r="X9" t="n">
        <v>0.54</v>
      </c>
      <c r="Y9" t="n">
        <v>0.5</v>
      </c>
      <c r="Z9" t="n">
        <v>10</v>
      </c>
      <c r="AA9" t="n">
        <v>886.9158543920306</v>
      </c>
      <c r="AB9" t="n">
        <v>1213.51739994516</v>
      </c>
      <c r="AC9" t="n">
        <v>1097.701002476761</v>
      </c>
      <c r="AD9" t="n">
        <v>886915.8543920306</v>
      </c>
      <c r="AE9" t="n">
        <v>1213517.39994516</v>
      </c>
      <c r="AF9" t="n">
        <v>6.952911208267699e-07</v>
      </c>
      <c r="AG9" t="n">
        <v>0.7829166666666666</v>
      </c>
      <c r="AH9" t="n">
        <v>1097701.002476761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2.674</v>
      </c>
      <c r="E10" t="n">
        <v>37.4</v>
      </c>
      <c r="F10" t="n">
        <v>34.92</v>
      </c>
      <c r="G10" t="n">
        <v>87.29000000000001</v>
      </c>
      <c r="H10" t="n">
        <v>1.46</v>
      </c>
      <c r="I10" t="n">
        <v>24</v>
      </c>
      <c r="J10" t="n">
        <v>108.77</v>
      </c>
      <c r="K10" t="n">
        <v>39.72</v>
      </c>
      <c r="L10" t="n">
        <v>9</v>
      </c>
      <c r="M10" t="n">
        <v>22</v>
      </c>
      <c r="N10" t="n">
        <v>15.05</v>
      </c>
      <c r="O10" t="n">
        <v>13648.58</v>
      </c>
      <c r="P10" t="n">
        <v>287.55</v>
      </c>
      <c r="Q10" t="n">
        <v>561.66</v>
      </c>
      <c r="R10" t="n">
        <v>63.24</v>
      </c>
      <c r="S10" t="n">
        <v>48.39</v>
      </c>
      <c r="T10" t="n">
        <v>7022.64</v>
      </c>
      <c r="U10" t="n">
        <v>0.77</v>
      </c>
      <c r="V10" t="n">
        <v>0.92</v>
      </c>
      <c r="W10" t="n">
        <v>9.210000000000001</v>
      </c>
      <c r="X10" t="n">
        <v>0.44</v>
      </c>
      <c r="Y10" t="n">
        <v>0.5</v>
      </c>
      <c r="Z10" t="n">
        <v>10</v>
      </c>
      <c r="AA10" t="n">
        <v>872.6161637498454</v>
      </c>
      <c r="AB10" t="n">
        <v>1193.951932350694</v>
      </c>
      <c r="AC10" t="n">
        <v>1080.002835649205</v>
      </c>
      <c r="AD10" t="n">
        <v>872616.1637498455</v>
      </c>
      <c r="AE10" t="n">
        <v>1193951.932350694</v>
      </c>
      <c r="AF10" t="n">
        <v>6.986616275565679e-07</v>
      </c>
      <c r="AG10" t="n">
        <v>0.7791666666666667</v>
      </c>
      <c r="AH10" t="n">
        <v>1080002.835649205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2.6777</v>
      </c>
      <c r="E11" t="n">
        <v>37.35</v>
      </c>
      <c r="F11" t="n">
        <v>34.91</v>
      </c>
      <c r="G11" t="n">
        <v>95.2</v>
      </c>
      <c r="H11" t="n">
        <v>1.6</v>
      </c>
      <c r="I11" t="n">
        <v>22</v>
      </c>
      <c r="J11" t="n">
        <v>110.04</v>
      </c>
      <c r="K11" t="n">
        <v>39.72</v>
      </c>
      <c r="L11" t="n">
        <v>10</v>
      </c>
      <c r="M11" t="n">
        <v>20</v>
      </c>
      <c r="N11" t="n">
        <v>15.32</v>
      </c>
      <c r="O11" t="n">
        <v>13805.5</v>
      </c>
      <c r="P11" t="n">
        <v>283.75</v>
      </c>
      <c r="Q11" t="n">
        <v>561.67</v>
      </c>
      <c r="R11" t="n">
        <v>62.94</v>
      </c>
      <c r="S11" t="n">
        <v>48.39</v>
      </c>
      <c r="T11" t="n">
        <v>6881.15</v>
      </c>
      <c r="U11" t="n">
        <v>0.77</v>
      </c>
      <c r="V11" t="n">
        <v>0.92</v>
      </c>
      <c r="W11" t="n">
        <v>9.210000000000001</v>
      </c>
      <c r="X11" t="n">
        <v>0.43</v>
      </c>
      <c r="Y11" t="n">
        <v>0.5</v>
      </c>
      <c r="Z11" t="n">
        <v>10</v>
      </c>
      <c r="AA11" t="n">
        <v>863.6090816664624</v>
      </c>
      <c r="AB11" t="n">
        <v>1181.628045279793</v>
      </c>
      <c r="AC11" t="n">
        <v>1068.855123063666</v>
      </c>
      <c r="AD11" t="n">
        <v>863609.0816664625</v>
      </c>
      <c r="AE11" t="n">
        <v>1181628.045279793</v>
      </c>
      <c r="AF11" t="n">
        <v>6.996283620449597e-07</v>
      </c>
      <c r="AG11" t="n">
        <v>0.7781250000000001</v>
      </c>
      <c r="AH11" t="n">
        <v>1068855.123063666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2.6848</v>
      </c>
      <c r="E12" t="n">
        <v>37.25</v>
      </c>
      <c r="F12" t="n">
        <v>34.85</v>
      </c>
      <c r="G12" t="n">
        <v>104.54</v>
      </c>
      <c r="H12" t="n">
        <v>1.74</v>
      </c>
      <c r="I12" t="n">
        <v>20</v>
      </c>
      <c r="J12" t="n">
        <v>111.32</v>
      </c>
      <c r="K12" t="n">
        <v>39.72</v>
      </c>
      <c r="L12" t="n">
        <v>11</v>
      </c>
      <c r="M12" t="n">
        <v>18</v>
      </c>
      <c r="N12" t="n">
        <v>15.6</v>
      </c>
      <c r="O12" t="n">
        <v>13962.83</v>
      </c>
      <c r="P12" t="n">
        <v>279.67</v>
      </c>
      <c r="Q12" t="n">
        <v>561.7</v>
      </c>
      <c r="R12" t="n">
        <v>61.07</v>
      </c>
      <c r="S12" t="n">
        <v>48.39</v>
      </c>
      <c r="T12" t="n">
        <v>5957.56</v>
      </c>
      <c r="U12" t="n">
        <v>0.79</v>
      </c>
      <c r="V12" t="n">
        <v>0.92</v>
      </c>
      <c r="W12" t="n">
        <v>9.210000000000001</v>
      </c>
      <c r="X12" t="n">
        <v>0.37</v>
      </c>
      <c r="Y12" t="n">
        <v>0.5</v>
      </c>
      <c r="Z12" t="n">
        <v>10</v>
      </c>
      <c r="AA12" t="n">
        <v>852.5755811669056</v>
      </c>
      <c r="AB12" t="n">
        <v>1166.531523132611</v>
      </c>
      <c r="AC12" t="n">
        <v>1055.19939180211</v>
      </c>
      <c r="AD12" t="n">
        <v>852575.5811669056</v>
      </c>
      <c r="AE12" t="n">
        <v>1166531.523132611</v>
      </c>
      <c r="AF12" t="n">
        <v>7.014834471443058e-07</v>
      </c>
      <c r="AG12" t="n">
        <v>0.7760416666666666</v>
      </c>
      <c r="AH12" t="n">
        <v>1055199.39180211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2.6909</v>
      </c>
      <c r="E13" t="n">
        <v>37.16</v>
      </c>
      <c r="F13" t="n">
        <v>34.8</v>
      </c>
      <c r="G13" t="n">
        <v>116.01</v>
      </c>
      <c r="H13" t="n">
        <v>1.88</v>
      </c>
      <c r="I13" t="n">
        <v>18</v>
      </c>
      <c r="J13" t="n">
        <v>112.59</v>
      </c>
      <c r="K13" t="n">
        <v>39.72</v>
      </c>
      <c r="L13" t="n">
        <v>12</v>
      </c>
      <c r="M13" t="n">
        <v>16</v>
      </c>
      <c r="N13" t="n">
        <v>15.88</v>
      </c>
      <c r="O13" t="n">
        <v>14120.58</v>
      </c>
      <c r="P13" t="n">
        <v>275.08</v>
      </c>
      <c r="Q13" t="n">
        <v>561.65</v>
      </c>
      <c r="R13" t="n">
        <v>59.55</v>
      </c>
      <c r="S13" t="n">
        <v>48.39</v>
      </c>
      <c r="T13" t="n">
        <v>5205.8</v>
      </c>
      <c r="U13" t="n">
        <v>0.8100000000000001</v>
      </c>
      <c r="V13" t="n">
        <v>0.92</v>
      </c>
      <c r="W13" t="n">
        <v>9.210000000000001</v>
      </c>
      <c r="X13" t="n">
        <v>0.33</v>
      </c>
      <c r="Y13" t="n">
        <v>0.5</v>
      </c>
      <c r="Z13" t="n">
        <v>10</v>
      </c>
      <c r="AA13" t="n">
        <v>840.9611579560873</v>
      </c>
      <c r="AB13" t="n">
        <v>1150.64015690338</v>
      </c>
      <c r="AC13" t="n">
        <v>1040.824675262124</v>
      </c>
      <c r="AD13" t="n">
        <v>840961.1579560873</v>
      </c>
      <c r="AE13" t="n">
        <v>1150640.15690338</v>
      </c>
      <c r="AF13" t="n">
        <v>7.030772526521948e-07</v>
      </c>
      <c r="AG13" t="n">
        <v>0.7741666666666666</v>
      </c>
      <c r="AH13" t="n">
        <v>1040824.675262124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2.6966</v>
      </c>
      <c r="E14" t="n">
        <v>37.08</v>
      </c>
      <c r="F14" t="n">
        <v>34.77</v>
      </c>
      <c r="G14" t="n">
        <v>130.38</v>
      </c>
      <c r="H14" t="n">
        <v>2.01</v>
      </c>
      <c r="I14" t="n">
        <v>16</v>
      </c>
      <c r="J14" t="n">
        <v>113.88</v>
      </c>
      <c r="K14" t="n">
        <v>39.72</v>
      </c>
      <c r="L14" t="n">
        <v>13</v>
      </c>
      <c r="M14" t="n">
        <v>14</v>
      </c>
      <c r="N14" t="n">
        <v>16.16</v>
      </c>
      <c r="O14" t="n">
        <v>14278.75</v>
      </c>
      <c r="P14" t="n">
        <v>270.54</v>
      </c>
      <c r="Q14" t="n">
        <v>561.66</v>
      </c>
      <c r="R14" t="n">
        <v>58.68</v>
      </c>
      <c r="S14" t="n">
        <v>48.39</v>
      </c>
      <c r="T14" t="n">
        <v>4781.71</v>
      </c>
      <c r="U14" t="n">
        <v>0.82</v>
      </c>
      <c r="V14" t="n">
        <v>0.93</v>
      </c>
      <c r="W14" t="n">
        <v>9.199999999999999</v>
      </c>
      <c r="X14" t="n">
        <v>0.29</v>
      </c>
      <c r="Y14" t="n">
        <v>0.5</v>
      </c>
      <c r="Z14" t="n">
        <v>10</v>
      </c>
      <c r="AA14" t="n">
        <v>829.783895870987</v>
      </c>
      <c r="AB14" t="n">
        <v>1135.346933812544</v>
      </c>
      <c r="AC14" t="n">
        <v>1026.991015918904</v>
      </c>
      <c r="AD14" t="n">
        <v>829783.895870987</v>
      </c>
      <c r="AE14" t="n">
        <v>1135346.933812544</v>
      </c>
      <c r="AF14" t="n">
        <v>7.045665463235008e-07</v>
      </c>
      <c r="AG14" t="n">
        <v>0.7725</v>
      </c>
      <c r="AH14" t="n">
        <v>1026991.015918904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2.6999</v>
      </c>
      <c r="E15" t="n">
        <v>37.04</v>
      </c>
      <c r="F15" t="n">
        <v>34.74</v>
      </c>
      <c r="G15" t="n">
        <v>138.97</v>
      </c>
      <c r="H15" t="n">
        <v>2.14</v>
      </c>
      <c r="I15" t="n">
        <v>15</v>
      </c>
      <c r="J15" t="n">
        <v>115.16</v>
      </c>
      <c r="K15" t="n">
        <v>39.72</v>
      </c>
      <c r="L15" t="n">
        <v>14</v>
      </c>
      <c r="M15" t="n">
        <v>12</v>
      </c>
      <c r="N15" t="n">
        <v>16.45</v>
      </c>
      <c r="O15" t="n">
        <v>14437.35</v>
      </c>
      <c r="P15" t="n">
        <v>267.35</v>
      </c>
      <c r="Q15" t="n">
        <v>561.65</v>
      </c>
      <c r="R15" t="n">
        <v>57.79</v>
      </c>
      <c r="S15" t="n">
        <v>48.39</v>
      </c>
      <c r="T15" t="n">
        <v>4340.56</v>
      </c>
      <c r="U15" t="n">
        <v>0.84</v>
      </c>
      <c r="V15" t="n">
        <v>0.93</v>
      </c>
      <c r="W15" t="n">
        <v>9.199999999999999</v>
      </c>
      <c r="X15" t="n">
        <v>0.27</v>
      </c>
      <c r="Y15" t="n">
        <v>0.5</v>
      </c>
      <c r="Z15" t="n">
        <v>10</v>
      </c>
      <c r="AA15" t="n">
        <v>822.1016765612433</v>
      </c>
      <c r="AB15" t="n">
        <v>1124.835782437357</v>
      </c>
      <c r="AC15" t="n">
        <v>1017.48303407847</v>
      </c>
      <c r="AD15" t="n">
        <v>822101.6765612433</v>
      </c>
      <c r="AE15" t="n">
        <v>1124835.782437357</v>
      </c>
      <c r="AF15" t="n">
        <v>7.054287689753095e-07</v>
      </c>
      <c r="AG15" t="n">
        <v>0.7716666666666666</v>
      </c>
      <c r="AH15" t="n">
        <v>1017483.034078471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2.7021</v>
      </c>
      <c r="E16" t="n">
        <v>37.01</v>
      </c>
      <c r="F16" t="n">
        <v>34.73</v>
      </c>
      <c r="G16" t="n">
        <v>148.86</v>
      </c>
      <c r="H16" t="n">
        <v>2.27</v>
      </c>
      <c r="I16" t="n">
        <v>14</v>
      </c>
      <c r="J16" t="n">
        <v>116.45</v>
      </c>
      <c r="K16" t="n">
        <v>39.72</v>
      </c>
      <c r="L16" t="n">
        <v>15</v>
      </c>
      <c r="M16" t="n">
        <v>6</v>
      </c>
      <c r="N16" t="n">
        <v>16.74</v>
      </c>
      <c r="O16" t="n">
        <v>14596.38</v>
      </c>
      <c r="P16" t="n">
        <v>264.33</v>
      </c>
      <c r="Q16" t="n">
        <v>561.67</v>
      </c>
      <c r="R16" t="n">
        <v>57.22</v>
      </c>
      <c r="S16" t="n">
        <v>48.39</v>
      </c>
      <c r="T16" t="n">
        <v>4060.06</v>
      </c>
      <c r="U16" t="n">
        <v>0.85</v>
      </c>
      <c r="V16" t="n">
        <v>0.93</v>
      </c>
      <c r="W16" t="n">
        <v>9.210000000000001</v>
      </c>
      <c r="X16" t="n">
        <v>0.26</v>
      </c>
      <c r="Y16" t="n">
        <v>0.5</v>
      </c>
      <c r="Z16" t="n">
        <v>10</v>
      </c>
      <c r="AA16" t="n">
        <v>815.271339050435</v>
      </c>
      <c r="AB16" t="n">
        <v>1115.490213321845</v>
      </c>
      <c r="AC16" t="n">
        <v>1009.029392962755</v>
      </c>
      <c r="AD16" t="n">
        <v>815271.339050435</v>
      </c>
      <c r="AE16" t="n">
        <v>1115490.213321845</v>
      </c>
      <c r="AF16" t="n">
        <v>7.060035840765155e-07</v>
      </c>
      <c r="AG16" t="n">
        <v>0.7710416666666666</v>
      </c>
      <c r="AH16" t="n">
        <v>1009029.392962754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2.702</v>
      </c>
      <c r="E17" t="n">
        <v>37.01</v>
      </c>
      <c r="F17" t="n">
        <v>34.73</v>
      </c>
      <c r="G17" t="n">
        <v>148.86</v>
      </c>
      <c r="H17" t="n">
        <v>2.4</v>
      </c>
      <c r="I17" t="n">
        <v>14</v>
      </c>
      <c r="J17" t="n">
        <v>117.75</v>
      </c>
      <c r="K17" t="n">
        <v>39.72</v>
      </c>
      <c r="L17" t="n">
        <v>16</v>
      </c>
      <c r="M17" t="n">
        <v>0</v>
      </c>
      <c r="N17" t="n">
        <v>17.03</v>
      </c>
      <c r="O17" t="n">
        <v>14755.84</v>
      </c>
      <c r="P17" t="n">
        <v>265.97</v>
      </c>
      <c r="Q17" t="n">
        <v>561.6799999999999</v>
      </c>
      <c r="R17" t="n">
        <v>56.96</v>
      </c>
      <c r="S17" t="n">
        <v>48.39</v>
      </c>
      <c r="T17" t="n">
        <v>3930.14</v>
      </c>
      <c r="U17" t="n">
        <v>0.85</v>
      </c>
      <c r="V17" t="n">
        <v>0.93</v>
      </c>
      <c r="W17" t="n">
        <v>9.220000000000001</v>
      </c>
      <c r="X17" t="n">
        <v>0.26</v>
      </c>
      <c r="Y17" t="n">
        <v>0.5</v>
      </c>
      <c r="Z17" t="n">
        <v>10</v>
      </c>
      <c r="AA17" t="n">
        <v>818.6043810827493</v>
      </c>
      <c r="AB17" t="n">
        <v>1120.050628473894</v>
      </c>
      <c r="AC17" t="n">
        <v>1013.154568493275</v>
      </c>
      <c r="AD17" t="n">
        <v>818604.3810827493</v>
      </c>
      <c r="AE17" t="n">
        <v>1120050.628473894</v>
      </c>
      <c r="AF17" t="n">
        <v>7.059774561173696e-07</v>
      </c>
      <c r="AG17" t="n">
        <v>0.7710416666666666</v>
      </c>
      <c r="AH17" t="n">
        <v>1013154.568493275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1.9692</v>
      </c>
      <c r="E2" t="n">
        <v>50.78</v>
      </c>
      <c r="F2" t="n">
        <v>40.75</v>
      </c>
      <c r="G2" t="n">
        <v>7.91</v>
      </c>
      <c r="H2" t="n">
        <v>0.14</v>
      </c>
      <c r="I2" t="n">
        <v>309</v>
      </c>
      <c r="J2" t="n">
        <v>124.63</v>
      </c>
      <c r="K2" t="n">
        <v>45</v>
      </c>
      <c r="L2" t="n">
        <v>1</v>
      </c>
      <c r="M2" t="n">
        <v>307</v>
      </c>
      <c r="N2" t="n">
        <v>18.64</v>
      </c>
      <c r="O2" t="n">
        <v>15605.44</v>
      </c>
      <c r="P2" t="n">
        <v>430.44</v>
      </c>
      <c r="Q2" t="n">
        <v>562.0700000000001</v>
      </c>
      <c r="R2" t="n">
        <v>244.8</v>
      </c>
      <c r="S2" t="n">
        <v>48.39</v>
      </c>
      <c r="T2" t="n">
        <v>96375.36</v>
      </c>
      <c r="U2" t="n">
        <v>0.2</v>
      </c>
      <c r="V2" t="n">
        <v>0.79</v>
      </c>
      <c r="W2" t="n">
        <v>9.67</v>
      </c>
      <c r="X2" t="n">
        <v>6.26</v>
      </c>
      <c r="Y2" t="n">
        <v>0.5</v>
      </c>
      <c r="Z2" t="n">
        <v>10</v>
      </c>
      <c r="AA2" t="n">
        <v>1698.767487554644</v>
      </c>
      <c r="AB2" t="n">
        <v>2324.32862080451</v>
      </c>
      <c r="AC2" t="n">
        <v>2102.497959450635</v>
      </c>
      <c r="AD2" t="n">
        <v>1698767.487554644</v>
      </c>
      <c r="AE2" t="n">
        <v>2324328.62080451</v>
      </c>
      <c r="AF2" t="n">
        <v>4.953645532488142e-07</v>
      </c>
      <c r="AG2" t="n">
        <v>1.057916666666667</v>
      </c>
      <c r="AH2" t="n">
        <v>2102497.959450635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2.3211</v>
      </c>
      <c r="E3" t="n">
        <v>43.08</v>
      </c>
      <c r="F3" t="n">
        <v>37.32</v>
      </c>
      <c r="G3" t="n">
        <v>15.77</v>
      </c>
      <c r="H3" t="n">
        <v>0.28</v>
      </c>
      <c r="I3" t="n">
        <v>142</v>
      </c>
      <c r="J3" t="n">
        <v>125.95</v>
      </c>
      <c r="K3" t="n">
        <v>45</v>
      </c>
      <c r="L3" t="n">
        <v>2</v>
      </c>
      <c r="M3" t="n">
        <v>140</v>
      </c>
      <c r="N3" t="n">
        <v>18.95</v>
      </c>
      <c r="O3" t="n">
        <v>15767.7</v>
      </c>
      <c r="P3" t="n">
        <v>391.84</v>
      </c>
      <c r="Q3" t="n">
        <v>561.78</v>
      </c>
      <c r="R3" t="n">
        <v>137.88</v>
      </c>
      <c r="S3" t="n">
        <v>48.39</v>
      </c>
      <c r="T3" t="n">
        <v>43753.98</v>
      </c>
      <c r="U3" t="n">
        <v>0.35</v>
      </c>
      <c r="V3" t="n">
        <v>0.86</v>
      </c>
      <c r="W3" t="n">
        <v>9.41</v>
      </c>
      <c r="X3" t="n">
        <v>2.84</v>
      </c>
      <c r="Y3" t="n">
        <v>0.5</v>
      </c>
      <c r="Z3" t="n">
        <v>10</v>
      </c>
      <c r="AA3" t="n">
        <v>1314.884635334278</v>
      </c>
      <c r="AB3" t="n">
        <v>1799.083166680427</v>
      </c>
      <c r="AC3" t="n">
        <v>1627.381194281529</v>
      </c>
      <c r="AD3" t="n">
        <v>1314884.635334278</v>
      </c>
      <c r="AE3" t="n">
        <v>1799083.166680427</v>
      </c>
      <c r="AF3" t="n">
        <v>5.838871950770987e-07</v>
      </c>
      <c r="AG3" t="n">
        <v>0.8975</v>
      </c>
      <c r="AH3" t="n">
        <v>1627381.194281529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2.4515</v>
      </c>
      <c r="E4" t="n">
        <v>40.79</v>
      </c>
      <c r="F4" t="n">
        <v>36.31</v>
      </c>
      <c r="G4" t="n">
        <v>23.68</v>
      </c>
      <c r="H4" t="n">
        <v>0.42</v>
      </c>
      <c r="I4" t="n">
        <v>92</v>
      </c>
      <c r="J4" t="n">
        <v>127.27</v>
      </c>
      <c r="K4" t="n">
        <v>45</v>
      </c>
      <c r="L4" t="n">
        <v>3</v>
      </c>
      <c r="M4" t="n">
        <v>90</v>
      </c>
      <c r="N4" t="n">
        <v>19.27</v>
      </c>
      <c r="O4" t="n">
        <v>15930.42</v>
      </c>
      <c r="P4" t="n">
        <v>378.73</v>
      </c>
      <c r="Q4" t="n">
        <v>561.83</v>
      </c>
      <c r="R4" t="n">
        <v>106.52</v>
      </c>
      <c r="S4" t="n">
        <v>48.39</v>
      </c>
      <c r="T4" t="n">
        <v>28320.2</v>
      </c>
      <c r="U4" t="n">
        <v>0.45</v>
      </c>
      <c r="V4" t="n">
        <v>0.89</v>
      </c>
      <c r="W4" t="n">
        <v>9.32</v>
      </c>
      <c r="X4" t="n">
        <v>1.83</v>
      </c>
      <c r="Y4" t="n">
        <v>0.5</v>
      </c>
      <c r="Z4" t="n">
        <v>10</v>
      </c>
      <c r="AA4" t="n">
        <v>1205.909044461345</v>
      </c>
      <c r="AB4" t="n">
        <v>1649.97795558432</v>
      </c>
      <c r="AC4" t="n">
        <v>1492.506375261957</v>
      </c>
      <c r="AD4" t="n">
        <v>1205909.044461345</v>
      </c>
      <c r="AE4" t="n">
        <v>1649977.95558432</v>
      </c>
      <c r="AF4" t="n">
        <v>6.166901291333883e-07</v>
      </c>
      <c r="AG4" t="n">
        <v>0.8497916666666666</v>
      </c>
      <c r="AH4" t="n">
        <v>1492506.375261957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2.5199</v>
      </c>
      <c r="E5" t="n">
        <v>39.68</v>
      </c>
      <c r="F5" t="n">
        <v>35.81</v>
      </c>
      <c r="G5" t="n">
        <v>31.6</v>
      </c>
      <c r="H5" t="n">
        <v>0.55</v>
      </c>
      <c r="I5" t="n">
        <v>68</v>
      </c>
      <c r="J5" t="n">
        <v>128.59</v>
      </c>
      <c r="K5" t="n">
        <v>45</v>
      </c>
      <c r="L5" t="n">
        <v>4</v>
      </c>
      <c r="M5" t="n">
        <v>66</v>
      </c>
      <c r="N5" t="n">
        <v>19.59</v>
      </c>
      <c r="O5" t="n">
        <v>16093.6</v>
      </c>
      <c r="P5" t="n">
        <v>371.2</v>
      </c>
      <c r="Q5" t="n">
        <v>561.75</v>
      </c>
      <c r="R5" t="n">
        <v>91.14</v>
      </c>
      <c r="S5" t="n">
        <v>48.39</v>
      </c>
      <c r="T5" t="n">
        <v>20753.05</v>
      </c>
      <c r="U5" t="n">
        <v>0.53</v>
      </c>
      <c r="V5" t="n">
        <v>0.9</v>
      </c>
      <c r="W5" t="n">
        <v>9.289999999999999</v>
      </c>
      <c r="X5" t="n">
        <v>1.34</v>
      </c>
      <c r="Y5" t="n">
        <v>0.5</v>
      </c>
      <c r="Z5" t="n">
        <v>10</v>
      </c>
      <c r="AA5" t="n">
        <v>1152.13295982282</v>
      </c>
      <c r="AB5" t="n">
        <v>1576.399144148473</v>
      </c>
      <c r="AC5" t="n">
        <v>1425.949822321037</v>
      </c>
      <c r="AD5" t="n">
        <v>1152132.95982282</v>
      </c>
      <c r="AE5" t="n">
        <v>1576399.144148473</v>
      </c>
      <c r="AF5" t="n">
        <v>6.338965761383744e-07</v>
      </c>
      <c r="AG5" t="n">
        <v>0.8266666666666667</v>
      </c>
      <c r="AH5" t="n">
        <v>1425949.822321037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2.5611</v>
      </c>
      <c r="E6" t="n">
        <v>39.05</v>
      </c>
      <c r="F6" t="n">
        <v>35.53</v>
      </c>
      <c r="G6" t="n">
        <v>39.48</v>
      </c>
      <c r="H6" t="n">
        <v>0.68</v>
      </c>
      <c r="I6" t="n">
        <v>54</v>
      </c>
      <c r="J6" t="n">
        <v>129.92</v>
      </c>
      <c r="K6" t="n">
        <v>45</v>
      </c>
      <c r="L6" t="n">
        <v>5</v>
      </c>
      <c r="M6" t="n">
        <v>52</v>
      </c>
      <c r="N6" t="n">
        <v>19.92</v>
      </c>
      <c r="O6" t="n">
        <v>16257.24</v>
      </c>
      <c r="P6" t="n">
        <v>365.88</v>
      </c>
      <c r="Q6" t="n">
        <v>561.78</v>
      </c>
      <c r="R6" t="n">
        <v>82.48</v>
      </c>
      <c r="S6" t="n">
        <v>48.39</v>
      </c>
      <c r="T6" t="n">
        <v>16490.87</v>
      </c>
      <c r="U6" t="n">
        <v>0.59</v>
      </c>
      <c r="V6" t="n">
        <v>0.91</v>
      </c>
      <c r="W6" t="n">
        <v>9.26</v>
      </c>
      <c r="X6" t="n">
        <v>1.06</v>
      </c>
      <c r="Y6" t="n">
        <v>0.5</v>
      </c>
      <c r="Z6" t="n">
        <v>10</v>
      </c>
      <c r="AA6" t="n">
        <v>1119.662812331031</v>
      </c>
      <c r="AB6" t="n">
        <v>1531.972055868399</v>
      </c>
      <c r="AC6" t="n">
        <v>1385.762792992602</v>
      </c>
      <c r="AD6" t="n">
        <v>1119662.812331031</v>
      </c>
      <c r="AE6" t="n">
        <v>1531972.055868399</v>
      </c>
      <c r="AF6" t="n">
        <v>6.442606933402083e-07</v>
      </c>
      <c r="AG6" t="n">
        <v>0.8135416666666666</v>
      </c>
      <c r="AH6" t="n">
        <v>1385762.792992603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2.5886</v>
      </c>
      <c r="E7" t="n">
        <v>38.63</v>
      </c>
      <c r="F7" t="n">
        <v>35.35</v>
      </c>
      <c r="G7" t="n">
        <v>47.13</v>
      </c>
      <c r="H7" t="n">
        <v>0.8100000000000001</v>
      </c>
      <c r="I7" t="n">
        <v>45</v>
      </c>
      <c r="J7" t="n">
        <v>131.25</v>
      </c>
      <c r="K7" t="n">
        <v>45</v>
      </c>
      <c r="L7" t="n">
        <v>6</v>
      </c>
      <c r="M7" t="n">
        <v>43</v>
      </c>
      <c r="N7" t="n">
        <v>20.25</v>
      </c>
      <c r="O7" t="n">
        <v>16421.36</v>
      </c>
      <c r="P7" t="n">
        <v>361.44</v>
      </c>
      <c r="Q7" t="n">
        <v>561.6799999999999</v>
      </c>
      <c r="R7" t="n">
        <v>76.87</v>
      </c>
      <c r="S7" t="n">
        <v>48.39</v>
      </c>
      <c r="T7" t="n">
        <v>13733.58</v>
      </c>
      <c r="U7" t="n">
        <v>0.63</v>
      </c>
      <c r="V7" t="n">
        <v>0.91</v>
      </c>
      <c r="W7" t="n">
        <v>9.24</v>
      </c>
      <c r="X7" t="n">
        <v>0.88</v>
      </c>
      <c r="Y7" t="n">
        <v>0.5</v>
      </c>
      <c r="Z7" t="n">
        <v>10</v>
      </c>
      <c r="AA7" t="n">
        <v>1096.759861087643</v>
      </c>
      <c r="AB7" t="n">
        <v>1500.635227570299</v>
      </c>
      <c r="AC7" t="n">
        <v>1357.416707605759</v>
      </c>
      <c r="AD7" t="n">
        <v>1096759.861087643</v>
      </c>
      <c r="AE7" t="n">
        <v>1500635.227570299</v>
      </c>
      <c r="AF7" t="n">
        <v>6.511784900161896e-07</v>
      </c>
      <c r="AG7" t="n">
        <v>0.8047916666666667</v>
      </c>
      <c r="AH7" t="n">
        <v>1357416.707605759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2.6104</v>
      </c>
      <c r="E8" t="n">
        <v>38.31</v>
      </c>
      <c r="F8" t="n">
        <v>35.21</v>
      </c>
      <c r="G8" t="n">
        <v>55.59</v>
      </c>
      <c r="H8" t="n">
        <v>0.93</v>
      </c>
      <c r="I8" t="n">
        <v>38</v>
      </c>
      <c r="J8" t="n">
        <v>132.58</v>
      </c>
      <c r="K8" t="n">
        <v>45</v>
      </c>
      <c r="L8" t="n">
        <v>7</v>
      </c>
      <c r="M8" t="n">
        <v>36</v>
      </c>
      <c r="N8" t="n">
        <v>20.59</v>
      </c>
      <c r="O8" t="n">
        <v>16585.95</v>
      </c>
      <c r="P8" t="n">
        <v>357.57</v>
      </c>
      <c r="Q8" t="n">
        <v>561.6799999999999</v>
      </c>
      <c r="R8" t="n">
        <v>72.17</v>
      </c>
      <c r="S8" t="n">
        <v>48.39</v>
      </c>
      <c r="T8" t="n">
        <v>11414.88</v>
      </c>
      <c r="U8" t="n">
        <v>0.67</v>
      </c>
      <c r="V8" t="n">
        <v>0.91</v>
      </c>
      <c r="W8" t="n">
        <v>9.24</v>
      </c>
      <c r="X8" t="n">
        <v>0.73</v>
      </c>
      <c r="Y8" t="n">
        <v>0.5</v>
      </c>
      <c r="Z8" t="n">
        <v>10</v>
      </c>
      <c r="AA8" t="n">
        <v>1078.242315290897</v>
      </c>
      <c r="AB8" t="n">
        <v>1475.298704474726</v>
      </c>
      <c r="AC8" t="n">
        <v>1334.498266714394</v>
      </c>
      <c r="AD8" t="n">
        <v>1078242.315290897</v>
      </c>
      <c r="AE8" t="n">
        <v>1475298.704474726</v>
      </c>
      <c r="AF8" t="n">
        <v>6.566624161084221e-07</v>
      </c>
      <c r="AG8" t="n">
        <v>0.7981250000000001</v>
      </c>
      <c r="AH8" t="n">
        <v>1334498.266714394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2.6257</v>
      </c>
      <c r="E9" t="n">
        <v>38.08</v>
      </c>
      <c r="F9" t="n">
        <v>35.11</v>
      </c>
      <c r="G9" t="n">
        <v>63.83</v>
      </c>
      <c r="H9" t="n">
        <v>1.06</v>
      </c>
      <c r="I9" t="n">
        <v>33</v>
      </c>
      <c r="J9" t="n">
        <v>133.92</v>
      </c>
      <c r="K9" t="n">
        <v>45</v>
      </c>
      <c r="L9" t="n">
        <v>8</v>
      </c>
      <c r="M9" t="n">
        <v>31</v>
      </c>
      <c r="N9" t="n">
        <v>20.93</v>
      </c>
      <c r="O9" t="n">
        <v>16751.02</v>
      </c>
      <c r="P9" t="n">
        <v>353.87</v>
      </c>
      <c r="Q9" t="n">
        <v>561.7</v>
      </c>
      <c r="R9" t="n">
        <v>69.12</v>
      </c>
      <c r="S9" t="n">
        <v>48.39</v>
      </c>
      <c r="T9" t="n">
        <v>9916.469999999999</v>
      </c>
      <c r="U9" t="n">
        <v>0.7</v>
      </c>
      <c r="V9" t="n">
        <v>0.92</v>
      </c>
      <c r="W9" t="n">
        <v>9.23</v>
      </c>
      <c r="X9" t="n">
        <v>0.64</v>
      </c>
      <c r="Y9" t="n">
        <v>0.5</v>
      </c>
      <c r="Z9" t="n">
        <v>10</v>
      </c>
      <c r="AA9" t="n">
        <v>1063.37363166776</v>
      </c>
      <c r="AB9" t="n">
        <v>1454.954715581524</v>
      </c>
      <c r="AC9" t="n">
        <v>1316.095879568192</v>
      </c>
      <c r="AD9" t="n">
        <v>1063373.63166776</v>
      </c>
      <c r="AE9" t="n">
        <v>1454954.715581524</v>
      </c>
      <c r="AF9" t="n">
        <v>6.605112266226953e-07</v>
      </c>
      <c r="AG9" t="n">
        <v>0.7933333333333333</v>
      </c>
      <c r="AH9" t="n">
        <v>1316095.879568191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2.6384</v>
      </c>
      <c r="E10" t="n">
        <v>37.9</v>
      </c>
      <c r="F10" t="n">
        <v>35.03</v>
      </c>
      <c r="G10" t="n">
        <v>72.47</v>
      </c>
      <c r="H10" t="n">
        <v>1.18</v>
      </c>
      <c r="I10" t="n">
        <v>29</v>
      </c>
      <c r="J10" t="n">
        <v>135.27</v>
      </c>
      <c r="K10" t="n">
        <v>45</v>
      </c>
      <c r="L10" t="n">
        <v>9</v>
      </c>
      <c r="M10" t="n">
        <v>27</v>
      </c>
      <c r="N10" t="n">
        <v>21.27</v>
      </c>
      <c r="O10" t="n">
        <v>16916.71</v>
      </c>
      <c r="P10" t="n">
        <v>350.94</v>
      </c>
      <c r="Q10" t="n">
        <v>561.6799999999999</v>
      </c>
      <c r="R10" t="n">
        <v>66.72</v>
      </c>
      <c r="S10" t="n">
        <v>48.39</v>
      </c>
      <c r="T10" t="n">
        <v>8735.190000000001</v>
      </c>
      <c r="U10" t="n">
        <v>0.73</v>
      </c>
      <c r="V10" t="n">
        <v>0.92</v>
      </c>
      <c r="W10" t="n">
        <v>9.220000000000001</v>
      </c>
      <c r="X10" t="n">
        <v>0.55</v>
      </c>
      <c r="Y10" t="n">
        <v>0.5</v>
      </c>
      <c r="Z10" t="n">
        <v>10</v>
      </c>
      <c r="AA10" t="n">
        <v>1051.482401006654</v>
      </c>
      <c r="AB10" t="n">
        <v>1438.684609186927</v>
      </c>
      <c r="AC10" t="n">
        <v>1301.378569292657</v>
      </c>
      <c r="AD10" t="n">
        <v>1051482.401006654</v>
      </c>
      <c r="AE10" t="n">
        <v>1438684.609186927</v>
      </c>
      <c r="AF10" t="n">
        <v>6.637059909057848e-07</v>
      </c>
      <c r="AG10" t="n">
        <v>0.7895833333333333</v>
      </c>
      <c r="AH10" t="n">
        <v>1301378.569292657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2.6489</v>
      </c>
      <c r="E11" t="n">
        <v>37.75</v>
      </c>
      <c r="F11" t="n">
        <v>34.96</v>
      </c>
      <c r="G11" t="n">
        <v>80.67</v>
      </c>
      <c r="H11" t="n">
        <v>1.29</v>
      </c>
      <c r="I11" t="n">
        <v>26</v>
      </c>
      <c r="J11" t="n">
        <v>136.61</v>
      </c>
      <c r="K11" t="n">
        <v>45</v>
      </c>
      <c r="L11" t="n">
        <v>10</v>
      </c>
      <c r="M11" t="n">
        <v>24</v>
      </c>
      <c r="N11" t="n">
        <v>21.61</v>
      </c>
      <c r="O11" t="n">
        <v>17082.76</v>
      </c>
      <c r="P11" t="n">
        <v>347.94</v>
      </c>
      <c r="Q11" t="n">
        <v>561.6900000000001</v>
      </c>
      <c r="R11" t="n">
        <v>64.36</v>
      </c>
      <c r="S11" t="n">
        <v>48.39</v>
      </c>
      <c r="T11" t="n">
        <v>7572.26</v>
      </c>
      <c r="U11" t="n">
        <v>0.75</v>
      </c>
      <c r="V11" t="n">
        <v>0.92</v>
      </c>
      <c r="W11" t="n">
        <v>9.220000000000001</v>
      </c>
      <c r="X11" t="n">
        <v>0.48</v>
      </c>
      <c r="Y11" t="n">
        <v>0.5</v>
      </c>
      <c r="Z11" t="n">
        <v>10</v>
      </c>
      <c r="AA11" t="n">
        <v>1040.514998604821</v>
      </c>
      <c r="AB11" t="n">
        <v>1423.678525373094</v>
      </c>
      <c r="AC11" t="n">
        <v>1287.804645056845</v>
      </c>
      <c r="AD11" t="n">
        <v>1040514.998604821</v>
      </c>
      <c r="AE11" t="n">
        <v>1423678.525373094</v>
      </c>
      <c r="AF11" t="n">
        <v>6.663473314547959e-07</v>
      </c>
      <c r="AG11" t="n">
        <v>0.7864583333333334</v>
      </c>
      <c r="AH11" t="n">
        <v>1287804.645056845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2.6545</v>
      </c>
      <c r="E12" t="n">
        <v>37.67</v>
      </c>
      <c r="F12" t="n">
        <v>34.93</v>
      </c>
      <c r="G12" t="n">
        <v>87.31999999999999</v>
      </c>
      <c r="H12" t="n">
        <v>1.41</v>
      </c>
      <c r="I12" t="n">
        <v>24</v>
      </c>
      <c r="J12" t="n">
        <v>137.96</v>
      </c>
      <c r="K12" t="n">
        <v>45</v>
      </c>
      <c r="L12" t="n">
        <v>11</v>
      </c>
      <c r="M12" t="n">
        <v>22</v>
      </c>
      <c r="N12" t="n">
        <v>21.96</v>
      </c>
      <c r="O12" t="n">
        <v>17249.3</v>
      </c>
      <c r="P12" t="n">
        <v>344.96</v>
      </c>
      <c r="Q12" t="n">
        <v>561.6799999999999</v>
      </c>
      <c r="R12" t="n">
        <v>63.72</v>
      </c>
      <c r="S12" t="n">
        <v>48.39</v>
      </c>
      <c r="T12" t="n">
        <v>7261.27</v>
      </c>
      <c r="U12" t="n">
        <v>0.76</v>
      </c>
      <c r="V12" t="n">
        <v>0.92</v>
      </c>
      <c r="W12" t="n">
        <v>9.210000000000001</v>
      </c>
      <c r="X12" t="n">
        <v>0.45</v>
      </c>
      <c r="Y12" t="n">
        <v>0.5</v>
      </c>
      <c r="Z12" t="n">
        <v>10</v>
      </c>
      <c r="AA12" t="n">
        <v>1031.939215666026</v>
      </c>
      <c r="AB12" t="n">
        <v>1411.944760819393</v>
      </c>
      <c r="AC12" t="n">
        <v>1277.190734523707</v>
      </c>
      <c r="AD12" t="n">
        <v>1031939.215666026</v>
      </c>
      <c r="AE12" t="n">
        <v>1411944.760819393</v>
      </c>
      <c r="AF12" t="n">
        <v>6.677560464142685e-07</v>
      </c>
      <c r="AG12" t="n">
        <v>0.7847916666666667</v>
      </c>
      <c r="AH12" t="n">
        <v>1277190.734523707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2.66</v>
      </c>
      <c r="E13" t="n">
        <v>37.59</v>
      </c>
      <c r="F13" t="n">
        <v>34.9</v>
      </c>
      <c r="G13" t="n">
        <v>95.18000000000001</v>
      </c>
      <c r="H13" t="n">
        <v>1.52</v>
      </c>
      <c r="I13" t="n">
        <v>22</v>
      </c>
      <c r="J13" t="n">
        <v>139.32</v>
      </c>
      <c r="K13" t="n">
        <v>45</v>
      </c>
      <c r="L13" t="n">
        <v>12</v>
      </c>
      <c r="M13" t="n">
        <v>20</v>
      </c>
      <c r="N13" t="n">
        <v>22.32</v>
      </c>
      <c r="O13" t="n">
        <v>17416.34</v>
      </c>
      <c r="P13" t="n">
        <v>341.88</v>
      </c>
      <c r="Q13" t="n">
        <v>561.65</v>
      </c>
      <c r="R13" t="n">
        <v>62.67</v>
      </c>
      <c r="S13" t="n">
        <v>48.39</v>
      </c>
      <c r="T13" t="n">
        <v>6748.39</v>
      </c>
      <c r="U13" t="n">
        <v>0.77</v>
      </c>
      <c r="V13" t="n">
        <v>0.92</v>
      </c>
      <c r="W13" t="n">
        <v>9.220000000000001</v>
      </c>
      <c r="X13" t="n">
        <v>0.43</v>
      </c>
      <c r="Y13" t="n">
        <v>0.5</v>
      </c>
      <c r="Z13" t="n">
        <v>10</v>
      </c>
      <c r="AA13" t="n">
        <v>1023.233223107739</v>
      </c>
      <c r="AB13" t="n">
        <v>1400.03283771986</v>
      </c>
      <c r="AC13" t="n">
        <v>1266.415668646305</v>
      </c>
      <c r="AD13" t="n">
        <v>1023233.223107739</v>
      </c>
      <c r="AE13" t="n">
        <v>1400032.83771986</v>
      </c>
      <c r="AF13" t="n">
        <v>6.691396057494648e-07</v>
      </c>
      <c r="AG13" t="n">
        <v>0.7831250000000001</v>
      </c>
      <c r="AH13" t="n">
        <v>1266415.668646305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2.6676</v>
      </c>
      <c r="E14" t="n">
        <v>37.49</v>
      </c>
      <c r="F14" t="n">
        <v>34.84</v>
      </c>
      <c r="G14" t="n">
        <v>104.53</v>
      </c>
      <c r="H14" t="n">
        <v>1.63</v>
      </c>
      <c r="I14" t="n">
        <v>20</v>
      </c>
      <c r="J14" t="n">
        <v>140.67</v>
      </c>
      <c r="K14" t="n">
        <v>45</v>
      </c>
      <c r="L14" t="n">
        <v>13</v>
      </c>
      <c r="M14" t="n">
        <v>18</v>
      </c>
      <c r="N14" t="n">
        <v>22.68</v>
      </c>
      <c r="O14" t="n">
        <v>17583.88</v>
      </c>
      <c r="P14" t="n">
        <v>338.78</v>
      </c>
      <c r="Q14" t="n">
        <v>561.67</v>
      </c>
      <c r="R14" t="n">
        <v>61.05</v>
      </c>
      <c r="S14" t="n">
        <v>48.39</v>
      </c>
      <c r="T14" t="n">
        <v>5946.97</v>
      </c>
      <c r="U14" t="n">
        <v>0.79</v>
      </c>
      <c r="V14" t="n">
        <v>0.92</v>
      </c>
      <c r="W14" t="n">
        <v>9.199999999999999</v>
      </c>
      <c r="X14" t="n">
        <v>0.37</v>
      </c>
      <c r="Y14" t="n">
        <v>0.5</v>
      </c>
      <c r="Z14" t="n">
        <v>10</v>
      </c>
      <c r="AA14" t="n">
        <v>1013.452223239032</v>
      </c>
      <c r="AB14" t="n">
        <v>1386.650042192235</v>
      </c>
      <c r="AC14" t="n">
        <v>1254.310108340965</v>
      </c>
      <c r="AD14" t="n">
        <v>1013452.223239032</v>
      </c>
      <c r="AE14" t="n">
        <v>1386650.042192235</v>
      </c>
      <c r="AF14" t="n">
        <v>6.710514331944632e-07</v>
      </c>
      <c r="AG14" t="n">
        <v>0.7810416666666667</v>
      </c>
      <c r="AH14" t="n">
        <v>1254310.108340965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2.6706</v>
      </c>
      <c r="E15" t="n">
        <v>37.44</v>
      </c>
      <c r="F15" t="n">
        <v>34.83</v>
      </c>
      <c r="G15" t="n">
        <v>109.98</v>
      </c>
      <c r="H15" t="n">
        <v>1.74</v>
      </c>
      <c r="I15" t="n">
        <v>19</v>
      </c>
      <c r="J15" t="n">
        <v>142.04</v>
      </c>
      <c r="K15" t="n">
        <v>45</v>
      </c>
      <c r="L15" t="n">
        <v>14</v>
      </c>
      <c r="M15" t="n">
        <v>17</v>
      </c>
      <c r="N15" t="n">
        <v>23.04</v>
      </c>
      <c r="O15" t="n">
        <v>17751.93</v>
      </c>
      <c r="P15" t="n">
        <v>335.67</v>
      </c>
      <c r="Q15" t="n">
        <v>561.65</v>
      </c>
      <c r="R15" t="n">
        <v>60.37</v>
      </c>
      <c r="S15" t="n">
        <v>48.39</v>
      </c>
      <c r="T15" t="n">
        <v>5614.59</v>
      </c>
      <c r="U15" t="n">
        <v>0.8</v>
      </c>
      <c r="V15" t="n">
        <v>0.92</v>
      </c>
      <c r="W15" t="n">
        <v>9.210000000000001</v>
      </c>
      <c r="X15" t="n">
        <v>0.35</v>
      </c>
      <c r="Y15" t="n">
        <v>0.5</v>
      </c>
      <c r="Z15" t="n">
        <v>10</v>
      </c>
      <c r="AA15" t="n">
        <v>1005.886555852424</v>
      </c>
      <c r="AB15" t="n">
        <v>1376.298362300189</v>
      </c>
      <c r="AC15" t="n">
        <v>1244.946378249142</v>
      </c>
      <c r="AD15" t="n">
        <v>1005886.555852424</v>
      </c>
      <c r="AE15" t="n">
        <v>1376298.362300189</v>
      </c>
      <c r="AF15" t="n">
        <v>6.718061019227521e-07</v>
      </c>
      <c r="AG15" t="n">
        <v>0.7799999999999999</v>
      </c>
      <c r="AH15" t="n">
        <v>1244946.378249142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2.6768</v>
      </c>
      <c r="E16" t="n">
        <v>37.36</v>
      </c>
      <c r="F16" t="n">
        <v>34.79</v>
      </c>
      <c r="G16" t="n">
        <v>122.8</v>
      </c>
      <c r="H16" t="n">
        <v>1.85</v>
      </c>
      <c r="I16" t="n">
        <v>17</v>
      </c>
      <c r="J16" t="n">
        <v>143.4</v>
      </c>
      <c r="K16" t="n">
        <v>45</v>
      </c>
      <c r="L16" t="n">
        <v>15</v>
      </c>
      <c r="M16" t="n">
        <v>15</v>
      </c>
      <c r="N16" t="n">
        <v>23.41</v>
      </c>
      <c r="O16" t="n">
        <v>17920.49</v>
      </c>
      <c r="P16" t="n">
        <v>332.07</v>
      </c>
      <c r="Q16" t="n">
        <v>561.67</v>
      </c>
      <c r="R16" t="n">
        <v>59.09</v>
      </c>
      <c r="S16" t="n">
        <v>48.39</v>
      </c>
      <c r="T16" t="n">
        <v>4980.44</v>
      </c>
      <c r="U16" t="n">
        <v>0.82</v>
      </c>
      <c r="V16" t="n">
        <v>0.93</v>
      </c>
      <c r="W16" t="n">
        <v>9.210000000000001</v>
      </c>
      <c r="X16" t="n">
        <v>0.32</v>
      </c>
      <c r="Y16" t="n">
        <v>0.5</v>
      </c>
      <c r="Z16" t="n">
        <v>10</v>
      </c>
      <c r="AA16" t="n">
        <v>995.8788269271239</v>
      </c>
      <c r="AB16" t="n">
        <v>1362.605346074754</v>
      </c>
      <c r="AC16" t="n">
        <v>1232.560204273993</v>
      </c>
      <c r="AD16" t="n">
        <v>995878.8269271239</v>
      </c>
      <c r="AE16" t="n">
        <v>1362605.346074754</v>
      </c>
      <c r="AF16" t="n">
        <v>6.733657506278824e-07</v>
      </c>
      <c r="AG16" t="n">
        <v>0.7783333333333333</v>
      </c>
      <c r="AH16" t="n">
        <v>1232560.204273993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2.6803</v>
      </c>
      <c r="E17" t="n">
        <v>37.31</v>
      </c>
      <c r="F17" t="n">
        <v>34.77</v>
      </c>
      <c r="G17" t="n">
        <v>130.38</v>
      </c>
      <c r="H17" t="n">
        <v>1.96</v>
      </c>
      <c r="I17" t="n">
        <v>16</v>
      </c>
      <c r="J17" t="n">
        <v>144.77</v>
      </c>
      <c r="K17" t="n">
        <v>45</v>
      </c>
      <c r="L17" t="n">
        <v>16</v>
      </c>
      <c r="M17" t="n">
        <v>14</v>
      </c>
      <c r="N17" t="n">
        <v>23.78</v>
      </c>
      <c r="O17" t="n">
        <v>18089.56</v>
      </c>
      <c r="P17" t="n">
        <v>330.54</v>
      </c>
      <c r="Q17" t="n">
        <v>561.67</v>
      </c>
      <c r="R17" t="n">
        <v>58.63</v>
      </c>
      <c r="S17" t="n">
        <v>48.39</v>
      </c>
      <c r="T17" t="n">
        <v>4755.29</v>
      </c>
      <c r="U17" t="n">
        <v>0.83</v>
      </c>
      <c r="V17" t="n">
        <v>0.93</v>
      </c>
      <c r="W17" t="n">
        <v>9.199999999999999</v>
      </c>
      <c r="X17" t="n">
        <v>0.3</v>
      </c>
      <c r="Y17" t="n">
        <v>0.5</v>
      </c>
      <c r="Z17" t="n">
        <v>10</v>
      </c>
      <c r="AA17" t="n">
        <v>991.2925122778962</v>
      </c>
      <c r="AB17" t="n">
        <v>1356.330148037758</v>
      </c>
      <c r="AC17" t="n">
        <v>1226.883902330352</v>
      </c>
      <c r="AD17" t="n">
        <v>991292.5122778962</v>
      </c>
      <c r="AE17" t="n">
        <v>1356330.148037758</v>
      </c>
      <c r="AF17" t="n">
        <v>6.742461974775527e-07</v>
      </c>
      <c r="AG17" t="n">
        <v>0.7772916666666667</v>
      </c>
      <c r="AH17" t="n">
        <v>1226883.902330352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2.6839</v>
      </c>
      <c r="E18" t="n">
        <v>37.26</v>
      </c>
      <c r="F18" t="n">
        <v>34.74</v>
      </c>
      <c r="G18" t="n">
        <v>138.97</v>
      </c>
      <c r="H18" t="n">
        <v>2.06</v>
      </c>
      <c r="I18" t="n">
        <v>15</v>
      </c>
      <c r="J18" t="n">
        <v>146.15</v>
      </c>
      <c r="K18" t="n">
        <v>45</v>
      </c>
      <c r="L18" t="n">
        <v>17</v>
      </c>
      <c r="M18" t="n">
        <v>13</v>
      </c>
      <c r="N18" t="n">
        <v>24.15</v>
      </c>
      <c r="O18" t="n">
        <v>18259.16</v>
      </c>
      <c r="P18" t="n">
        <v>327.3</v>
      </c>
      <c r="Q18" t="n">
        <v>561.66</v>
      </c>
      <c r="R18" t="n">
        <v>57.94</v>
      </c>
      <c r="S18" t="n">
        <v>48.39</v>
      </c>
      <c r="T18" t="n">
        <v>4417.98</v>
      </c>
      <c r="U18" t="n">
        <v>0.84</v>
      </c>
      <c r="V18" t="n">
        <v>0.93</v>
      </c>
      <c r="W18" t="n">
        <v>9.199999999999999</v>
      </c>
      <c r="X18" t="n">
        <v>0.27</v>
      </c>
      <c r="Y18" t="n">
        <v>0.5</v>
      </c>
      <c r="Z18" t="n">
        <v>10</v>
      </c>
      <c r="AA18" t="n">
        <v>983.1237017259209</v>
      </c>
      <c r="AB18" t="n">
        <v>1345.153221058058</v>
      </c>
      <c r="AC18" t="n">
        <v>1216.773685574679</v>
      </c>
      <c r="AD18" t="n">
        <v>983123.7017259209</v>
      </c>
      <c r="AE18" t="n">
        <v>1345153.221058058</v>
      </c>
      <c r="AF18" t="n">
        <v>6.751517999514994e-07</v>
      </c>
      <c r="AG18" t="n">
        <v>0.77625</v>
      </c>
      <c r="AH18" t="n">
        <v>1216773.685574679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2.6868</v>
      </c>
      <c r="E19" t="n">
        <v>37.22</v>
      </c>
      <c r="F19" t="n">
        <v>34.73</v>
      </c>
      <c r="G19" t="n">
        <v>148.84</v>
      </c>
      <c r="H19" t="n">
        <v>2.16</v>
      </c>
      <c r="I19" t="n">
        <v>14</v>
      </c>
      <c r="J19" t="n">
        <v>147.53</v>
      </c>
      <c r="K19" t="n">
        <v>45</v>
      </c>
      <c r="L19" t="n">
        <v>18</v>
      </c>
      <c r="M19" t="n">
        <v>12</v>
      </c>
      <c r="N19" t="n">
        <v>24.53</v>
      </c>
      <c r="O19" t="n">
        <v>18429.27</v>
      </c>
      <c r="P19" t="n">
        <v>324.1</v>
      </c>
      <c r="Q19" t="n">
        <v>561.65</v>
      </c>
      <c r="R19" t="n">
        <v>57.33</v>
      </c>
      <c r="S19" t="n">
        <v>48.39</v>
      </c>
      <c r="T19" t="n">
        <v>4116.6</v>
      </c>
      <c r="U19" t="n">
        <v>0.84</v>
      </c>
      <c r="V19" t="n">
        <v>0.93</v>
      </c>
      <c r="W19" t="n">
        <v>9.199999999999999</v>
      </c>
      <c r="X19" t="n">
        <v>0.26</v>
      </c>
      <c r="Y19" t="n">
        <v>0.5</v>
      </c>
      <c r="Z19" t="n">
        <v>10</v>
      </c>
      <c r="AA19" t="n">
        <v>975.4924192766493</v>
      </c>
      <c r="AB19" t="n">
        <v>1334.711763742544</v>
      </c>
      <c r="AC19" t="n">
        <v>1207.328746290681</v>
      </c>
      <c r="AD19" t="n">
        <v>975492.4192766494</v>
      </c>
      <c r="AE19" t="n">
        <v>1334711.763742544</v>
      </c>
      <c r="AF19" t="n">
        <v>6.758813130555119e-07</v>
      </c>
      <c r="AG19" t="n">
        <v>0.7754166666666666</v>
      </c>
      <c r="AH19" t="n">
        <v>1207328.746290681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2.6858</v>
      </c>
      <c r="E20" t="n">
        <v>37.23</v>
      </c>
      <c r="F20" t="n">
        <v>34.74</v>
      </c>
      <c r="G20" t="n">
        <v>148.9</v>
      </c>
      <c r="H20" t="n">
        <v>2.26</v>
      </c>
      <c r="I20" t="n">
        <v>14</v>
      </c>
      <c r="J20" t="n">
        <v>148.91</v>
      </c>
      <c r="K20" t="n">
        <v>45</v>
      </c>
      <c r="L20" t="n">
        <v>19</v>
      </c>
      <c r="M20" t="n">
        <v>12</v>
      </c>
      <c r="N20" t="n">
        <v>24.92</v>
      </c>
      <c r="O20" t="n">
        <v>18599.92</v>
      </c>
      <c r="P20" t="n">
        <v>320.68</v>
      </c>
      <c r="Q20" t="n">
        <v>561.67</v>
      </c>
      <c r="R20" t="n">
        <v>57.73</v>
      </c>
      <c r="S20" t="n">
        <v>48.39</v>
      </c>
      <c r="T20" t="n">
        <v>4317.91</v>
      </c>
      <c r="U20" t="n">
        <v>0.84</v>
      </c>
      <c r="V20" t="n">
        <v>0.93</v>
      </c>
      <c r="W20" t="n">
        <v>9.210000000000001</v>
      </c>
      <c r="X20" t="n">
        <v>0.27</v>
      </c>
      <c r="Y20" t="n">
        <v>0.5</v>
      </c>
      <c r="Z20" t="n">
        <v>10</v>
      </c>
      <c r="AA20" t="n">
        <v>969.0156503978222</v>
      </c>
      <c r="AB20" t="n">
        <v>1325.849962827656</v>
      </c>
      <c r="AC20" t="n">
        <v>1199.312703217494</v>
      </c>
      <c r="AD20" t="n">
        <v>969015.6503978223</v>
      </c>
      <c r="AE20" t="n">
        <v>1325849.962827656</v>
      </c>
      <c r="AF20" t="n">
        <v>6.75629756812749e-07</v>
      </c>
      <c r="AG20" t="n">
        <v>0.7756249999999999</v>
      </c>
      <c r="AH20" t="n">
        <v>1199312.703217494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2.6898</v>
      </c>
      <c r="E21" t="n">
        <v>37.18</v>
      </c>
      <c r="F21" t="n">
        <v>34.71</v>
      </c>
      <c r="G21" t="n">
        <v>160.22</v>
      </c>
      <c r="H21" t="n">
        <v>2.36</v>
      </c>
      <c r="I21" t="n">
        <v>13</v>
      </c>
      <c r="J21" t="n">
        <v>150.3</v>
      </c>
      <c r="K21" t="n">
        <v>45</v>
      </c>
      <c r="L21" t="n">
        <v>20</v>
      </c>
      <c r="M21" t="n">
        <v>11</v>
      </c>
      <c r="N21" t="n">
        <v>25.3</v>
      </c>
      <c r="O21" t="n">
        <v>18771.1</v>
      </c>
      <c r="P21" t="n">
        <v>318.98</v>
      </c>
      <c r="Q21" t="n">
        <v>561.66</v>
      </c>
      <c r="R21" t="n">
        <v>56.85</v>
      </c>
      <c r="S21" t="n">
        <v>48.39</v>
      </c>
      <c r="T21" t="n">
        <v>3882.72</v>
      </c>
      <c r="U21" t="n">
        <v>0.85</v>
      </c>
      <c r="V21" t="n">
        <v>0.93</v>
      </c>
      <c r="W21" t="n">
        <v>9.199999999999999</v>
      </c>
      <c r="X21" t="n">
        <v>0.24</v>
      </c>
      <c r="Y21" t="n">
        <v>0.5</v>
      </c>
      <c r="Z21" t="n">
        <v>10</v>
      </c>
      <c r="AA21" t="n">
        <v>963.8668542610399</v>
      </c>
      <c r="AB21" t="n">
        <v>1318.805152804456</v>
      </c>
      <c r="AC21" t="n">
        <v>1192.940239975455</v>
      </c>
      <c r="AD21" t="n">
        <v>963866.8542610399</v>
      </c>
      <c r="AE21" t="n">
        <v>1318805.152804456</v>
      </c>
      <c r="AF21" t="n">
        <v>6.766359817838009e-07</v>
      </c>
      <c r="AG21" t="n">
        <v>0.7745833333333333</v>
      </c>
      <c r="AH21" t="n">
        <v>1192940.239975455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2.6927</v>
      </c>
      <c r="E22" t="n">
        <v>37.14</v>
      </c>
      <c r="F22" t="n">
        <v>34.7</v>
      </c>
      <c r="G22" t="n">
        <v>173.49</v>
      </c>
      <c r="H22" t="n">
        <v>2.45</v>
      </c>
      <c r="I22" t="n">
        <v>12</v>
      </c>
      <c r="J22" t="n">
        <v>151.69</v>
      </c>
      <c r="K22" t="n">
        <v>45</v>
      </c>
      <c r="L22" t="n">
        <v>21</v>
      </c>
      <c r="M22" t="n">
        <v>10</v>
      </c>
      <c r="N22" t="n">
        <v>25.7</v>
      </c>
      <c r="O22" t="n">
        <v>18942.82</v>
      </c>
      <c r="P22" t="n">
        <v>315.07</v>
      </c>
      <c r="Q22" t="n">
        <v>561.6900000000001</v>
      </c>
      <c r="R22" t="n">
        <v>56.43</v>
      </c>
      <c r="S22" t="n">
        <v>48.39</v>
      </c>
      <c r="T22" t="n">
        <v>3677.17</v>
      </c>
      <c r="U22" t="n">
        <v>0.86</v>
      </c>
      <c r="V22" t="n">
        <v>0.93</v>
      </c>
      <c r="W22" t="n">
        <v>9.199999999999999</v>
      </c>
      <c r="X22" t="n">
        <v>0.23</v>
      </c>
      <c r="Y22" t="n">
        <v>0.5</v>
      </c>
      <c r="Z22" t="n">
        <v>10</v>
      </c>
      <c r="AA22" t="n">
        <v>954.8381046893039</v>
      </c>
      <c r="AB22" t="n">
        <v>1306.451619320088</v>
      </c>
      <c r="AC22" t="n">
        <v>1181.765710388542</v>
      </c>
      <c r="AD22" t="n">
        <v>954838.1046893039</v>
      </c>
      <c r="AE22" t="n">
        <v>1306451.619320088</v>
      </c>
      <c r="AF22" t="n">
        <v>6.773654948878134e-07</v>
      </c>
      <c r="AG22" t="n">
        <v>0.77375</v>
      </c>
      <c r="AH22" t="n">
        <v>1181765.710388542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2.6923</v>
      </c>
      <c r="E23" t="n">
        <v>37.14</v>
      </c>
      <c r="F23" t="n">
        <v>34.7</v>
      </c>
      <c r="G23" t="n">
        <v>173.52</v>
      </c>
      <c r="H23" t="n">
        <v>2.54</v>
      </c>
      <c r="I23" t="n">
        <v>12</v>
      </c>
      <c r="J23" t="n">
        <v>153.09</v>
      </c>
      <c r="K23" t="n">
        <v>45</v>
      </c>
      <c r="L23" t="n">
        <v>22</v>
      </c>
      <c r="M23" t="n">
        <v>10</v>
      </c>
      <c r="N23" t="n">
        <v>26.09</v>
      </c>
      <c r="O23" t="n">
        <v>19115.09</v>
      </c>
      <c r="P23" t="n">
        <v>311.77</v>
      </c>
      <c r="Q23" t="n">
        <v>561.65</v>
      </c>
      <c r="R23" t="n">
        <v>56.68</v>
      </c>
      <c r="S23" t="n">
        <v>48.39</v>
      </c>
      <c r="T23" t="n">
        <v>3802.51</v>
      </c>
      <c r="U23" t="n">
        <v>0.85</v>
      </c>
      <c r="V23" t="n">
        <v>0.93</v>
      </c>
      <c r="W23" t="n">
        <v>9.199999999999999</v>
      </c>
      <c r="X23" t="n">
        <v>0.23</v>
      </c>
      <c r="Y23" t="n">
        <v>0.5</v>
      </c>
      <c r="Z23" t="n">
        <v>10</v>
      </c>
      <c r="AA23" t="n">
        <v>948.3089640821113</v>
      </c>
      <c r="AB23" t="n">
        <v>1297.518161095973</v>
      </c>
      <c r="AC23" t="n">
        <v>1173.684848879149</v>
      </c>
      <c r="AD23" t="n">
        <v>948308.9640821113</v>
      </c>
      <c r="AE23" t="n">
        <v>1297518.161095973</v>
      </c>
      <c r="AF23" t="n">
        <v>6.772648723907081e-07</v>
      </c>
      <c r="AG23" t="n">
        <v>0.77375</v>
      </c>
      <c r="AH23" t="n">
        <v>1173684.848879149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2.696</v>
      </c>
      <c r="E24" t="n">
        <v>37.09</v>
      </c>
      <c r="F24" t="n">
        <v>34.68</v>
      </c>
      <c r="G24" t="n">
        <v>189.16</v>
      </c>
      <c r="H24" t="n">
        <v>2.64</v>
      </c>
      <c r="I24" t="n">
        <v>11</v>
      </c>
      <c r="J24" t="n">
        <v>154.49</v>
      </c>
      <c r="K24" t="n">
        <v>45</v>
      </c>
      <c r="L24" t="n">
        <v>23</v>
      </c>
      <c r="M24" t="n">
        <v>6</v>
      </c>
      <c r="N24" t="n">
        <v>26.49</v>
      </c>
      <c r="O24" t="n">
        <v>19287.9</v>
      </c>
      <c r="P24" t="n">
        <v>311.08</v>
      </c>
      <c r="Q24" t="n">
        <v>561.65</v>
      </c>
      <c r="R24" t="n">
        <v>55.65</v>
      </c>
      <c r="S24" t="n">
        <v>48.39</v>
      </c>
      <c r="T24" t="n">
        <v>3289.83</v>
      </c>
      <c r="U24" t="n">
        <v>0.87</v>
      </c>
      <c r="V24" t="n">
        <v>0.93</v>
      </c>
      <c r="W24" t="n">
        <v>9.199999999999999</v>
      </c>
      <c r="X24" t="n">
        <v>0.21</v>
      </c>
      <c r="Y24" t="n">
        <v>0.5</v>
      </c>
      <c r="Z24" t="n">
        <v>10</v>
      </c>
      <c r="AA24" t="n">
        <v>945.436630719408</v>
      </c>
      <c r="AB24" t="n">
        <v>1293.588107870718</v>
      </c>
      <c r="AC24" t="n">
        <v>1170.129874417848</v>
      </c>
      <c r="AD24" t="n">
        <v>945436.6307194079</v>
      </c>
      <c r="AE24" t="n">
        <v>1293588.107870718</v>
      </c>
      <c r="AF24" t="n">
        <v>6.781956304889312e-07</v>
      </c>
      <c r="AG24" t="n">
        <v>0.7727083333333334</v>
      </c>
      <c r="AH24" t="n">
        <v>1170129.874417848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2.6958</v>
      </c>
      <c r="E25" t="n">
        <v>37.09</v>
      </c>
      <c r="F25" t="n">
        <v>34.68</v>
      </c>
      <c r="G25" t="n">
        <v>189.17</v>
      </c>
      <c r="H25" t="n">
        <v>2.73</v>
      </c>
      <c r="I25" t="n">
        <v>11</v>
      </c>
      <c r="J25" t="n">
        <v>155.9</v>
      </c>
      <c r="K25" t="n">
        <v>45</v>
      </c>
      <c r="L25" t="n">
        <v>24</v>
      </c>
      <c r="M25" t="n">
        <v>3</v>
      </c>
      <c r="N25" t="n">
        <v>26.9</v>
      </c>
      <c r="O25" t="n">
        <v>19461.27</v>
      </c>
      <c r="P25" t="n">
        <v>311.65</v>
      </c>
      <c r="Q25" t="n">
        <v>561.67</v>
      </c>
      <c r="R25" t="n">
        <v>55.58</v>
      </c>
      <c r="S25" t="n">
        <v>48.39</v>
      </c>
      <c r="T25" t="n">
        <v>3257.96</v>
      </c>
      <c r="U25" t="n">
        <v>0.87</v>
      </c>
      <c r="V25" t="n">
        <v>0.93</v>
      </c>
      <c r="W25" t="n">
        <v>9.210000000000001</v>
      </c>
      <c r="X25" t="n">
        <v>0.21</v>
      </c>
      <c r="Y25" t="n">
        <v>0.5</v>
      </c>
      <c r="Z25" t="n">
        <v>10</v>
      </c>
      <c r="AA25" t="n">
        <v>946.6570721169379</v>
      </c>
      <c r="AB25" t="n">
        <v>1295.257969632892</v>
      </c>
      <c r="AC25" t="n">
        <v>1171.640366917107</v>
      </c>
      <c r="AD25" t="n">
        <v>946657.072116938</v>
      </c>
      <c r="AE25" t="n">
        <v>1295257.969632892</v>
      </c>
      <c r="AF25" t="n">
        <v>6.781453192403786e-07</v>
      </c>
      <c r="AG25" t="n">
        <v>0.7727083333333334</v>
      </c>
      <c r="AH25" t="n">
        <v>1171640.366917107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2.6956</v>
      </c>
      <c r="E26" t="n">
        <v>37.1</v>
      </c>
      <c r="F26" t="n">
        <v>34.68</v>
      </c>
      <c r="G26" t="n">
        <v>189.19</v>
      </c>
      <c r="H26" t="n">
        <v>2.81</v>
      </c>
      <c r="I26" t="n">
        <v>11</v>
      </c>
      <c r="J26" t="n">
        <v>157.31</v>
      </c>
      <c r="K26" t="n">
        <v>45</v>
      </c>
      <c r="L26" t="n">
        <v>25</v>
      </c>
      <c r="M26" t="n">
        <v>0</v>
      </c>
      <c r="N26" t="n">
        <v>27.31</v>
      </c>
      <c r="O26" t="n">
        <v>19635.2</v>
      </c>
      <c r="P26" t="n">
        <v>313.49</v>
      </c>
      <c r="Q26" t="n">
        <v>561.7</v>
      </c>
      <c r="R26" t="n">
        <v>55.58</v>
      </c>
      <c r="S26" t="n">
        <v>48.39</v>
      </c>
      <c r="T26" t="n">
        <v>3257.79</v>
      </c>
      <c r="U26" t="n">
        <v>0.87</v>
      </c>
      <c r="V26" t="n">
        <v>0.93</v>
      </c>
      <c r="W26" t="n">
        <v>9.210000000000001</v>
      </c>
      <c r="X26" t="n">
        <v>0.21</v>
      </c>
      <c r="Y26" t="n">
        <v>0.5</v>
      </c>
      <c r="Z26" t="n">
        <v>10</v>
      </c>
      <c r="AA26" t="n">
        <v>950.4424328921357</v>
      </c>
      <c r="AB26" t="n">
        <v>1300.43726724385</v>
      </c>
      <c r="AC26" t="n">
        <v>1176.325359633263</v>
      </c>
      <c r="AD26" t="n">
        <v>950442.4328921357</v>
      </c>
      <c r="AE26" t="n">
        <v>1300437.26724385</v>
      </c>
      <c r="AF26" t="n">
        <v>6.78095007991826e-07</v>
      </c>
      <c r="AG26" t="n">
        <v>0.7729166666666667</v>
      </c>
      <c r="AH26" t="n">
        <v>1176325.359633263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2024-09-25T21:19:51Z</dcterms:created>
  <dcterms:modified xmlns:dcterms="http://purl.org/dc/terms/" xmlns:xsi="http://www.w3.org/2001/XMLSchema-instance" xsi:type="dcterms:W3CDTF">2024-09-25T21:19:51Z</dcterms:modified>
</cp:coreProperties>
</file>