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gráficos!$A$7:$A$365</f>
              <numCache>
                <formatCode>General</formatCode>
                <ptCount val="35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</numCache>
            </numRef>
          </xVal>
          <yVal>
            <numRef>
              <f>gráficos!$B$7:$B$365</f>
              <numCache>
                <formatCode>General</formatCode>
                <ptCount val="35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1.1166</v>
      </c>
      <c r="E2" t="n">
        <v>89.55</v>
      </c>
      <c r="F2" t="n">
        <v>62.3</v>
      </c>
      <c r="G2" t="n">
        <v>5.88</v>
      </c>
      <c r="H2" t="n">
        <v>0.09</v>
      </c>
      <c r="I2" t="n">
        <v>636</v>
      </c>
      <c r="J2" t="n">
        <v>194.77</v>
      </c>
      <c r="K2" t="n">
        <v>54.38</v>
      </c>
      <c r="L2" t="n">
        <v>1</v>
      </c>
      <c r="M2" t="n">
        <v>634</v>
      </c>
      <c r="N2" t="n">
        <v>39.4</v>
      </c>
      <c r="O2" t="n">
        <v>24256.19</v>
      </c>
      <c r="P2" t="n">
        <v>869.4299999999999</v>
      </c>
      <c r="Q2" t="n">
        <v>790.48</v>
      </c>
      <c r="R2" t="n">
        <v>923.04</v>
      </c>
      <c r="S2" t="n">
        <v>58.53</v>
      </c>
      <c r="T2" t="n">
        <v>422031.01</v>
      </c>
      <c r="U2" t="n">
        <v>0.06</v>
      </c>
      <c r="V2" t="n">
        <v>0.47</v>
      </c>
      <c r="W2" t="n">
        <v>3.66</v>
      </c>
      <c r="X2" t="n">
        <v>25.39</v>
      </c>
      <c r="Y2" t="n">
        <v>0.5</v>
      </c>
      <c r="Z2" t="n">
        <v>10</v>
      </c>
      <c r="AA2" t="n">
        <v>1485.77820778129</v>
      </c>
      <c r="AB2" t="n">
        <v>2032.907291794749</v>
      </c>
      <c r="AC2" t="n">
        <v>1838.889473069162</v>
      </c>
      <c r="AD2" t="n">
        <v>1485778.20778129</v>
      </c>
      <c r="AE2" t="n">
        <v>2032907.291794749</v>
      </c>
      <c r="AF2" t="n">
        <v>1.042525131216145e-06</v>
      </c>
      <c r="AG2" t="n">
        <v>1.865625</v>
      </c>
      <c r="AH2" t="n">
        <v>1838889.473069162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1.7522</v>
      </c>
      <c r="E3" t="n">
        <v>57.07</v>
      </c>
      <c r="F3" t="n">
        <v>45.61</v>
      </c>
      <c r="G3" t="n">
        <v>11.9</v>
      </c>
      <c r="H3" t="n">
        <v>0.18</v>
      </c>
      <c r="I3" t="n">
        <v>230</v>
      </c>
      <c r="J3" t="n">
        <v>196.32</v>
      </c>
      <c r="K3" t="n">
        <v>54.38</v>
      </c>
      <c r="L3" t="n">
        <v>2</v>
      </c>
      <c r="M3" t="n">
        <v>228</v>
      </c>
      <c r="N3" t="n">
        <v>39.95</v>
      </c>
      <c r="O3" t="n">
        <v>24447.22</v>
      </c>
      <c r="P3" t="n">
        <v>633.5</v>
      </c>
      <c r="Q3" t="n">
        <v>790.25</v>
      </c>
      <c r="R3" t="n">
        <v>363.71</v>
      </c>
      <c r="S3" t="n">
        <v>58.53</v>
      </c>
      <c r="T3" t="n">
        <v>144395.26</v>
      </c>
      <c r="U3" t="n">
        <v>0.16</v>
      </c>
      <c r="V3" t="n">
        <v>0.64</v>
      </c>
      <c r="W3" t="n">
        <v>2.96</v>
      </c>
      <c r="X3" t="n">
        <v>8.710000000000001</v>
      </c>
      <c r="Y3" t="n">
        <v>0.5</v>
      </c>
      <c r="Z3" t="n">
        <v>10</v>
      </c>
      <c r="AA3" t="n">
        <v>693.128059323866</v>
      </c>
      <c r="AB3" t="n">
        <v>948.3683894187584</v>
      </c>
      <c r="AC3" t="n">
        <v>857.8574413760257</v>
      </c>
      <c r="AD3" t="n">
        <v>693128.0593238659</v>
      </c>
      <c r="AE3" t="n">
        <v>948368.3894187585</v>
      </c>
      <c r="AF3" t="n">
        <v>1.635959640799686e-06</v>
      </c>
      <c r="AG3" t="n">
        <v>1.188958333333333</v>
      </c>
      <c r="AH3" t="n">
        <v>857857.4413760257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1.9925</v>
      </c>
      <c r="E4" t="n">
        <v>50.19</v>
      </c>
      <c r="F4" t="n">
        <v>42.19</v>
      </c>
      <c r="G4" t="n">
        <v>17.95</v>
      </c>
      <c r="H4" t="n">
        <v>0.27</v>
      </c>
      <c r="I4" t="n">
        <v>141</v>
      </c>
      <c r="J4" t="n">
        <v>197.88</v>
      </c>
      <c r="K4" t="n">
        <v>54.38</v>
      </c>
      <c r="L4" t="n">
        <v>3</v>
      </c>
      <c r="M4" t="n">
        <v>139</v>
      </c>
      <c r="N4" t="n">
        <v>40.5</v>
      </c>
      <c r="O4" t="n">
        <v>24639</v>
      </c>
      <c r="P4" t="n">
        <v>583.77</v>
      </c>
      <c r="Q4" t="n">
        <v>790.27</v>
      </c>
      <c r="R4" t="n">
        <v>249.12</v>
      </c>
      <c r="S4" t="n">
        <v>58.53</v>
      </c>
      <c r="T4" t="n">
        <v>87545.59</v>
      </c>
      <c r="U4" t="n">
        <v>0.23</v>
      </c>
      <c r="V4" t="n">
        <v>0.6899999999999999</v>
      </c>
      <c r="W4" t="n">
        <v>2.82</v>
      </c>
      <c r="X4" t="n">
        <v>5.28</v>
      </c>
      <c r="Y4" t="n">
        <v>0.5</v>
      </c>
      <c r="Z4" t="n">
        <v>10</v>
      </c>
      <c r="AA4" t="n">
        <v>562.9739423490238</v>
      </c>
      <c r="AB4" t="n">
        <v>770.2857845793884</v>
      </c>
      <c r="AC4" t="n">
        <v>696.7707904020195</v>
      </c>
      <c r="AD4" t="n">
        <v>562973.9423490238</v>
      </c>
      <c r="AE4" t="n">
        <v>770285.7845793884</v>
      </c>
      <c r="AF4" t="n">
        <v>1.860318219548781e-06</v>
      </c>
      <c r="AG4" t="n">
        <v>1.045625</v>
      </c>
      <c r="AH4" t="n">
        <v>696770.7904020195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2.1199</v>
      </c>
      <c r="E5" t="n">
        <v>47.17</v>
      </c>
      <c r="F5" t="n">
        <v>40.69</v>
      </c>
      <c r="G5" t="n">
        <v>23.93</v>
      </c>
      <c r="H5" t="n">
        <v>0.36</v>
      </c>
      <c r="I5" t="n">
        <v>102</v>
      </c>
      <c r="J5" t="n">
        <v>199.44</v>
      </c>
      <c r="K5" t="n">
        <v>54.38</v>
      </c>
      <c r="L5" t="n">
        <v>4</v>
      </c>
      <c r="M5" t="n">
        <v>100</v>
      </c>
      <c r="N5" t="n">
        <v>41.06</v>
      </c>
      <c r="O5" t="n">
        <v>24831.54</v>
      </c>
      <c r="P5" t="n">
        <v>560.64</v>
      </c>
      <c r="Q5" t="n">
        <v>790.2</v>
      </c>
      <c r="R5" t="n">
        <v>199.79</v>
      </c>
      <c r="S5" t="n">
        <v>58.53</v>
      </c>
      <c r="T5" t="n">
        <v>63073.74</v>
      </c>
      <c r="U5" t="n">
        <v>0.29</v>
      </c>
      <c r="V5" t="n">
        <v>0.71</v>
      </c>
      <c r="W5" t="n">
        <v>2.74</v>
      </c>
      <c r="X5" t="n">
        <v>3.79</v>
      </c>
      <c r="Y5" t="n">
        <v>0.5</v>
      </c>
      <c r="Z5" t="n">
        <v>10</v>
      </c>
      <c r="AA5" t="n">
        <v>508.9479216605008</v>
      </c>
      <c r="AB5" t="n">
        <v>696.3649996135346</v>
      </c>
      <c r="AC5" t="n">
        <v>629.9049014048335</v>
      </c>
      <c r="AD5" t="n">
        <v>508947.9216605008</v>
      </c>
      <c r="AE5" t="n">
        <v>696364.9996135345</v>
      </c>
      <c r="AF5" t="n">
        <v>1.979266546359579e-06</v>
      </c>
      <c r="AG5" t="n">
        <v>0.9827083333333334</v>
      </c>
      <c r="AH5" t="n">
        <v>629904.9014048335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2.1997</v>
      </c>
      <c r="E6" t="n">
        <v>45.46</v>
      </c>
      <c r="F6" t="n">
        <v>39.83</v>
      </c>
      <c r="G6" t="n">
        <v>29.87</v>
      </c>
      <c r="H6" t="n">
        <v>0.44</v>
      </c>
      <c r="I6" t="n">
        <v>80</v>
      </c>
      <c r="J6" t="n">
        <v>201.01</v>
      </c>
      <c r="K6" t="n">
        <v>54.38</v>
      </c>
      <c r="L6" t="n">
        <v>5</v>
      </c>
      <c r="M6" t="n">
        <v>78</v>
      </c>
      <c r="N6" t="n">
        <v>41.63</v>
      </c>
      <c r="O6" t="n">
        <v>25024.84</v>
      </c>
      <c r="P6" t="n">
        <v>546.92</v>
      </c>
      <c r="Q6" t="n">
        <v>790.22</v>
      </c>
      <c r="R6" t="n">
        <v>171.13</v>
      </c>
      <c r="S6" t="n">
        <v>58.53</v>
      </c>
      <c r="T6" t="n">
        <v>48853.5</v>
      </c>
      <c r="U6" t="n">
        <v>0.34</v>
      </c>
      <c r="V6" t="n">
        <v>0.73</v>
      </c>
      <c r="W6" t="n">
        <v>2.7</v>
      </c>
      <c r="X6" t="n">
        <v>2.93</v>
      </c>
      <c r="Y6" t="n">
        <v>0.5</v>
      </c>
      <c r="Z6" t="n">
        <v>10</v>
      </c>
      <c r="AA6" t="n">
        <v>479.1373531053359</v>
      </c>
      <c r="AB6" t="n">
        <v>655.576864566892</v>
      </c>
      <c r="AC6" t="n">
        <v>593.0095287205353</v>
      </c>
      <c r="AD6" t="n">
        <v>479137.3531053359</v>
      </c>
      <c r="AE6" t="n">
        <v>655576.864566892</v>
      </c>
      <c r="AF6" t="n">
        <v>2.053772641175133e-06</v>
      </c>
      <c r="AG6" t="n">
        <v>0.9470833333333334</v>
      </c>
      <c r="AH6" t="n">
        <v>593009.5287205353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2.2509</v>
      </c>
      <c r="E7" t="n">
        <v>44.43</v>
      </c>
      <c r="F7" t="n">
        <v>39.34</v>
      </c>
      <c r="G7" t="n">
        <v>35.77</v>
      </c>
      <c r="H7" t="n">
        <v>0.53</v>
      </c>
      <c r="I7" t="n">
        <v>66</v>
      </c>
      <c r="J7" t="n">
        <v>202.58</v>
      </c>
      <c r="K7" t="n">
        <v>54.38</v>
      </c>
      <c r="L7" t="n">
        <v>6</v>
      </c>
      <c r="M7" t="n">
        <v>64</v>
      </c>
      <c r="N7" t="n">
        <v>42.2</v>
      </c>
      <c r="O7" t="n">
        <v>25218.93</v>
      </c>
      <c r="P7" t="n">
        <v>538.01</v>
      </c>
      <c r="Q7" t="n">
        <v>790.1900000000001</v>
      </c>
      <c r="R7" t="n">
        <v>154.63</v>
      </c>
      <c r="S7" t="n">
        <v>58.53</v>
      </c>
      <c r="T7" t="n">
        <v>40675.81</v>
      </c>
      <c r="U7" t="n">
        <v>0.38</v>
      </c>
      <c r="V7" t="n">
        <v>0.74</v>
      </c>
      <c r="W7" t="n">
        <v>2.68</v>
      </c>
      <c r="X7" t="n">
        <v>2.44</v>
      </c>
      <c r="Y7" t="n">
        <v>0.5</v>
      </c>
      <c r="Z7" t="n">
        <v>10</v>
      </c>
      <c r="AA7" t="n">
        <v>461.2644644298891</v>
      </c>
      <c r="AB7" t="n">
        <v>631.1223897849463</v>
      </c>
      <c r="AC7" t="n">
        <v>570.8889546897077</v>
      </c>
      <c r="AD7" t="n">
        <v>461264.464429889</v>
      </c>
      <c r="AE7" t="n">
        <v>631122.3897849463</v>
      </c>
      <c r="AF7" t="n">
        <v>2.101576050380101e-06</v>
      </c>
      <c r="AG7" t="n">
        <v>0.925625</v>
      </c>
      <c r="AH7" t="n">
        <v>570888.9546897077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</v>
      </c>
      <c r="E8" t="n">
        <v>43.67</v>
      </c>
      <c r="F8" t="n">
        <v>38.97</v>
      </c>
      <c r="G8" t="n">
        <v>41.76</v>
      </c>
      <c r="H8" t="n">
        <v>0.61</v>
      </c>
      <c r="I8" t="n">
        <v>56</v>
      </c>
      <c r="J8" t="n">
        <v>204.16</v>
      </c>
      <c r="K8" t="n">
        <v>54.38</v>
      </c>
      <c r="L8" t="n">
        <v>7</v>
      </c>
      <c r="M8" t="n">
        <v>54</v>
      </c>
      <c r="N8" t="n">
        <v>42.78</v>
      </c>
      <c r="O8" t="n">
        <v>25413.94</v>
      </c>
      <c r="P8" t="n">
        <v>531.09</v>
      </c>
      <c r="Q8" t="n">
        <v>790.2</v>
      </c>
      <c r="R8" t="n">
        <v>142.36</v>
      </c>
      <c r="S8" t="n">
        <v>58.53</v>
      </c>
      <c r="T8" t="n">
        <v>34591.04</v>
      </c>
      <c r="U8" t="n">
        <v>0.41</v>
      </c>
      <c r="V8" t="n">
        <v>0.74</v>
      </c>
      <c r="W8" t="n">
        <v>2.67</v>
      </c>
      <c r="X8" t="n">
        <v>2.07</v>
      </c>
      <c r="Y8" t="n">
        <v>0.5</v>
      </c>
      <c r="Z8" t="n">
        <v>10</v>
      </c>
      <c r="AA8" t="n">
        <v>448.0982392528496</v>
      </c>
      <c r="AB8" t="n">
        <v>613.1077796448609</v>
      </c>
      <c r="AC8" t="n">
        <v>554.5936336577277</v>
      </c>
      <c r="AD8" t="n">
        <v>448098.2392528495</v>
      </c>
      <c r="AE8" t="n">
        <v>613107.7796448609</v>
      </c>
      <c r="AF8" t="n">
        <v>2.138082169519051e-06</v>
      </c>
      <c r="AG8" t="n">
        <v>0.9097916666666667</v>
      </c>
      <c r="AH8" t="n">
        <v>554593.6336577276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2.3239</v>
      </c>
      <c r="E9" t="n">
        <v>43.03</v>
      </c>
      <c r="F9" t="n">
        <v>38.65</v>
      </c>
      <c r="G9" t="n">
        <v>48.31</v>
      </c>
      <c r="H9" t="n">
        <v>0.6899999999999999</v>
      </c>
      <c r="I9" t="n">
        <v>48</v>
      </c>
      <c r="J9" t="n">
        <v>205.75</v>
      </c>
      <c r="K9" t="n">
        <v>54.38</v>
      </c>
      <c r="L9" t="n">
        <v>8</v>
      </c>
      <c r="M9" t="n">
        <v>46</v>
      </c>
      <c r="N9" t="n">
        <v>43.37</v>
      </c>
      <c r="O9" t="n">
        <v>25609.61</v>
      </c>
      <c r="P9" t="n">
        <v>524.6</v>
      </c>
      <c r="Q9" t="n">
        <v>790.16</v>
      </c>
      <c r="R9" t="n">
        <v>131.6</v>
      </c>
      <c r="S9" t="n">
        <v>58.53</v>
      </c>
      <c r="T9" t="n">
        <v>29246.53</v>
      </c>
      <c r="U9" t="n">
        <v>0.44</v>
      </c>
      <c r="V9" t="n">
        <v>0.75</v>
      </c>
      <c r="W9" t="n">
        <v>2.65</v>
      </c>
      <c r="X9" t="n">
        <v>1.75</v>
      </c>
      <c r="Y9" t="n">
        <v>0.5</v>
      </c>
      <c r="Z9" t="n">
        <v>10</v>
      </c>
      <c r="AA9" t="n">
        <v>436.7569558052462</v>
      </c>
      <c r="AB9" t="n">
        <v>597.5901352897363</v>
      </c>
      <c r="AC9" t="n">
        <v>540.5569715007057</v>
      </c>
      <c r="AD9" t="n">
        <v>436756.9558052461</v>
      </c>
      <c r="AE9" t="n">
        <v>597590.1352897363</v>
      </c>
      <c r="AF9" t="n">
        <v>2.169733254910621e-06</v>
      </c>
      <c r="AG9" t="n">
        <v>0.8964583333333334</v>
      </c>
      <c r="AH9" t="n">
        <v>540556.9715007057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2.3443</v>
      </c>
      <c r="E10" t="n">
        <v>42.66</v>
      </c>
      <c r="F10" t="n">
        <v>38.47</v>
      </c>
      <c r="G10" t="n">
        <v>53.68</v>
      </c>
      <c r="H10" t="n">
        <v>0.77</v>
      </c>
      <c r="I10" t="n">
        <v>43</v>
      </c>
      <c r="J10" t="n">
        <v>207.34</v>
      </c>
      <c r="K10" t="n">
        <v>54.38</v>
      </c>
      <c r="L10" t="n">
        <v>9</v>
      </c>
      <c r="M10" t="n">
        <v>41</v>
      </c>
      <c r="N10" t="n">
        <v>43.96</v>
      </c>
      <c r="O10" t="n">
        <v>25806.1</v>
      </c>
      <c r="P10" t="n">
        <v>519.79</v>
      </c>
      <c r="Q10" t="n">
        <v>790.1799999999999</v>
      </c>
      <c r="R10" t="n">
        <v>125.63</v>
      </c>
      <c r="S10" t="n">
        <v>58.53</v>
      </c>
      <c r="T10" t="n">
        <v>26289.87</v>
      </c>
      <c r="U10" t="n">
        <v>0.47</v>
      </c>
      <c r="V10" t="n">
        <v>0.75</v>
      </c>
      <c r="W10" t="n">
        <v>2.64</v>
      </c>
      <c r="X10" t="n">
        <v>1.56</v>
      </c>
      <c r="Y10" t="n">
        <v>0.5</v>
      </c>
      <c r="Z10" t="n">
        <v>10</v>
      </c>
      <c r="AA10" t="n">
        <v>429.6058573111288</v>
      </c>
      <c r="AB10" t="n">
        <v>587.8056868458852</v>
      </c>
      <c r="AC10" t="n">
        <v>531.7063370837762</v>
      </c>
      <c r="AD10" t="n">
        <v>429605.8573111288</v>
      </c>
      <c r="AE10" t="n">
        <v>587805.6868458852</v>
      </c>
      <c r="AF10" t="n">
        <v>2.188779925765725e-06</v>
      </c>
      <c r="AG10" t="n">
        <v>0.8887499999999999</v>
      </c>
      <c r="AH10" t="n">
        <v>531706.3370837762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2.3661</v>
      </c>
      <c r="E11" t="n">
        <v>42.26</v>
      </c>
      <c r="F11" t="n">
        <v>38.27</v>
      </c>
      <c r="G11" t="n">
        <v>60.42</v>
      </c>
      <c r="H11" t="n">
        <v>0.85</v>
      </c>
      <c r="I11" t="n">
        <v>38</v>
      </c>
      <c r="J11" t="n">
        <v>208.94</v>
      </c>
      <c r="K11" t="n">
        <v>54.38</v>
      </c>
      <c r="L11" t="n">
        <v>10</v>
      </c>
      <c r="M11" t="n">
        <v>36</v>
      </c>
      <c r="N11" t="n">
        <v>44.56</v>
      </c>
      <c r="O11" t="n">
        <v>26003.41</v>
      </c>
      <c r="P11" t="n">
        <v>515.46</v>
      </c>
      <c r="Q11" t="n">
        <v>790.17</v>
      </c>
      <c r="R11" t="n">
        <v>118.96</v>
      </c>
      <c r="S11" t="n">
        <v>58.53</v>
      </c>
      <c r="T11" t="n">
        <v>22979.08</v>
      </c>
      <c r="U11" t="n">
        <v>0.49</v>
      </c>
      <c r="V11" t="n">
        <v>0.76</v>
      </c>
      <c r="W11" t="n">
        <v>2.63</v>
      </c>
      <c r="X11" t="n">
        <v>1.37</v>
      </c>
      <c r="Y11" t="n">
        <v>0.5</v>
      </c>
      <c r="Z11" t="n">
        <v>10</v>
      </c>
      <c r="AA11" t="n">
        <v>422.5409294408125</v>
      </c>
      <c r="AB11" t="n">
        <v>578.1391408510983</v>
      </c>
      <c r="AC11" t="n">
        <v>522.9623526716493</v>
      </c>
      <c r="AD11" t="n">
        <v>422540.9294408126</v>
      </c>
      <c r="AE11" t="n">
        <v>578139.1408510983</v>
      </c>
      <c r="AF11" t="n">
        <v>2.209133721091278e-06</v>
      </c>
      <c r="AG11" t="n">
        <v>0.8804166666666666</v>
      </c>
      <c r="AH11" t="n">
        <v>522962.3526716493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2.378</v>
      </c>
      <c r="E12" t="n">
        <v>42.05</v>
      </c>
      <c r="F12" t="n">
        <v>38.17</v>
      </c>
      <c r="G12" t="n">
        <v>65.44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512.1799999999999</v>
      </c>
      <c r="Q12" t="n">
        <v>790.17</v>
      </c>
      <c r="R12" t="n">
        <v>115.51</v>
      </c>
      <c r="S12" t="n">
        <v>58.53</v>
      </c>
      <c r="T12" t="n">
        <v>21268.37</v>
      </c>
      <c r="U12" t="n">
        <v>0.51</v>
      </c>
      <c r="V12" t="n">
        <v>0.76</v>
      </c>
      <c r="W12" t="n">
        <v>2.64</v>
      </c>
      <c r="X12" t="n">
        <v>1.27</v>
      </c>
      <c r="Y12" t="n">
        <v>0.5</v>
      </c>
      <c r="Z12" t="n">
        <v>10</v>
      </c>
      <c r="AA12" t="n">
        <v>418.2440476945557</v>
      </c>
      <c r="AB12" t="n">
        <v>572.259957680826</v>
      </c>
      <c r="AC12" t="n">
        <v>517.6442704916622</v>
      </c>
      <c r="AD12" t="n">
        <v>418244.0476945557</v>
      </c>
      <c r="AE12" t="n">
        <v>572259.957680826</v>
      </c>
      <c r="AF12" t="n">
        <v>2.220244279090089e-06</v>
      </c>
      <c r="AG12" t="n">
        <v>0.8760416666666666</v>
      </c>
      <c r="AH12" t="n">
        <v>517644.2704916622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2.3918</v>
      </c>
      <c r="E13" t="n">
        <v>41.81</v>
      </c>
      <c r="F13" t="n">
        <v>38.05</v>
      </c>
      <c r="G13" t="n">
        <v>71.34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508.51</v>
      </c>
      <c r="Q13" t="n">
        <v>790.1799999999999</v>
      </c>
      <c r="R13" t="n">
        <v>111.75</v>
      </c>
      <c r="S13" t="n">
        <v>58.53</v>
      </c>
      <c r="T13" t="n">
        <v>19405.22</v>
      </c>
      <c r="U13" t="n">
        <v>0.52</v>
      </c>
      <c r="V13" t="n">
        <v>0.76</v>
      </c>
      <c r="W13" t="n">
        <v>2.62</v>
      </c>
      <c r="X13" t="n">
        <v>1.15</v>
      </c>
      <c r="Y13" t="n">
        <v>0.5</v>
      </c>
      <c r="Z13" t="n">
        <v>10</v>
      </c>
      <c r="AA13" t="n">
        <v>413.3781807666384</v>
      </c>
      <c r="AB13" t="n">
        <v>565.6022638831512</v>
      </c>
      <c r="AC13" t="n">
        <v>511.6219776459055</v>
      </c>
      <c r="AD13" t="n">
        <v>413378.1807666384</v>
      </c>
      <c r="AE13" t="n">
        <v>565602.2638831512</v>
      </c>
      <c r="AF13" t="n">
        <v>2.233128791727365e-06</v>
      </c>
      <c r="AG13" t="n">
        <v>0.8710416666666667</v>
      </c>
      <c r="AH13" t="n">
        <v>511621.9776459055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2.4033</v>
      </c>
      <c r="E14" t="n">
        <v>41.61</v>
      </c>
      <c r="F14" t="n">
        <v>37.96</v>
      </c>
      <c r="G14" t="n">
        <v>78.55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27</v>
      </c>
      <c r="N14" t="n">
        <v>46.4</v>
      </c>
      <c r="O14" t="n">
        <v>26600.32</v>
      </c>
      <c r="P14" t="n">
        <v>505.32</v>
      </c>
      <c r="Q14" t="n">
        <v>790.16</v>
      </c>
      <c r="R14" t="n">
        <v>108.55</v>
      </c>
      <c r="S14" t="n">
        <v>58.53</v>
      </c>
      <c r="T14" t="n">
        <v>17818.85</v>
      </c>
      <c r="U14" t="n">
        <v>0.54</v>
      </c>
      <c r="V14" t="n">
        <v>0.76</v>
      </c>
      <c r="W14" t="n">
        <v>2.63</v>
      </c>
      <c r="X14" t="n">
        <v>1.06</v>
      </c>
      <c r="Y14" t="n">
        <v>0.5</v>
      </c>
      <c r="Z14" t="n">
        <v>10</v>
      </c>
      <c r="AA14" t="n">
        <v>409.3223445801102</v>
      </c>
      <c r="AB14" t="n">
        <v>560.052889881879</v>
      </c>
      <c r="AC14" t="n">
        <v>506.6022281107195</v>
      </c>
      <c r="AD14" t="n">
        <v>409322.3445801102</v>
      </c>
      <c r="AE14" t="n">
        <v>560052.889881879</v>
      </c>
      <c r="AF14" t="n">
        <v>2.243865885591762e-06</v>
      </c>
      <c r="AG14" t="n">
        <v>0.866875</v>
      </c>
      <c r="AH14" t="n">
        <v>506602.2281107195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2.4126</v>
      </c>
      <c r="E15" t="n">
        <v>41.45</v>
      </c>
      <c r="F15" t="n">
        <v>37.88</v>
      </c>
      <c r="G15" t="n">
        <v>84.18000000000001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25</v>
      </c>
      <c r="N15" t="n">
        <v>47.03</v>
      </c>
      <c r="O15" t="n">
        <v>26801</v>
      </c>
      <c r="P15" t="n">
        <v>503.03</v>
      </c>
      <c r="Q15" t="n">
        <v>790.17</v>
      </c>
      <c r="R15" t="n">
        <v>105.93</v>
      </c>
      <c r="S15" t="n">
        <v>58.53</v>
      </c>
      <c r="T15" t="n">
        <v>16520.67</v>
      </c>
      <c r="U15" t="n">
        <v>0.55</v>
      </c>
      <c r="V15" t="n">
        <v>0.77</v>
      </c>
      <c r="W15" t="n">
        <v>2.62</v>
      </c>
      <c r="X15" t="n">
        <v>0.98</v>
      </c>
      <c r="Y15" t="n">
        <v>0.5</v>
      </c>
      <c r="Z15" t="n">
        <v>10</v>
      </c>
      <c r="AA15" t="n">
        <v>406.2117529058077</v>
      </c>
      <c r="AB15" t="n">
        <v>555.7968411234788</v>
      </c>
      <c r="AC15" t="n">
        <v>502.752370672419</v>
      </c>
      <c r="AD15" t="n">
        <v>406211.7529058077</v>
      </c>
      <c r="AE15" t="n">
        <v>555796.8411234787</v>
      </c>
      <c r="AF15" t="n">
        <v>2.252548926716883e-06</v>
      </c>
      <c r="AG15" t="n">
        <v>0.8635416666666668</v>
      </c>
      <c r="AH15" t="n">
        <v>502752.370672419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2.4216</v>
      </c>
      <c r="E16" t="n">
        <v>41.3</v>
      </c>
      <c r="F16" t="n">
        <v>37.81</v>
      </c>
      <c r="G16" t="n">
        <v>90.73999999999999</v>
      </c>
      <c r="H16" t="n">
        <v>1.23</v>
      </c>
      <c r="I16" t="n">
        <v>25</v>
      </c>
      <c r="J16" t="n">
        <v>217.04</v>
      </c>
      <c r="K16" t="n">
        <v>54.38</v>
      </c>
      <c r="L16" t="n">
        <v>15</v>
      </c>
      <c r="M16" t="n">
        <v>23</v>
      </c>
      <c r="N16" t="n">
        <v>47.66</v>
      </c>
      <c r="O16" t="n">
        <v>27002.55</v>
      </c>
      <c r="P16" t="n">
        <v>499.8</v>
      </c>
      <c r="Q16" t="n">
        <v>790.1799999999999</v>
      </c>
      <c r="R16" t="n">
        <v>103.29</v>
      </c>
      <c r="S16" t="n">
        <v>58.53</v>
      </c>
      <c r="T16" t="n">
        <v>15207.34</v>
      </c>
      <c r="U16" t="n">
        <v>0.57</v>
      </c>
      <c r="V16" t="n">
        <v>0.77</v>
      </c>
      <c r="W16" t="n">
        <v>2.62</v>
      </c>
      <c r="X16" t="n">
        <v>0.9</v>
      </c>
      <c r="Y16" t="n">
        <v>0.5</v>
      </c>
      <c r="Z16" t="n">
        <v>10</v>
      </c>
      <c r="AA16" t="n">
        <v>402.6778533671741</v>
      </c>
      <c r="AB16" t="n">
        <v>550.9616038700758</v>
      </c>
      <c r="AC16" t="n">
        <v>498.3786016761828</v>
      </c>
      <c r="AD16" t="n">
        <v>402677.8533671741</v>
      </c>
      <c r="AE16" t="n">
        <v>550961.6038700758</v>
      </c>
      <c r="AF16" t="n">
        <v>2.260951869741193e-06</v>
      </c>
      <c r="AG16" t="n">
        <v>0.8604166666666666</v>
      </c>
      <c r="AH16" t="n">
        <v>498378.6016761828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2.4264</v>
      </c>
      <c r="E17" t="n">
        <v>41.21</v>
      </c>
      <c r="F17" t="n">
        <v>37.76</v>
      </c>
      <c r="G17" t="n">
        <v>94.41</v>
      </c>
      <c r="H17" t="n">
        <v>1.3</v>
      </c>
      <c r="I17" t="n">
        <v>24</v>
      </c>
      <c r="J17" t="n">
        <v>218.68</v>
      </c>
      <c r="K17" t="n">
        <v>54.38</v>
      </c>
      <c r="L17" t="n">
        <v>16</v>
      </c>
      <c r="M17" t="n">
        <v>22</v>
      </c>
      <c r="N17" t="n">
        <v>48.31</v>
      </c>
      <c r="O17" t="n">
        <v>27204.98</v>
      </c>
      <c r="P17" t="n">
        <v>495.76</v>
      </c>
      <c r="Q17" t="n">
        <v>790.16</v>
      </c>
      <c r="R17" t="n">
        <v>102.13</v>
      </c>
      <c r="S17" t="n">
        <v>58.53</v>
      </c>
      <c r="T17" t="n">
        <v>14634.68</v>
      </c>
      <c r="U17" t="n">
        <v>0.57</v>
      </c>
      <c r="V17" t="n">
        <v>0.77</v>
      </c>
      <c r="W17" t="n">
        <v>2.61</v>
      </c>
      <c r="X17" t="n">
        <v>0.86</v>
      </c>
      <c r="Y17" t="n">
        <v>0.5</v>
      </c>
      <c r="Z17" t="n">
        <v>10</v>
      </c>
      <c r="AA17" t="n">
        <v>399.4645781832724</v>
      </c>
      <c r="AB17" t="n">
        <v>546.5650590037653</v>
      </c>
      <c r="AC17" t="n">
        <v>494.4016568813235</v>
      </c>
      <c r="AD17" t="n">
        <v>399464.5781832724</v>
      </c>
      <c r="AE17" t="n">
        <v>546565.0590037653</v>
      </c>
      <c r="AF17" t="n">
        <v>2.26543343935416e-06</v>
      </c>
      <c r="AG17" t="n">
        <v>0.8585416666666666</v>
      </c>
      <c r="AH17" t="n">
        <v>494401.6568813235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2.4356</v>
      </c>
      <c r="E18" t="n">
        <v>41.06</v>
      </c>
      <c r="F18" t="n">
        <v>37.69</v>
      </c>
      <c r="G18" t="n">
        <v>102.78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494.26</v>
      </c>
      <c r="Q18" t="n">
        <v>790.16</v>
      </c>
      <c r="R18" t="n">
        <v>99.43000000000001</v>
      </c>
      <c r="S18" t="n">
        <v>58.53</v>
      </c>
      <c r="T18" t="n">
        <v>13291.98</v>
      </c>
      <c r="U18" t="n">
        <v>0.59</v>
      </c>
      <c r="V18" t="n">
        <v>0.77</v>
      </c>
      <c r="W18" t="n">
        <v>2.61</v>
      </c>
      <c r="X18" t="n">
        <v>0.78</v>
      </c>
      <c r="Y18" t="n">
        <v>0.5</v>
      </c>
      <c r="Z18" t="n">
        <v>10</v>
      </c>
      <c r="AA18" t="n">
        <v>396.9097504865375</v>
      </c>
      <c r="AB18" t="n">
        <v>543.0694310380496</v>
      </c>
      <c r="AC18" t="n">
        <v>491.2396467425109</v>
      </c>
      <c r="AD18" t="n">
        <v>396909.7504865375</v>
      </c>
      <c r="AE18" t="n">
        <v>543069.4310380496</v>
      </c>
      <c r="AF18" t="n">
        <v>2.274023114445677e-06</v>
      </c>
      <c r="AG18" t="n">
        <v>0.8554166666666667</v>
      </c>
      <c r="AH18" t="n">
        <v>491239.6467425109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2.4396</v>
      </c>
      <c r="E19" t="n">
        <v>40.99</v>
      </c>
      <c r="F19" t="n">
        <v>37.66</v>
      </c>
      <c r="G19" t="n">
        <v>107.59</v>
      </c>
      <c r="H19" t="n">
        <v>1.44</v>
      </c>
      <c r="I19" t="n">
        <v>21</v>
      </c>
      <c r="J19" t="n">
        <v>221.99</v>
      </c>
      <c r="K19" t="n">
        <v>54.38</v>
      </c>
      <c r="L19" t="n">
        <v>18</v>
      </c>
      <c r="M19" t="n">
        <v>19</v>
      </c>
      <c r="N19" t="n">
        <v>49.61</v>
      </c>
      <c r="O19" t="n">
        <v>27612.53</v>
      </c>
      <c r="P19" t="n">
        <v>492.56</v>
      </c>
      <c r="Q19" t="n">
        <v>790.1799999999999</v>
      </c>
      <c r="R19" t="n">
        <v>98.56</v>
      </c>
      <c r="S19" t="n">
        <v>58.53</v>
      </c>
      <c r="T19" t="n">
        <v>12861.44</v>
      </c>
      <c r="U19" t="n">
        <v>0.59</v>
      </c>
      <c r="V19" t="n">
        <v>0.77</v>
      </c>
      <c r="W19" t="n">
        <v>2.61</v>
      </c>
      <c r="X19" t="n">
        <v>0.75</v>
      </c>
      <c r="Y19" t="n">
        <v>0.5</v>
      </c>
      <c r="Z19" t="n">
        <v>10</v>
      </c>
      <c r="AA19" t="n">
        <v>395.2215090540877</v>
      </c>
      <c r="AB19" t="n">
        <v>540.7595046302162</v>
      </c>
      <c r="AC19" t="n">
        <v>489.1501764690391</v>
      </c>
      <c r="AD19" t="n">
        <v>395221.5090540877</v>
      </c>
      <c r="AE19" t="n">
        <v>540759.5046302162</v>
      </c>
      <c r="AF19" t="n">
        <v>2.277757755789815e-06</v>
      </c>
      <c r="AG19" t="n">
        <v>0.8539583333333334</v>
      </c>
      <c r="AH19" t="n">
        <v>489150.1764690391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2.4451</v>
      </c>
      <c r="E20" t="n">
        <v>40.9</v>
      </c>
      <c r="F20" t="n">
        <v>37.6</v>
      </c>
      <c r="G20" t="n">
        <v>112.81</v>
      </c>
      <c r="H20" t="n">
        <v>1.51</v>
      </c>
      <c r="I20" t="n">
        <v>20</v>
      </c>
      <c r="J20" t="n">
        <v>223.65</v>
      </c>
      <c r="K20" t="n">
        <v>54.38</v>
      </c>
      <c r="L20" t="n">
        <v>19</v>
      </c>
      <c r="M20" t="n">
        <v>18</v>
      </c>
      <c r="N20" t="n">
        <v>50.27</v>
      </c>
      <c r="O20" t="n">
        <v>27817.81</v>
      </c>
      <c r="P20" t="n">
        <v>489.77</v>
      </c>
      <c r="Q20" t="n">
        <v>790.21</v>
      </c>
      <c r="R20" t="n">
        <v>96.67</v>
      </c>
      <c r="S20" t="n">
        <v>58.53</v>
      </c>
      <c r="T20" t="n">
        <v>11925.06</v>
      </c>
      <c r="U20" t="n">
        <v>0.61</v>
      </c>
      <c r="V20" t="n">
        <v>0.77</v>
      </c>
      <c r="W20" t="n">
        <v>2.61</v>
      </c>
      <c r="X20" t="n">
        <v>0.7</v>
      </c>
      <c r="Y20" t="n">
        <v>0.5</v>
      </c>
      <c r="Z20" t="n">
        <v>10</v>
      </c>
      <c r="AA20" t="n">
        <v>392.6006423335962</v>
      </c>
      <c r="AB20" t="n">
        <v>537.1735191587602</v>
      </c>
      <c r="AC20" t="n">
        <v>485.9064324180168</v>
      </c>
      <c r="AD20" t="n">
        <v>392600.6423335962</v>
      </c>
      <c r="AE20" t="n">
        <v>537173.5191587602</v>
      </c>
      <c r="AF20" t="n">
        <v>2.282892887638005e-06</v>
      </c>
      <c r="AG20" t="n">
        <v>0.8520833333333333</v>
      </c>
      <c r="AH20" t="n">
        <v>485906.4324180168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2.4494</v>
      </c>
      <c r="E21" t="n">
        <v>40.83</v>
      </c>
      <c r="F21" t="n">
        <v>37.57</v>
      </c>
      <c r="G21" t="n">
        <v>118.64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487.07</v>
      </c>
      <c r="Q21" t="n">
        <v>790.16</v>
      </c>
      <c r="R21" t="n">
        <v>95.63</v>
      </c>
      <c r="S21" t="n">
        <v>58.53</v>
      </c>
      <c r="T21" t="n">
        <v>11410.51</v>
      </c>
      <c r="U21" t="n">
        <v>0.61</v>
      </c>
      <c r="V21" t="n">
        <v>0.77</v>
      </c>
      <c r="W21" t="n">
        <v>2.6</v>
      </c>
      <c r="X21" t="n">
        <v>0.67</v>
      </c>
      <c r="Y21" t="n">
        <v>0.5</v>
      </c>
      <c r="Z21" t="n">
        <v>10</v>
      </c>
      <c r="AA21" t="n">
        <v>390.3232591623063</v>
      </c>
      <c r="AB21" t="n">
        <v>534.0575030327469</v>
      </c>
      <c r="AC21" t="n">
        <v>483.087804497714</v>
      </c>
      <c r="AD21" t="n">
        <v>390323.2591623063</v>
      </c>
      <c r="AE21" t="n">
        <v>534057.503032747</v>
      </c>
      <c r="AF21" t="n">
        <v>2.286907627082953e-06</v>
      </c>
      <c r="AG21" t="n">
        <v>0.850625</v>
      </c>
      <c r="AH21" t="n">
        <v>483087.804497714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2.4546</v>
      </c>
      <c r="E22" t="n">
        <v>40.74</v>
      </c>
      <c r="F22" t="n">
        <v>37.52</v>
      </c>
      <c r="G22" t="n">
        <v>125.08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485.82</v>
      </c>
      <c r="Q22" t="n">
        <v>790.16</v>
      </c>
      <c r="R22" t="n">
        <v>94.03</v>
      </c>
      <c r="S22" t="n">
        <v>58.53</v>
      </c>
      <c r="T22" t="n">
        <v>10611.53</v>
      </c>
      <c r="U22" t="n">
        <v>0.62</v>
      </c>
      <c r="V22" t="n">
        <v>0.77</v>
      </c>
      <c r="W22" t="n">
        <v>2.6</v>
      </c>
      <c r="X22" t="n">
        <v>0.62</v>
      </c>
      <c r="Y22" t="n">
        <v>0.5</v>
      </c>
      <c r="Z22" t="n">
        <v>10</v>
      </c>
      <c r="AA22" t="n">
        <v>388.6545179903672</v>
      </c>
      <c r="AB22" t="n">
        <v>531.7742577416352</v>
      </c>
      <c r="AC22" t="n">
        <v>481.0224689326309</v>
      </c>
      <c r="AD22" t="n">
        <v>388654.5179903672</v>
      </c>
      <c r="AE22" t="n">
        <v>531774.2577416352</v>
      </c>
      <c r="AF22" t="n">
        <v>2.291762660830333e-06</v>
      </c>
      <c r="AG22" t="n">
        <v>0.84875</v>
      </c>
      <c r="AH22" t="n">
        <v>481022.468932631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2.4591</v>
      </c>
      <c r="E23" t="n">
        <v>40.66</v>
      </c>
      <c r="F23" t="n">
        <v>37.49</v>
      </c>
      <c r="G23" t="n">
        <v>132.31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482.42</v>
      </c>
      <c r="Q23" t="n">
        <v>790.16</v>
      </c>
      <c r="R23" t="n">
        <v>92.95999999999999</v>
      </c>
      <c r="S23" t="n">
        <v>58.53</v>
      </c>
      <c r="T23" t="n">
        <v>10083</v>
      </c>
      <c r="U23" t="n">
        <v>0.63</v>
      </c>
      <c r="V23" t="n">
        <v>0.77</v>
      </c>
      <c r="W23" t="n">
        <v>2.6</v>
      </c>
      <c r="X23" t="n">
        <v>0.58</v>
      </c>
      <c r="Y23" t="n">
        <v>0.5</v>
      </c>
      <c r="Z23" t="n">
        <v>10</v>
      </c>
      <c r="AA23" t="n">
        <v>385.9736366647793</v>
      </c>
      <c r="AB23" t="n">
        <v>528.106157639829</v>
      </c>
      <c r="AC23" t="n">
        <v>477.7044471563303</v>
      </c>
      <c r="AD23" t="n">
        <v>385973.6366647793</v>
      </c>
      <c r="AE23" t="n">
        <v>528106.157639829</v>
      </c>
      <c r="AF23" t="n">
        <v>2.295964132342488e-06</v>
      </c>
      <c r="AG23" t="n">
        <v>0.8470833333333333</v>
      </c>
      <c r="AH23" t="n">
        <v>477704.4471563303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2.4638</v>
      </c>
      <c r="E24" t="n">
        <v>40.59</v>
      </c>
      <c r="F24" t="n">
        <v>37.45</v>
      </c>
      <c r="G24" t="n">
        <v>140.43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478.31</v>
      </c>
      <c r="Q24" t="n">
        <v>790.17</v>
      </c>
      <c r="R24" t="n">
        <v>91.59999999999999</v>
      </c>
      <c r="S24" t="n">
        <v>58.53</v>
      </c>
      <c r="T24" t="n">
        <v>9407.040000000001</v>
      </c>
      <c r="U24" t="n">
        <v>0.64</v>
      </c>
      <c r="V24" t="n">
        <v>0.77</v>
      </c>
      <c r="W24" t="n">
        <v>2.6</v>
      </c>
      <c r="X24" t="n">
        <v>0.55</v>
      </c>
      <c r="Y24" t="n">
        <v>0.5</v>
      </c>
      <c r="Z24" t="n">
        <v>10</v>
      </c>
      <c r="AA24" t="n">
        <v>382.8503232555618</v>
      </c>
      <c r="AB24" t="n">
        <v>523.8327024424746</v>
      </c>
      <c r="AC24" t="n">
        <v>473.8388445251795</v>
      </c>
      <c r="AD24" t="n">
        <v>382850.3232555618</v>
      </c>
      <c r="AE24" t="n">
        <v>523832.7024424745</v>
      </c>
      <c r="AF24" t="n">
        <v>2.30035233592185e-06</v>
      </c>
      <c r="AG24" t="n">
        <v>0.8456250000000001</v>
      </c>
      <c r="AH24" t="n">
        <v>473838.8445251795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2.4645</v>
      </c>
      <c r="E25" t="n">
        <v>40.58</v>
      </c>
      <c r="F25" t="n">
        <v>37.44</v>
      </c>
      <c r="G25" t="n">
        <v>140.39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476.32</v>
      </c>
      <c r="Q25" t="n">
        <v>790.16</v>
      </c>
      <c r="R25" t="n">
        <v>91.41</v>
      </c>
      <c r="S25" t="n">
        <v>58.53</v>
      </c>
      <c r="T25" t="n">
        <v>9315.84</v>
      </c>
      <c r="U25" t="n">
        <v>0.64</v>
      </c>
      <c r="V25" t="n">
        <v>0.77</v>
      </c>
      <c r="W25" t="n">
        <v>2.59</v>
      </c>
      <c r="X25" t="n">
        <v>0.54</v>
      </c>
      <c r="Y25" t="n">
        <v>0.5</v>
      </c>
      <c r="Z25" t="n">
        <v>10</v>
      </c>
      <c r="AA25" t="n">
        <v>381.6133154587388</v>
      </c>
      <c r="AB25" t="n">
        <v>522.1401738019291</v>
      </c>
      <c r="AC25" t="n">
        <v>472.3078484426086</v>
      </c>
      <c r="AD25" t="n">
        <v>381613.3154587388</v>
      </c>
      <c r="AE25" t="n">
        <v>522140.1738019291</v>
      </c>
      <c r="AF25" t="n">
        <v>2.301005898157074e-06</v>
      </c>
      <c r="AG25" t="n">
        <v>0.8454166666666666</v>
      </c>
      <c r="AH25" t="n">
        <v>472307.8484426087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2.4681</v>
      </c>
      <c r="E26" t="n">
        <v>40.52</v>
      </c>
      <c r="F26" t="n">
        <v>37.42</v>
      </c>
      <c r="G26" t="n">
        <v>149.67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476.03</v>
      </c>
      <c r="Q26" t="n">
        <v>790.16</v>
      </c>
      <c r="R26" t="n">
        <v>90.70999999999999</v>
      </c>
      <c r="S26" t="n">
        <v>58.53</v>
      </c>
      <c r="T26" t="n">
        <v>8967.23</v>
      </c>
      <c r="U26" t="n">
        <v>0.65</v>
      </c>
      <c r="V26" t="n">
        <v>0.78</v>
      </c>
      <c r="W26" t="n">
        <v>2.59</v>
      </c>
      <c r="X26" t="n">
        <v>0.51</v>
      </c>
      <c r="Y26" t="n">
        <v>0.5</v>
      </c>
      <c r="Z26" t="n">
        <v>10</v>
      </c>
      <c r="AA26" t="n">
        <v>380.8386053876824</v>
      </c>
      <c r="AB26" t="n">
        <v>521.0801813049134</v>
      </c>
      <c r="AC26" t="n">
        <v>471.3490201417995</v>
      </c>
      <c r="AD26" t="n">
        <v>380838.6053876824</v>
      </c>
      <c r="AE26" t="n">
        <v>521080.1813049134</v>
      </c>
      <c r="AF26" t="n">
        <v>2.304367075366799e-06</v>
      </c>
      <c r="AG26" t="n">
        <v>0.8441666666666667</v>
      </c>
      <c r="AH26" t="n">
        <v>471349.0201417995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2.4724</v>
      </c>
      <c r="E27" t="n">
        <v>40.45</v>
      </c>
      <c r="F27" t="n">
        <v>37.39</v>
      </c>
      <c r="G27" t="n">
        <v>160.22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471.19</v>
      </c>
      <c r="Q27" t="n">
        <v>790.16</v>
      </c>
      <c r="R27" t="n">
        <v>89.59</v>
      </c>
      <c r="S27" t="n">
        <v>58.53</v>
      </c>
      <c r="T27" t="n">
        <v>8412</v>
      </c>
      <c r="U27" t="n">
        <v>0.65</v>
      </c>
      <c r="V27" t="n">
        <v>0.78</v>
      </c>
      <c r="W27" t="n">
        <v>2.59</v>
      </c>
      <c r="X27" t="n">
        <v>0.48</v>
      </c>
      <c r="Y27" t="n">
        <v>0.5</v>
      </c>
      <c r="Z27" t="n">
        <v>10</v>
      </c>
      <c r="AA27" t="n">
        <v>377.4251704666864</v>
      </c>
      <c r="AB27" t="n">
        <v>516.4097690558862</v>
      </c>
      <c r="AC27" t="n">
        <v>467.1243454828547</v>
      </c>
      <c r="AD27" t="n">
        <v>377425.1704666864</v>
      </c>
      <c r="AE27" t="n">
        <v>516409.7690558862</v>
      </c>
      <c r="AF27" t="n">
        <v>2.308381814811747e-06</v>
      </c>
      <c r="AG27" t="n">
        <v>0.8427083333333334</v>
      </c>
      <c r="AH27" t="n">
        <v>467124.3454828546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2.4728</v>
      </c>
      <c r="E28" t="n">
        <v>40.44</v>
      </c>
      <c r="F28" t="n">
        <v>37.38</v>
      </c>
      <c r="G28" t="n">
        <v>160.2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471.57</v>
      </c>
      <c r="Q28" t="n">
        <v>790.17</v>
      </c>
      <c r="R28" t="n">
        <v>89.3</v>
      </c>
      <c r="S28" t="n">
        <v>58.53</v>
      </c>
      <c r="T28" t="n">
        <v>8267.950000000001</v>
      </c>
      <c r="U28" t="n">
        <v>0.66</v>
      </c>
      <c r="V28" t="n">
        <v>0.78</v>
      </c>
      <c r="W28" t="n">
        <v>2.59</v>
      </c>
      <c r="X28" t="n">
        <v>0.48</v>
      </c>
      <c r="Y28" t="n">
        <v>0.5</v>
      </c>
      <c r="Z28" t="n">
        <v>10</v>
      </c>
      <c r="AA28" t="n">
        <v>377.5429378990887</v>
      </c>
      <c r="AB28" t="n">
        <v>516.5709036524315</v>
      </c>
      <c r="AC28" t="n">
        <v>467.2701016196595</v>
      </c>
      <c r="AD28" t="n">
        <v>377542.9378990887</v>
      </c>
      <c r="AE28" t="n">
        <v>516570.9036524315</v>
      </c>
      <c r="AF28" t="n">
        <v>2.308755278946161e-06</v>
      </c>
      <c r="AG28" t="n">
        <v>0.8424999999999999</v>
      </c>
      <c r="AH28" t="n">
        <v>467270.1016196595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2.4775</v>
      </c>
      <c r="E29" t="n">
        <v>40.36</v>
      </c>
      <c r="F29" t="n">
        <v>37.34</v>
      </c>
      <c r="G29" t="n">
        <v>172.34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467.09</v>
      </c>
      <c r="Q29" t="n">
        <v>790.16</v>
      </c>
      <c r="R29" t="n">
        <v>87.97</v>
      </c>
      <c r="S29" t="n">
        <v>58.53</v>
      </c>
      <c r="T29" t="n">
        <v>7610</v>
      </c>
      <c r="U29" t="n">
        <v>0.67</v>
      </c>
      <c r="V29" t="n">
        <v>0.78</v>
      </c>
      <c r="W29" t="n">
        <v>2.59</v>
      </c>
      <c r="X29" t="n">
        <v>0.44</v>
      </c>
      <c r="Y29" t="n">
        <v>0.5</v>
      </c>
      <c r="Z29" t="n">
        <v>10</v>
      </c>
      <c r="AA29" t="n">
        <v>374.2487654090905</v>
      </c>
      <c r="AB29" t="n">
        <v>512.0636715229825</v>
      </c>
      <c r="AC29" t="n">
        <v>463.1930333987049</v>
      </c>
      <c r="AD29" t="n">
        <v>374248.7654090906</v>
      </c>
      <c r="AE29" t="n">
        <v>512063.6715229825</v>
      </c>
      <c r="AF29" t="n">
        <v>2.313143482525523e-06</v>
      </c>
      <c r="AG29" t="n">
        <v>0.8408333333333333</v>
      </c>
      <c r="AH29" t="n">
        <v>463193.033398705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2.477</v>
      </c>
      <c r="E30" t="n">
        <v>40.37</v>
      </c>
      <c r="F30" t="n">
        <v>37.35</v>
      </c>
      <c r="G30" t="n">
        <v>172.38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469.5</v>
      </c>
      <c r="Q30" t="n">
        <v>790.17</v>
      </c>
      <c r="R30" t="n">
        <v>88.31</v>
      </c>
      <c r="S30" t="n">
        <v>58.53</v>
      </c>
      <c r="T30" t="n">
        <v>7780.86</v>
      </c>
      <c r="U30" t="n">
        <v>0.66</v>
      </c>
      <c r="V30" t="n">
        <v>0.78</v>
      </c>
      <c r="W30" t="n">
        <v>2.59</v>
      </c>
      <c r="X30" t="n">
        <v>0.45</v>
      </c>
      <c r="Y30" t="n">
        <v>0.5</v>
      </c>
      <c r="Z30" t="n">
        <v>10</v>
      </c>
      <c r="AA30" t="n">
        <v>375.6779928762112</v>
      </c>
      <c r="AB30" t="n">
        <v>514.0192035965629</v>
      </c>
      <c r="AC30" t="n">
        <v>464.9619322357893</v>
      </c>
      <c r="AD30" t="n">
        <v>375677.9928762112</v>
      </c>
      <c r="AE30" t="n">
        <v>514019.2035965628</v>
      </c>
      <c r="AF30" t="n">
        <v>2.312676652357506e-06</v>
      </c>
      <c r="AG30" t="n">
        <v>0.8410416666666666</v>
      </c>
      <c r="AH30" t="n">
        <v>464961.9322357893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2.4771</v>
      </c>
      <c r="E31" t="n">
        <v>40.37</v>
      </c>
      <c r="F31" t="n">
        <v>37.35</v>
      </c>
      <c r="G31" t="n">
        <v>172.37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463.05</v>
      </c>
      <c r="Q31" t="n">
        <v>790.16</v>
      </c>
      <c r="R31" t="n">
        <v>88.11</v>
      </c>
      <c r="S31" t="n">
        <v>58.53</v>
      </c>
      <c r="T31" t="n">
        <v>7681</v>
      </c>
      <c r="U31" t="n">
        <v>0.66</v>
      </c>
      <c r="V31" t="n">
        <v>0.78</v>
      </c>
      <c r="W31" t="n">
        <v>2.6</v>
      </c>
      <c r="X31" t="n">
        <v>0.45</v>
      </c>
      <c r="Y31" t="n">
        <v>0.5</v>
      </c>
      <c r="Z31" t="n">
        <v>10</v>
      </c>
      <c r="AA31" t="n">
        <v>372.1205222764848</v>
      </c>
      <c r="AB31" t="n">
        <v>509.1517153774909</v>
      </c>
      <c r="AC31" t="n">
        <v>460.558990260783</v>
      </c>
      <c r="AD31" t="n">
        <v>372120.5222764849</v>
      </c>
      <c r="AE31" t="n">
        <v>509151.7153774909</v>
      </c>
      <c r="AF31" t="n">
        <v>2.312770018391109e-06</v>
      </c>
      <c r="AG31" t="n">
        <v>0.8410416666666666</v>
      </c>
      <c r="AH31" t="n">
        <v>460558.9902607831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2.4823</v>
      </c>
      <c r="E32" t="n">
        <v>40.28</v>
      </c>
      <c r="F32" t="n">
        <v>37.3</v>
      </c>
      <c r="G32" t="n">
        <v>186.51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462.98</v>
      </c>
      <c r="Q32" t="n">
        <v>790.17</v>
      </c>
      <c r="R32" t="n">
        <v>86.52</v>
      </c>
      <c r="S32" t="n">
        <v>58.53</v>
      </c>
      <c r="T32" t="n">
        <v>6889.98</v>
      </c>
      <c r="U32" t="n">
        <v>0.68</v>
      </c>
      <c r="V32" t="n">
        <v>0.78</v>
      </c>
      <c r="W32" t="n">
        <v>2.59</v>
      </c>
      <c r="X32" t="n">
        <v>0.4</v>
      </c>
      <c r="Y32" t="n">
        <v>0.5</v>
      </c>
      <c r="Z32" t="n">
        <v>10</v>
      </c>
      <c r="AA32" t="n">
        <v>371.1550924910899</v>
      </c>
      <c r="AB32" t="n">
        <v>507.8307717533575</v>
      </c>
      <c r="AC32" t="n">
        <v>459.3641156421809</v>
      </c>
      <c r="AD32" t="n">
        <v>371155.0924910899</v>
      </c>
      <c r="AE32" t="n">
        <v>507830.7717533574</v>
      </c>
      <c r="AF32" t="n">
        <v>2.317625052138489e-06</v>
      </c>
      <c r="AG32" t="n">
        <v>0.8391666666666667</v>
      </c>
      <c r="AH32" t="n">
        <v>459364.1156421809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2.482</v>
      </c>
      <c r="E33" t="n">
        <v>40.29</v>
      </c>
      <c r="F33" t="n">
        <v>37.31</v>
      </c>
      <c r="G33" t="n">
        <v>186.54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462.32</v>
      </c>
      <c r="Q33" t="n">
        <v>790.17</v>
      </c>
      <c r="R33" t="n">
        <v>86.76000000000001</v>
      </c>
      <c r="S33" t="n">
        <v>58.53</v>
      </c>
      <c r="T33" t="n">
        <v>7008.76</v>
      </c>
      <c r="U33" t="n">
        <v>0.67</v>
      </c>
      <c r="V33" t="n">
        <v>0.78</v>
      </c>
      <c r="W33" t="n">
        <v>2.59</v>
      </c>
      <c r="X33" t="n">
        <v>0.4</v>
      </c>
      <c r="Y33" t="n">
        <v>0.5</v>
      </c>
      <c r="Z33" t="n">
        <v>10</v>
      </c>
      <c r="AA33" t="n">
        <v>370.8685303620898</v>
      </c>
      <c r="AB33" t="n">
        <v>507.4386848062305</v>
      </c>
      <c r="AC33" t="n">
        <v>459.0094489229903</v>
      </c>
      <c r="AD33" t="n">
        <v>370868.5303620897</v>
      </c>
      <c r="AE33" t="n">
        <v>507438.6848062305</v>
      </c>
      <c r="AF33" t="n">
        <v>2.317344954037679e-06</v>
      </c>
      <c r="AG33" t="n">
        <v>0.839375</v>
      </c>
      <c r="AH33" t="n">
        <v>459009.4489229903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2.4867</v>
      </c>
      <c r="E34" t="n">
        <v>40.21</v>
      </c>
      <c r="F34" t="n">
        <v>37.27</v>
      </c>
      <c r="G34" t="n">
        <v>203.29</v>
      </c>
      <c r="H34" t="n">
        <v>2.37</v>
      </c>
      <c r="I34" t="n">
        <v>11</v>
      </c>
      <c r="J34" t="n">
        <v>247.78</v>
      </c>
      <c r="K34" t="n">
        <v>54.38</v>
      </c>
      <c r="L34" t="n">
        <v>33</v>
      </c>
      <c r="M34" t="n">
        <v>9</v>
      </c>
      <c r="N34" t="n">
        <v>60.41</v>
      </c>
      <c r="O34" t="n">
        <v>30794.11</v>
      </c>
      <c r="P34" t="n">
        <v>458.61</v>
      </c>
      <c r="Q34" t="n">
        <v>790.17</v>
      </c>
      <c r="R34" t="n">
        <v>85.42</v>
      </c>
      <c r="S34" t="n">
        <v>58.53</v>
      </c>
      <c r="T34" t="n">
        <v>6346.11</v>
      </c>
      <c r="U34" t="n">
        <v>0.6899999999999999</v>
      </c>
      <c r="V34" t="n">
        <v>0.78</v>
      </c>
      <c r="W34" t="n">
        <v>2.6</v>
      </c>
      <c r="X34" t="n">
        <v>0.37</v>
      </c>
      <c r="Y34" t="n">
        <v>0.5</v>
      </c>
      <c r="Z34" t="n">
        <v>10</v>
      </c>
      <c r="AA34" t="n">
        <v>368.0203816703096</v>
      </c>
      <c r="AB34" t="n">
        <v>503.5417221146846</v>
      </c>
      <c r="AC34" t="n">
        <v>455.484406881304</v>
      </c>
      <c r="AD34" t="n">
        <v>368020.3816703096</v>
      </c>
      <c r="AE34" t="n">
        <v>503541.7221146846</v>
      </c>
      <c r="AF34" t="n">
        <v>2.321733157617041e-06</v>
      </c>
      <c r="AG34" t="n">
        <v>0.8377083333333334</v>
      </c>
      <c r="AH34" t="n">
        <v>455484.4068813041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2.487</v>
      </c>
      <c r="E35" t="n">
        <v>40.21</v>
      </c>
      <c r="F35" t="n">
        <v>37.26</v>
      </c>
      <c r="G35" t="n">
        <v>203.26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457.27</v>
      </c>
      <c r="Q35" t="n">
        <v>790.16</v>
      </c>
      <c r="R35" t="n">
        <v>85.43000000000001</v>
      </c>
      <c r="S35" t="n">
        <v>58.53</v>
      </c>
      <c r="T35" t="n">
        <v>6350.17</v>
      </c>
      <c r="U35" t="n">
        <v>0.6899999999999999</v>
      </c>
      <c r="V35" t="n">
        <v>0.78</v>
      </c>
      <c r="W35" t="n">
        <v>2.59</v>
      </c>
      <c r="X35" t="n">
        <v>0.36</v>
      </c>
      <c r="Y35" t="n">
        <v>0.5</v>
      </c>
      <c r="Z35" t="n">
        <v>10</v>
      </c>
      <c r="AA35" t="n">
        <v>367.2135350254362</v>
      </c>
      <c r="AB35" t="n">
        <v>502.437758939607</v>
      </c>
      <c r="AC35" t="n">
        <v>454.4858044022338</v>
      </c>
      <c r="AD35" t="n">
        <v>367213.5350254361</v>
      </c>
      <c r="AE35" t="n">
        <v>502437.758939607</v>
      </c>
      <c r="AF35" t="n">
        <v>2.322013255717851e-06</v>
      </c>
      <c r="AG35" t="n">
        <v>0.8377083333333334</v>
      </c>
      <c r="AH35" t="n">
        <v>454485.8044022338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2.4861</v>
      </c>
      <c r="E36" t="n">
        <v>40.22</v>
      </c>
      <c r="F36" t="n">
        <v>37.28</v>
      </c>
      <c r="G36" t="n">
        <v>203.34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454.89</v>
      </c>
      <c r="Q36" t="n">
        <v>790.16</v>
      </c>
      <c r="R36" t="n">
        <v>85.95</v>
      </c>
      <c r="S36" t="n">
        <v>58.53</v>
      </c>
      <c r="T36" t="n">
        <v>6607.88</v>
      </c>
      <c r="U36" t="n">
        <v>0.68</v>
      </c>
      <c r="V36" t="n">
        <v>0.78</v>
      </c>
      <c r="W36" t="n">
        <v>2.59</v>
      </c>
      <c r="X36" t="n">
        <v>0.38</v>
      </c>
      <c r="Y36" t="n">
        <v>0.5</v>
      </c>
      <c r="Z36" t="n">
        <v>10</v>
      </c>
      <c r="AA36" t="n">
        <v>366.103155128584</v>
      </c>
      <c r="AB36" t="n">
        <v>500.9184881782302</v>
      </c>
      <c r="AC36" t="n">
        <v>453.1115307100128</v>
      </c>
      <c r="AD36" t="n">
        <v>366103.155128584</v>
      </c>
      <c r="AE36" t="n">
        <v>500918.4881782302</v>
      </c>
      <c r="AF36" t="n">
        <v>2.32117296141542e-06</v>
      </c>
      <c r="AG36" t="n">
        <v>0.8379166666666666</v>
      </c>
      <c r="AH36" t="n">
        <v>453111.5307100128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2.4912</v>
      </c>
      <c r="E37" t="n">
        <v>40.14</v>
      </c>
      <c r="F37" t="n">
        <v>37.24</v>
      </c>
      <c r="G37" t="n">
        <v>223.42</v>
      </c>
      <c r="H37" t="n">
        <v>2.53</v>
      </c>
      <c r="I37" t="n">
        <v>10</v>
      </c>
      <c r="J37" t="n">
        <v>253.18</v>
      </c>
      <c r="K37" t="n">
        <v>54.38</v>
      </c>
      <c r="L37" t="n">
        <v>36</v>
      </c>
      <c r="M37" t="n">
        <v>8</v>
      </c>
      <c r="N37" t="n">
        <v>62.8</v>
      </c>
      <c r="O37" t="n">
        <v>31459.45</v>
      </c>
      <c r="P37" t="n">
        <v>452.83</v>
      </c>
      <c r="Q37" t="n">
        <v>790.17</v>
      </c>
      <c r="R37" t="n">
        <v>84.41</v>
      </c>
      <c r="S37" t="n">
        <v>58.53</v>
      </c>
      <c r="T37" t="n">
        <v>5843.7</v>
      </c>
      <c r="U37" t="n">
        <v>0.6899999999999999</v>
      </c>
      <c r="V37" t="n">
        <v>0.78</v>
      </c>
      <c r="W37" t="n">
        <v>2.59</v>
      </c>
      <c r="X37" t="n">
        <v>0.33</v>
      </c>
      <c r="Y37" t="n">
        <v>0.5</v>
      </c>
      <c r="Z37" t="n">
        <v>10</v>
      </c>
      <c r="AA37" t="n">
        <v>364.1122549445465</v>
      </c>
      <c r="AB37" t="n">
        <v>498.1944507141127</v>
      </c>
      <c r="AC37" t="n">
        <v>450.6474715582601</v>
      </c>
      <c r="AD37" t="n">
        <v>364112.2549445464</v>
      </c>
      <c r="AE37" t="n">
        <v>498194.4507141127</v>
      </c>
      <c r="AF37" t="n">
        <v>2.325934629129196e-06</v>
      </c>
      <c r="AG37" t="n">
        <v>0.83625</v>
      </c>
      <c r="AH37" t="n">
        <v>450647.4715582601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2.4911</v>
      </c>
      <c r="E38" t="n">
        <v>40.14</v>
      </c>
      <c r="F38" t="n">
        <v>37.24</v>
      </c>
      <c r="G38" t="n">
        <v>223.42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452.39</v>
      </c>
      <c r="Q38" t="n">
        <v>790.17</v>
      </c>
      <c r="R38" t="n">
        <v>84.45999999999999</v>
      </c>
      <c r="S38" t="n">
        <v>58.53</v>
      </c>
      <c r="T38" t="n">
        <v>5871.05</v>
      </c>
      <c r="U38" t="n">
        <v>0.6899999999999999</v>
      </c>
      <c r="V38" t="n">
        <v>0.78</v>
      </c>
      <c r="W38" t="n">
        <v>2.59</v>
      </c>
      <c r="X38" t="n">
        <v>0.33</v>
      </c>
      <c r="Y38" t="n">
        <v>0.5</v>
      </c>
      <c r="Z38" t="n">
        <v>10</v>
      </c>
      <c r="AA38" t="n">
        <v>363.8863636612882</v>
      </c>
      <c r="AB38" t="n">
        <v>497.8853762947386</v>
      </c>
      <c r="AC38" t="n">
        <v>450.3678947676825</v>
      </c>
      <c r="AD38" t="n">
        <v>363886.3636612882</v>
      </c>
      <c r="AE38" t="n">
        <v>497885.3762947387</v>
      </c>
      <c r="AF38" t="n">
        <v>2.325841263095592e-06</v>
      </c>
      <c r="AG38" t="n">
        <v>0.83625</v>
      </c>
      <c r="AH38" t="n">
        <v>450367.8947676825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2.4915</v>
      </c>
      <c r="E39" t="n">
        <v>40.14</v>
      </c>
      <c r="F39" t="n">
        <v>37.23</v>
      </c>
      <c r="G39" t="n">
        <v>223.38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448.01</v>
      </c>
      <c r="Q39" t="n">
        <v>790.17</v>
      </c>
      <c r="R39" t="n">
        <v>84.34999999999999</v>
      </c>
      <c r="S39" t="n">
        <v>58.53</v>
      </c>
      <c r="T39" t="n">
        <v>5811.36</v>
      </c>
      <c r="U39" t="n">
        <v>0.6899999999999999</v>
      </c>
      <c r="V39" t="n">
        <v>0.78</v>
      </c>
      <c r="W39" t="n">
        <v>2.59</v>
      </c>
      <c r="X39" t="n">
        <v>0.33</v>
      </c>
      <c r="Y39" t="n">
        <v>0.5</v>
      </c>
      <c r="Z39" t="n">
        <v>10</v>
      </c>
      <c r="AA39" t="n">
        <v>361.4070729443134</v>
      </c>
      <c r="AB39" t="n">
        <v>494.4931013571868</v>
      </c>
      <c r="AC39" t="n">
        <v>447.2993737890828</v>
      </c>
      <c r="AD39" t="n">
        <v>361407.0729443133</v>
      </c>
      <c r="AE39" t="n">
        <v>494493.1013571869</v>
      </c>
      <c r="AF39" t="n">
        <v>2.326214727230006e-06</v>
      </c>
      <c r="AG39" t="n">
        <v>0.83625</v>
      </c>
      <c r="AH39" t="n">
        <v>447299.3737890829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2.4907</v>
      </c>
      <c r="E40" t="n">
        <v>40.15</v>
      </c>
      <c r="F40" t="n">
        <v>37.24</v>
      </c>
      <c r="G40" t="n">
        <v>223.46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5</v>
      </c>
      <c r="N40" t="n">
        <v>65.28</v>
      </c>
      <c r="O40" t="n">
        <v>32135.68</v>
      </c>
      <c r="P40" t="n">
        <v>446.66</v>
      </c>
      <c r="Q40" t="n">
        <v>790.16</v>
      </c>
      <c r="R40" t="n">
        <v>84.59</v>
      </c>
      <c r="S40" t="n">
        <v>58.53</v>
      </c>
      <c r="T40" t="n">
        <v>5934.53</v>
      </c>
      <c r="U40" t="n">
        <v>0.6899999999999999</v>
      </c>
      <c r="V40" t="n">
        <v>0.78</v>
      </c>
      <c r="W40" t="n">
        <v>2.59</v>
      </c>
      <c r="X40" t="n">
        <v>0.34</v>
      </c>
      <c r="Y40" t="n">
        <v>0.5</v>
      </c>
      <c r="Z40" t="n">
        <v>10</v>
      </c>
      <c r="AA40" t="n">
        <v>360.8149653185126</v>
      </c>
      <c r="AB40" t="n">
        <v>493.6829535816213</v>
      </c>
      <c r="AC40" t="n">
        <v>446.5665453801678</v>
      </c>
      <c r="AD40" t="n">
        <v>360814.9653185126</v>
      </c>
      <c r="AE40" t="n">
        <v>493682.9535816213</v>
      </c>
      <c r="AF40" t="n">
        <v>2.325467798961179e-06</v>
      </c>
      <c r="AG40" t="n">
        <v>0.8364583333333333</v>
      </c>
      <c r="AH40" t="n">
        <v>446566.5453801678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2.4907</v>
      </c>
      <c r="E41" t="n">
        <v>40.15</v>
      </c>
      <c r="F41" t="n">
        <v>37.24</v>
      </c>
      <c r="G41" t="n">
        <v>223.47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448.1</v>
      </c>
      <c r="Q41" t="n">
        <v>790.21</v>
      </c>
      <c r="R41" t="n">
        <v>84.58</v>
      </c>
      <c r="S41" t="n">
        <v>58.53</v>
      </c>
      <c r="T41" t="n">
        <v>5926.74</v>
      </c>
      <c r="U41" t="n">
        <v>0.6899999999999999</v>
      </c>
      <c r="V41" t="n">
        <v>0.78</v>
      </c>
      <c r="W41" t="n">
        <v>2.59</v>
      </c>
      <c r="X41" t="n">
        <v>0.34</v>
      </c>
      <c r="Y41" t="n">
        <v>0.5</v>
      </c>
      <c r="Z41" t="n">
        <v>10</v>
      </c>
      <c r="AA41" t="n">
        <v>361.6015333853632</v>
      </c>
      <c r="AB41" t="n">
        <v>494.7591707116205</v>
      </c>
      <c r="AC41" t="n">
        <v>447.54004985776</v>
      </c>
      <c r="AD41" t="n">
        <v>361601.5333853632</v>
      </c>
      <c r="AE41" t="n">
        <v>494759.1707116205</v>
      </c>
      <c r="AF41" t="n">
        <v>2.325467798961179e-06</v>
      </c>
      <c r="AG41" t="n">
        <v>0.8364583333333333</v>
      </c>
      <c r="AH41" t="n">
        <v>447540.04985776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1.3236</v>
      </c>
      <c r="E2" t="n">
        <v>75.55</v>
      </c>
      <c r="F2" t="n">
        <v>56.86</v>
      </c>
      <c r="G2" t="n">
        <v>6.72</v>
      </c>
      <c r="H2" t="n">
        <v>0.11</v>
      </c>
      <c r="I2" t="n">
        <v>508</v>
      </c>
      <c r="J2" t="n">
        <v>159.12</v>
      </c>
      <c r="K2" t="n">
        <v>50.28</v>
      </c>
      <c r="L2" t="n">
        <v>1</v>
      </c>
      <c r="M2" t="n">
        <v>506</v>
      </c>
      <c r="N2" t="n">
        <v>27.84</v>
      </c>
      <c r="O2" t="n">
        <v>19859.16</v>
      </c>
      <c r="P2" t="n">
        <v>696.15</v>
      </c>
      <c r="Q2" t="n">
        <v>790.28</v>
      </c>
      <c r="R2" t="n">
        <v>741.04</v>
      </c>
      <c r="S2" t="n">
        <v>58.53</v>
      </c>
      <c r="T2" t="n">
        <v>331667.62</v>
      </c>
      <c r="U2" t="n">
        <v>0.08</v>
      </c>
      <c r="V2" t="n">
        <v>0.51</v>
      </c>
      <c r="W2" t="n">
        <v>3.41</v>
      </c>
      <c r="X2" t="n">
        <v>19.95</v>
      </c>
      <c r="Y2" t="n">
        <v>0.5</v>
      </c>
      <c r="Z2" t="n">
        <v>10</v>
      </c>
      <c r="AA2" t="n">
        <v>1017.087923602637</v>
      </c>
      <c r="AB2" t="n">
        <v>1391.6245678255</v>
      </c>
      <c r="AC2" t="n">
        <v>1258.809872229581</v>
      </c>
      <c r="AD2" t="n">
        <v>1017087.923602637</v>
      </c>
      <c r="AE2" t="n">
        <v>1391624.567825499</v>
      </c>
      <c r="AF2" t="n">
        <v>1.278410383330545e-06</v>
      </c>
      <c r="AG2" t="n">
        <v>1.573958333333333</v>
      </c>
      <c r="AH2" t="n">
        <v>1258809.872229581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1.8881</v>
      </c>
      <c r="E3" t="n">
        <v>52.96</v>
      </c>
      <c r="F3" t="n">
        <v>44.32</v>
      </c>
      <c r="G3" t="n">
        <v>13.57</v>
      </c>
      <c r="H3" t="n">
        <v>0.22</v>
      </c>
      <c r="I3" t="n">
        <v>196</v>
      </c>
      <c r="J3" t="n">
        <v>160.54</v>
      </c>
      <c r="K3" t="n">
        <v>50.28</v>
      </c>
      <c r="L3" t="n">
        <v>2</v>
      </c>
      <c r="M3" t="n">
        <v>194</v>
      </c>
      <c r="N3" t="n">
        <v>28.26</v>
      </c>
      <c r="O3" t="n">
        <v>20034.4</v>
      </c>
      <c r="P3" t="n">
        <v>538.9400000000001</v>
      </c>
      <c r="Q3" t="n">
        <v>790.21</v>
      </c>
      <c r="R3" t="n">
        <v>321.03</v>
      </c>
      <c r="S3" t="n">
        <v>58.53</v>
      </c>
      <c r="T3" t="n">
        <v>123225.31</v>
      </c>
      <c r="U3" t="n">
        <v>0.18</v>
      </c>
      <c r="V3" t="n">
        <v>0.65</v>
      </c>
      <c r="W3" t="n">
        <v>2.9</v>
      </c>
      <c r="X3" t="n">
        <v>7.42</v>
      </c>
      <c r="Y3" t="n">
        <v>0.5</v>
      </c>
      <c r="Z3" t="n">
        <v>10</v>
      </c>
      <c r="AA3" t="n">
        <v>554.913930538836</v>
      </c>
      <c r="AB3" t="n">
        <v>759.257720838064</v>
      </c>
      <c r="AC3" t="n">
        <v>686.7952295861825</v>
      </c>
      <c r="AD3" t="n">
        <v>554913.9305388359</v>
      </c>
      <c r="AE3" t="n">
        <v>759257.720838064</v>
      </c>
      <c r="AF3" t="n">
        <v>1.823637537599277e-06</v>
      </c>
      <c r="AG3" t="n">
        <v>1.103333333333333</v>
      </c>
      <c r="AH3" t="n">
        <v>686795.2295861825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2.0988</v>
      </c>
      <c r="E4" t="n">
        <v>47.65</v>
      </c>
      <c r="F4" t="n">
        <v>41.42</v>
      </c>
      <c r="G4" t="n">
        <v>20.54</v>
      </c>
      <c r="H4" t="n">
        <v>0.33</v>
      </c>
      <c r="I4" t="n">
        <v>121</v>
      </c>
      <c r="J4" t="n">
        <v>161.97</v>
      </c>
      <c r="K4" t="n">
        <v>50.28</v>
      </c>
      <c r="L4" t="n">
        <v>3</v>
      </c>
      <c r="M4" t="n">
        <v>119</v>
      </c>
      <c r="N4" t="n">
        <v>28.69</v>
      </c>
      <c r="O4" t="n">
        <v>20210.21</v>
      </c>
      <c r="P4" t="n">
        <v>500.46</v>
      </c>
      <c r="Q4" t="n">
        <v>790.1900000000001</v>
      </c>
      <c r="R4" t="n">
        <v>223.93</v>
      </c>
      <c r="S4" t="n">
        <v>58.53</v>
      </c>
      <c r="T4" t="n">
        <v>75048.25</v>
      </c>
      <c r="U4" t="n">
        <v>0.26</v>
      </c>
      <c r="V4" t="n">
        <v>0.7</v>
      </c>
      <c r="W4" t="n">
        <v>2.78</v>
      </c>
      <c r="X4" t="n">
        <v>4.52</v>
      </c>
      <c r="Y4" t="n">
        <v>0.5</v>
      </c>
      <c r="Z4" t="n">
        <v>10</v>
      </c>
      <c r="AA4" t="n">
        <v>464.8389940194068</v>
      </c>
      <c r="AB4" t="n">
        <v>636.0132188664404</v>
      </c>
      <c r="AC4" t="n">
        <v>575.3130099079856</v>
      </c>
      <c r="AD4" t="n">
        <v>464838.9940194067</v>
      </c>
      <c r="AE4" t="n">
        <v>636013.2188664405</v>
      </c>
      <c r="AF4" t="n">
        <v>2.027143935127039e-06</v>
      </c>
      <c r="AG4" t="n">
        <v>0.9927083333333333</v>
      </c>
      <c r="AH4" t="n">
        <v>575313.0099079856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2.205</v>
      </c>
      <c r="E5" t="n">
        <v>45.35</v>
      </c>
      <c r="F5" t="n">
        <v>40.19</v>
      </c>
      <c r="G5" t="n">
        <v>27.4</v>
      </c>
      <c r="H5" t="n">
        <v>0.43</v>
      </c>
      <c r="I5" t="n">
        <v>88</v>
      </c>
      <c r="J5" t="n">
        <v>163.4</v>
      </c>
      <c r="K5" t="n">
        <v>50.28</v>
      </c>
      <c r="L5" t="n">
        <v>4</v>
      </c>
      <c r="M5" t="n">
        <v>86</v>
      </c>
      <c r="N5" t="n">
        <v>29.12</v>
      </c>
      <c r="O5" t="n">
        <v>20386.62</v>
      </c>
      <c r="P5" t="n">
        <v>482.65</v>
      </c>
      <c r="Q5" t="n">
        <v>790.17</v>
      </c>
      <c r="R5" t="n">
        <v>183.02</v>
      </c>
      <c r="S5" t="n">
        <v>58.53</v>
      </c>
      <c r="T5" t="n">
        <v>54758.94</v>
      </c>
      <c r="U5" t="n">
        <v>0.32</v>
      </c>
      <c r="V5" t="n">
        <v>0.72</v>
      </c>
      <c r="W5" t="n">
        <v>2.72</v>
      </c>
      <c r="X5" t="n">
        <v>3.29</v>
      </c>
      <c r="Y5" t="n">
        <v>0.5</v>
      </c>
      <c r="Z5" t="n">
        <v>10</v>
      </c>
      <c r="AA5" t="n">
        <v>427.7315745536636</v>
      </c>
      <c r="AB5" t="n">
        <v>585.2412104896021</v>
      </c>
      <c r="AC5" t="n">
        <v>529.3866107516714</v>
      </c>
      <c r="AD5" t="n">
        <v>427731.5745536636</v>
      </c>
      <c r="AE5" t="n">
        <v>585241.2104896021</v>
      </c>
      <c r="AF5" t="n">
        <v>2.129718113662627e-06</v>
      </c>
      <c r="AG5" t="n">
        <v>0.9447916666666667</v>
      </c>
      <c r="AH5" t="n">
        <v>529386.6107516714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2.274</v>
      </c>
      <c r="E6" t="n">
        <v>43.98</v>
      </c>
      <c r="F6" t="n">
        <v>39.43</v>
      </c>
      <c r="G6" t="n">
        <v>34.28</v>
      </c>
      <c r="H6" t="n">
        <v>0.54</v>
      </c>
      <c r="I6" t="n">
        <v>69</v>
      </c>
      <c r="J6" t="n">
        <v>164.83</v>
      </c>
      <c r="K6" t="n">
        <v>50.28</v>
      </c>
      <c r="L6" t="n">
        <v>5</v>
      </c>
      <c r="M6" t="n">
        <v>67</v>
      </c>
      <c r="N6" t="n">
        <v>29.55</v>
      </c>
      <c r="O6" t="n">
        <v>20563.61</v>
      </c>
      <c r="P6" t="n">
        <v>470.5</v>
      </c>
      <c r="Q6" t="n">
        <v>790.1900000000001</v>
      </c>
      <c r="R6" t="n">
        <v>157.44</v>
      </c>
      <c r="S6" t="n">
        <v>58.53</v>
      </c>
      <c r="T6" t="n">
        <v>42061.9</v>
      </c>
      <c r="U6" t="n">
        <v>0.37</v>
      </c>
      <c r="V6" t="n">
        <v>0.74</v>
      </c>
      <c r="W6" t="n">
        <v>2.69</v>
      </c>
      <c r="X6" t="n">
        <v>2.52</v>
      </c>
      <c r="Y6" t="n">
        <v>0.5</v>
      </c>
      <c r="Z6" t="n">
        <v>10</v>
      </c>
      <c r="AA6" t="n">
        <v>405.2519509291769</v>
      </c>
      <c r="AB6" t="n">
        <v>554.4835977155781</v>
      </c>
      <c r="AC6" t="n">
        <v>501.5644613722196</v>
      </c>
      <c r="AD6" t="n">
        <v>405251.9509291769</v>
      </c>
      <c r="AE6" t="n">
        <v>554483.597715578</v>
      </c>
      <c r="AF6" t="n">
        <v>2.19636235395411e-06</v>
      </c>
      <c r="AG6" t="n">
        <v>0.9162499999999999</v>
      </c>
      <c r="AH6" t="n">
        <v>501564.4613722195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2.3183</v>
      </c>
      <c r="E7" t="n">
        <v>43.13</v>
      </c>
      <c r="F7" t="n">
        <v>38.97</v>
      </c>
      <c r="G7" t="n">
        <v>41.02</v>
      </c>
      <c r="H7" t="n">
        <v>0.64</v>
      </c>
      <c r="I7" t="n">
        <v>57</v>
      </c>
      <c r="J7" t="n">
        <v>166.27</v>
      </c>
      <c r="K7" t="n">
        <v>50.28</v>
      </c>
      <c r="L7" t="n">
        <v>6</v>
      </c>
      <c r="M7" t="n">
        <v>55</v>
      </c>
      <c r="N7" t="n">
        <v>29.99</v>
      </c>
      <c r="O7" t="n">
        <v>20741.2</v>
      </c>
      <c r="P7" t="n">
        <v>462.04</v>
      </c>
      <c r="Q7" t="n">
        <v>790.17</v>
      </c>
      <c r="R7" t="n">
        <v>142.42</v>
      </c>
      <c r="S7" t="n">
        <v>58.53</v>
      </c>
      <c r="T7" t="n">
        <v>34612.37</v>
      </c>
      <c r="U7" t="n">
        <v>0.41</v>
      </c>
      <c r="V7" t="n">
        <v>0.74</v>
      </c>
      <c r="W7" t="n">
        <v>2.66</v>
      </c>
      <c r="X7" t="n">
        <v>2.07</v>
      </c>
      <c r="Y7" t="n">
        <v>0.5</v>
      </c>
      <c r="Z7" t="n">
        <v>10</v>
      </c>
      <c r="AA7" t="n">
        <v>391.2189463389581</v>
      </c>
      <c r="AB7" t="n">
        <v>535.2830217427712</v>
      </c>
      <c r="AC7" t="n">
        <v>484.1963614220799</v>
      </c>
      <c r="AD7" t="n">
        <v>391218.9463389581</v>
      </c>
      <c r="AE7" t="n">
        <v>535283.0217427713</v>
      </c>
      <c r="AF7" t="n">
        <v>2.239149887938353e-06</v>
      </c>
      <c r="AG7" t="n">
        <v>0.8985416666666667</v>
      </c>
      <c r="AH7" t="n">
        <v>484196.3614220799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2.3516</v>
      </c>
      <c r="E8" t="n">
        <v>42.52</v>
      </c>
      <c r="F8" t="n">
        <v>38.65</v>
      </c>
      <c r="G8" t="n">
        <v>48.32</v>
      </c>
      <c r="H8" t="n">
        <v>0.74</v>
      </c>
      <c r="I8" t="n">
        <v>48</v>
      </c>
      <c r="J8" t="n">
        <v>167.72</v>
      </c>
      <c r="K8" t="n">
        <v>50.28</v>
      </c>
      <c r="L8" t="n">
        <v>7</v>
      </c>
      <c r="M8" t="n">
        <v>46</v>
      </c>
      <c r="N8" t="n">
        <v>30.44</v>
      </c>
      <c r="O8" t="n">
        <v>20919.39</v>
      </c>
      <c r="P8" t="n">
        <v>455.49</v>
      </c>
      <c r="Q8" t="n">
        <v>790.17</v>
      </c>
      <c r="R8" t="n">
        <v>131.66</v>
      </c>
      <c r="S8" t="n">
        <v>58.53</v>
      </c>
      <c r="T8" t="n">
        <v>29276.89</v>
      </c>
      <c r="U8" t="n">
        <v>0.44</v>
      </c>
      <c r="V8" t="n">
        <v>0.75</v>
      </c>
      <c r="W8" t="n">
        <v>2.65</v>
      </c>
      <c r="X8" t="n">
        <v>1.75</v>
      </c>
      <c r="Y8" t="n">
        <v>0.5</v>
      </c>
      <c r="Z8" t="n">
        <v>10</v>
      </c>
      <c r="AA8" t="n">
        <v>380.983724190479</v>
      </c>
      <c r="AB8" t="n">
        <v>521.2787392530896</v>
      </c>
      <c r="AC8" t="n">
        <v>471.5286279980795</v>
      </c>
      <c r="AD8" t="n">
        <v>380983.724190479</v>
      </c>
      <c r="AE8" t="n">
        <v>521278.7392530896</v>
      </c>
      <c r="AF8" t="n">
        <v>2.271312977818155e-06</v>
      </c>
      <c r="AG8" t="n">
        <v>0.8858333333333334</v>
      </c>
      <c r="AH8" t="n">
        <v>471528.6279980795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2.3728</v>
      </c>
      <c r="E9" t="n">
        <v>42.14</v>
      </c>
      <c r="F9" t="n">
        <v>38.47</v>
      </c>
      <c r="G9" t="n">
        <v>54.95</v>
      </c>
      <c r="H9" t="n">
        <v>0.84</v>
      </c>
      <c r="I9" t="n">
        <v>42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450.94</v>
      </c>
      <c r="Q9" t="n">
        <v>790.21</v>
      </c>
      <c r="R9" t="n">
        <v>124.92</v>
      </c>
      <c r="S9" t="n">
        <v>58.53</v>
      </c>
      <c r="T9" t="n">
        <v>25939.03</v>
      </c>
      <c r="U9" t="n">
        <v>0.47</v>
      </c>
      <c r="V9" t="n">
        <v>0.75</v>
      </c>
      <c r="W9" t="n">
        <v>2.66</v>
      </c>
      <c r="X9" t="n">
        <v>1.56</v>
      </c>
      <c r="Y9" t="n">
        <v>0.5</v>
      </c>
      <c r="Z9" t="n">
        <v>10</v>
      </c>
      <c r="AA9" t="n">
        <v>374.4675921444972</v>
      </c>
      <c r="AB9" t="n">
        <v>512.3630799163202</v>
      </c>
      <c r="AC9" t="n">
        <v>463.4638666752049</v>
      </c>
      <c r="AD9" t="n">
        <v>374467.5921444973</v>
      </c>
      <c r="AE9" t="n">
        <v>512363.0799163202</v>
      </c>
      <c r="AF9" t="n">
        <v>2.291789179183075e-06</v>
      </c>
      <c r="AG9" t="n">
        <v>0.8779166666666667</v>
      </c>
      <c r="AH9" t="n">
        <v>463463.8666752049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2.3944</v>
      </c>
      <c r="E10" t="n">
        <v>41.76</v>
      </c>
      <c r="F10" t="n">
        <v>38.25</v>
      </c>
      <c r="G10" t="n">
        <v>62.02</v>
      </c>
      <c r="H10" t="n">
        <v>0.9399999999999999</v>
      </c>
      <c r="I10" t="n">
        <v>37</v>
      </c>
      <c r="J10" t="n">
        <v>170.62</v>
      </c>
      <c r="K10" t="n">
        <v>50.28</v>
      </c>
      <c r="L10" t="n">
        <v>9</v>
      </c>
      <c r="M10" t="n">
        <v>35</v>
      </c>
      <c r="N10" t="n">
        <v>31.34</v>
      </c>
      <c r="O10" t="n">
        <v>21277.6</v>
      </c>
      <c r="P10" t="n">
        <v>444.47</v>
      </c>
      <c r="Q10" t="n">
        <v>790.17</v>
      </c>
      <c r="R10" t="n">
        <v>118.31</v>
      </c>
      <c r="S10" t="n">
        <v>58.53</v>
      </c>
      <c r="T10" t="n">
        <v>22657.48</v>
      </c>
      <c r="U10" t="n">
        <v>0.49</v>
      </c>
      <c r="V10" t="n">
        <v>0.76</v>
      </c>
      <c r="W10" t="n">
        <v>2.63</v>
      </c>
      <c r="X10" t="n">
        <v>1.34</v>
      </c>
      <c r="Y10" t="n">
        <v>0.5</v>
      </c>
      <c r="Z10" t="n">
        <v>10</v>
      </c>
      <c r="AA10" t="n">
        <v>366.8006739969985</v>
      </c>
      <c r="AB10" t="n">
        <v>501.8728642663555</v>
      </c>
      <c r="AC10" t="n">
        <v>453.9748224837627</v>
      </c>
      <c r="AD10" t="n">
        <v>366800.6739969985</v>
      </c>
      <c r="AE10" t="n">
        <v>501872.8642663555</v>
      </c>
      <c r="AF10" t="n">
        <v>2.312651723969974e-06</v>
      </c>
      <c r="AG10" t="n">
        <v>0.87</v>
      </c>
      <c r="AH10" t="n">
        <v>453974.8224837627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2.4112</v>
      </c>
      <c r="E11" t="n">
        <v>41.47</v>
      </c>
      <c r="F11" t="n">
        <v>38.09</v>
      </c>
      <c r="G11" t="n">
        <v>69.25</v>
      </c>
      <c r="H11" t="n">
        <v>1.03</v>
      </c>
      <c r="I11" t="n">
        <v>33</v>
      </c>
      <c r="J11" t="n">
        <v>172.08</v>
      </c>
      <c r="K11" t="n">
        <v>50.28</v>
      </c>
      <c r="L11" t="n">
        <v>10</v>
      </c>
      <c r="M11" t="n">
        <v>31</v>
      </c>
      <c r="N11" t="n">
        <v>31.8</v>
      </c>
      <c r="O11" t="n">
        <v>21457.64</v>
      </c>
      <c r="P11" t="n">
        <v>439.29</v>
      </c>
      <c r="Q11" t="n">
        <v>790.1900000000001</v>
      </c>
      <c r="R11" t="n">
        <v>112.84</v>
      </c>
      <c r="S11" t="n">
        <v>58.53</v>
      </c>
      <c r="T11" t="n">
        <v>19944.47</v>
      </c>
      <c r="U11" t="n">
        <v>0.52</v>
      </c>
      <c r="V11" t="n">
        <v>0.76</v>
      </c>
      <c r="W11" t="n">
        <v>2.62</v>
      </c>
      <c r="X11" t="n">
        <v>1.18</v>
      </c>
      <c r="Y11" t="n">
        <v>0.5</v>
      </c>
      <c r="Z11" t="n">
        <v>10</v>
      </c>
      <c r="AA11" t="n">
        <v>360.8806361751354</v>
      </c>
      <c r="AB11" t="n">
        <v>493.7728073448465</v>
      </c>
      <c r="AC11" t="n">
        <v>446.6478236263412</v>
      </c>
      <c r="AD11" t="n">
        <v>360880.6361751354</v>
      </c>
      <c r="AE11" t="n">
        <v>493772.8073448464</v>
      </c>
      <c r="AF11" t="n">
        <v>2.328878147693118e-06</v>
      </c>
      <c r="AG11" t="n">
        <v>0.8639583333333333</v>
      </c>
      <c r="AH11" t="n">
        <v>446647.8236263412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2.422</v>
      </c>
      <c r="E12" t="n">
        <v>41.29</v>
      </c>
      <c r="F12" t="n">
        <v>38</v>
      </c>
      <c r="G12" t="n">
        <v>75.98999999999999</v>
      </c>
      <c r="H12" t="n">
        <v>1.12</v>
      </c>
      <c r="I12" t="n">
        <v>30</v>
      </c>
      <c r="J12" t="n">
        <v>173.55</v>
      </c>
      <c r="K12" t="n">
        <v>50.28</v>
      </c>
      <c r="L12" t="n">
        <v>11</v>
      </c>
      <c r="M12" t="n">
        <v>28</v>
      </c>
      <c r="N12" t="n">
        <v>32.27</v>
      </c>
      <c r="O12" t="n">
        <v>21638.31</v>
      </c>
      <c r="P12" t="n">
        <v>435.25</v>
      </c>
      <c r="Q12" t="n">
        <v>790.1799999999999</v>
      </c>
      <c r="R12" t="n">
        <v>109.92</v>
      </c>
      <c r="S12" t="n">
        <v>58.53</v>
      </c>
      <c r="T12" t="n">
        <v>18498.22</v>
      </c>
      <c r="U12" t="n">
        <v>0.53</v>
      </c>
      <c r="V12" t="n">
        <v>0.76</v>
      </c>
      <c r="W12" t="n">
        <v>2.62</v>
      </c>
      <c r="X12" t="n">
        <v>1.09</v>
      </c>
      <c r="Y12" t="n">
        <v>0.5</v>
      </c>
      <c r="Z12" t="n">
        <v>10</v>
      </c>
      <c r="AA12" t="n">
        <v>356.756054476773</v>
      </c>
      <c r="AB12" t="n">
        <v>488.1293727014448</v>
      </c>
      <c r="AC12" t="n">
        <v>441.5429904646955</v>
      </c>
      <c r="AD12" t="n">
        <v>356756.054476773</v>
      </c>
      <c r="AE12" t="n">
        <v>488129.3727014448</v>
      </c>
      <c r="AF12" t="n">
        <v>2.339309420086568e-06</v>
      </c>
      <c r="AG12" t="n">
        <v>0.8602083333333334</v>
      </c>
      <c r="AH12" t="n">
        <v>441542.9904646956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2.435</v>
      </c>
      <c r="E13" t="n">
        <v>41.07</v>
      </c>
      <c r="F13" t="n">
        <v>37.87</v>
      </c>
      <c r="G13" t="n">
        <v>84.16</v>
      </c>
      <c r="H13" t="n">
        <v>1.22</v>
      </c>
      <c r="I13" t="n">
        <v>27</v>
      </c>
      <c r="J13" t="n">
        <v>175.02</v>
      </c>
      <c r="K13" t="n">
        <v>50.28</v>
      </c>
      <c r="L13" t="n">
        <v>12</v>
      </c>
      <c r="M13" t="n">
        <v>25</v>
      </c>
      <c r="N13" t="n">
        <v>32.74</v>
      </c>
      <c r="O13" t="n">
        <v>21819.6</v>
      </c>
      <c r="P13" t="n">
        <v>431.79</v>
      </c>
      <c r="Q13" t="n">
        <v>790.17</v>
      </c>
      <c r="R13" t="n">
        <v>105.69</v>
      </c>
      <c r="S13" t="n">
        <v>58.53</v>
      </c>
      <c r="T13" t="n">
        <v>16400.78</v>
      </c>
      <c r="U13" t="n">
        <v>0.55</v>
      </c>
      <c r="V13" t="n">
        <v>0.77</v>
      </c>
      <c r="W13" t="n">
        <v>2.62</v>
      </c>
      <c r="X13" t="n">
        <v>0.97</v>
      </c>
      <c r="Y13" t="n">
        <v>0.5</v>
      </c>
      <c r="Z13" t="n">
        <v>10</v>
      </c>
      <c r="AA13" t="n">
        <v>352.5624571051987</v>
      </c>
      <c r="AB13" t="n">
        <v>482.3915077691982</v>
      </c>
      <c r="AC13" t="n">
        <v>436.3527393084385</v>
      </c>
      <c r="AD13" t="n">
        <v>352562.4571051988</v>
      </c>
      <c r="AE13" t="n">
        <v>482391.5077691982</v>
      </c>
      <c r="AF13" t="n">
        <v>2.351865581300905e-06</v>
      </c>
      <c r="AG13" t="n">
        <v>0.855625</v>
      </c>
      <c r="AH13" t="n">
        <v>436352.7393084385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2.444</v>
      </c>
      <c r="E14" t="n">
        <v>40.92</v>
      </c>
      <c r="F14" t="n">
        <v>37.79</v>
      </c>
      <c r="G14" t="n">
        <v>90.69</v>
      </c>
      <c r="H14" t="n">
        <v>1.31</v>
      </c>
      <c r="I14" t="n">
        <v>25</v>
      </c>
      <c r="J14" t="n">
        <v>176.49</v>
      </c>
      <c r="K14" t="n">
        <v>50.28</v>
      </c>
      <c r="L14" t="n">
        <v>13</v>
      </c>
      <c r="M14" t="n">
        <v>23</v>
      </c>
      <c r="N14" t="n">
        <v>33.21</v>
      </c>
      <c r="O14" t="n">
        <v>22001.54</v>
      </c>
      <c r="P14" t="n">
        <v>427.7</v>
      </c>
      <c r="Q14" t="n">
        <v>790.16</v>
      </c>
      <c r="R14" t="n">
        <v>102.71</v>
      </c>
      <c r="S14" t="n">
        <v>58.53</v>
      </c>
      <c r="T14" t="n">
        <v>14916.85</v>
      </c>
      <c r="U14" t="n">
        <v>0.57</v>
      </c>
      <c r="V14" t="n">
        <v>0.77</v>
      </c>
      <c r="W14" t="n">
        <v>2.62</v>
      </c>
      <c r="X14" t="n">
        <v>0.88</v>
      </c>
      <c r="Y14" t="n">
        <v>0.5</v>
      </c>
      <c r="Z14" t="n">
        <v>10</v>
      </c>
      <c r="AA14" t="n">
        <v>348.7700144500877</v>
      </c>
      <c r="AB14" t="n">
        <v>477.2025204177135</v>
      </c>
      <c r="AC14" t="n">
        <v>431.6589816269901</v>
      </c>
      <c r="AD14" t="n">
        <v>348770.0144500877</v>
      </c>
      <c r="AE14" t="n">
        <v>477202.5204177135</v>
      </c>
      <c r="AF14" t="n">
        <v>2.360558308295447e-06</v>
      </c>
      <c r="AG14" t="n">
        <v>0.8525</v>
      </c>
      <c r="AH14" t="n">
        <v>431658.9816269901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2.4529</v>
      </c>
      <c r="E15" t="n">
        <v>40.77</v>
      </c>
      <c r="F15" t="n">
        <v>37.7</v>
      </c>
      <c r="G15" t="n">
        <v>98.36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423.69</v>
      </c>
      <c r="Q15" t="n">
        <v>790.17</v>
      </c>
      <c r="R15" t="n">
        <v>100.12</v>
      </c>
      <c r="S15" t="n">
        <v>58.53</v>
      </c>
      <c r="T15" t="n">
        <v>13632.92</v>
      </c>
      <c r="U15" t="n">
        <v>0.58</v>
      </c>
      <c r="V15" t="n">
        <v>0.77</v>
      </c>
      <c r="W15" t="n">
        <v>2.61</v>
      </c>
      <c r="X15" t="n">
        <v>0.8</v>
      </c>
      <c r="Y15" t="n">
        <v>0.5</v>
      </c>
      <c r="Z15" t="n">
        <v>10</v>
      </c>
      <c r="AA15" t="n">
        <v>345.0357006310588</v>
      </c>
      <c r="AB15" t="n">
        <v>472.0930675042196</v>
      </c>
      <c r="AC15" t="n">
        <v>427.0371677283979</v>
      </c>
      <c r="AD15" t="n">
        <v>345035.7006310588</v>
      </c>
      <c r="AE15" t="n">
        <v>472093.0675042196</v>
      </c>
      <c r="AF15" t="n">
        <v>2.369154449434493e-06</v>
      </c>
      <c r="AG15" t="n">
        <v>0.8493750000000001</v>
      </c>
      <c r="AH15" t="n">
        <v>427037.1677283979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2.4603</v>
      </c>
      <c r="E16" t="n">
        <v>40.65</v>
      </c>
      <c r="F16" t="n">
        <v>37.64</v>
      </c>
      <c r="G16" t="n">
        <v>107.55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418.64</v>
      </c>
      <c r="Q16" t="n">
        <v>790.17</v>
      </c>
      <c r="R16" t="n">
        <v>97.83</v>
      </c>
      <c r="S16" t="n">
        <v>58.53</v>
      </c>
      <c r="T16" t="n">
        <v>12497.27</v>
      </c>
      <c r="U16" t="n">
        <v>0.6</v>
      </c>
      <c r="V16" t="n">
        <v>0.77</v>
      </c>
      <c r="W16" t="n">
        <v>2.61</v>
      </c>
      <c r="X16" t="n">
        <v>0.74</v>
      </c>
      <c r="Y16" t="n">
        <v>0.5</v>
      </c>
      <c r="Z16" t="n">
        <v>10</v>
      </c>
      <c r="AA16" t="n">
        <v>341.0440052260487</v>
      </c>
      <c r="AB16" t="n">
        <v>466.6314537499122</v>
      </c>
      <c r="AC16" t="n">
        <v>422.0968027253784</v>
      </c>
      <c r="AD16" t="n">
        <v>341044.0052260488</v>
      </c>
      <c r="AE16" t="n">
        <v>466631.4537499122</v>
      </c>
      <c r="AF16" t="n">
        <v>2.376301802741116e-06</v>
      </c>
      <c r="AG16" t="n">
        <v>0.8468749999999999</v>
      </c>
      <c r="AH16" t="n">
        <v>422096.8027253784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2.4643</v>
      </c>
      <c r="E17" t="n">
        <v>40.58</v>
      </c>
      <c r="F17" t="n">
        <v>37.61</v>
      </c>
      <c r="G17" t="n">
        <v>112.83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18</v>
      </c>
      <c r="N17" t="n">
        <v>34.67</v>
      </c>
      <c r="O17" t="n">
        <v>22551.28</v>
      </c>
      <c r="P17" t="n">
        <v>416.54</v>
      </c>
      <c r="Q17" t="n">
        <v>790.1799999999999</v>
      </c>
      <c r="R17" t="n">
        <v>97.04000000000001</v>
      </c>
      <c r="S17" t="n">
        <v>58.53</v>
      </c>
      <c r="T17" t="n">
        <v>12106.62</v>
      </c>
      <c r="U17" t="n">
        <v>0.6</v>
      </c>
      <c r="V17" t="n">
        <v>0.77</v>
      </c>
      <c r="W17" t="n">
        <v>2.6</v>
      </c>
      <c r="X17" t="n">
        <v>0.71</v>
      </c>
      <c r="Y17" t="n">
        <v>0.5</v>
      </c>
      <c r="Z17" t="n">
        <v>10</v>
      </c>
      <c r="AA17" t="n">
        <v>339.2502518268569</v>
      </c>
      <c r="AB17" t="n">
        <v>464.1771612143231</v>
      </c>
      <c r="AC17" t="n">
        <v>419.8767444247648</v>
      </c>
      <c r="AD17" t="n">
        <v>339250.2518268569</v>
      </c>
      <c r="AE17" t="n">
        <v>464177.1612143231</v>
      </c>
      <c r="AF17" t="n">
        <v>2.380165236960912e-06</v>
      </c>
      <c r="AG17" t="n">
        <v>0.8454166666666666</v>
      </c>
      <c r="AH17" t="n">
        <v>419876.7444247648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2.4689</v>
      </c>
      <c r="E18" t="n">
        <v>40.5</v>
      </c>
      <c r="F18" t="n">
        <v>37.57</v>
      </c>
      <c r="G18" t="n">
        <v>118.63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412.36</v>
      </c>
      <c r="Q18" t="n">
        <v>790.16</v>
      </c>
      <c r="R18" t="n">
        <v>95.42</v>
      </c>
      <c r="S18" t="n">
        <v>58.53</v>
      </c>
      <c r="T18" t="n">
        <v>11305.99</v>
      </c>
      <c r="U18" t="n">
        <v>0.61</v>
      </c>
      <c r="V18" t="n">
        <v>0.77</v>
      </c>
      <c r="W18" t="n">
        <v>2.61</v>
      </c>
      <c r="X18" t="n">
        <v>0.66</v>
      </c>
      <c r="Y18" t="n">
        <v>0.5</v>
      </c>
      <c r="Z18" t="n">
        <v>10</v>
      </c>
      <c r="AA18" t="n">
        <v>336.206824460278</v>
      </c>
      <c r="AB18" t="n">
        <v>460.0130096248303</v>
      </c>
      <c r="AC18" t="n">
        <v>416.1100136185497</v>
      </c>
      <c r="AD18" t="n">
        <v>336206.824460278</v>
      </c>
      <c r="AE18" t="n">
        <v>460013.0096248303</v>
      </c>
      <c r="AF18" t="n">
        <v>2.384608186313678e-06</v>
      </c>
      <c r="AG18" t="n">
        <v>0.84375</v>
      </c>
      <c r="AH18" t="n">
        <v>416110.0136185497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2.4731</v>
      </c>
      <c r="E19" t="n">
        <v>40.44</v>
      </c>
      <c r="F19" t="n">
        <v>37.53</v>
      </c>
      <c r="G19" t="n">
        <v>125.1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16</v>
      </c>
      <c r="N19" t="n">
        <v>35.67</v>
      </c>
      <c r="O19" t="n">
        <v>22921.24</v>
      </c>
      <c r="P19" t="n">
        <v>410.21</v>
      </c>
      <c r="Q19" t="n">
        <v>790.16</v>
      </c>
      <c r="R19" t="n">
        <v>94.43000000000001</v>
      </c>
      <c r="S19" t="n">
        <v>58.53</v>
      </c>
      <c r="T19" t="n">
        <v>10814.64</v>
      </c>
      <c r="U19" t="n">
        <v>0.62</v>
      </c>
      <c r="V19" t="n">
        <v>0.77</v>
      </c>
      <c r="W19" t="n">
        <v>2.6</v>
      </c>
      <c r="X19" t="n">
        <v>0.63</v>
      </c>
      <c r="Y19" t="n">
        <v>0.5</v>
      </c>
      <c r="Z19" t="n">
        <v>10</v>
      </c>
      <c r="AA19" t="n">
        <v>334.346193440008</v>
      </c>
      <c r="AB19" t="n">
        <v>457.4672121776496</v>
      </c>
      <c r="AC19" t="n">
        <v>413.8071835066788</v>
      </c>
      <c r="AD19" t="n">
        <v>334346.193440008</v>
      </c>
      <c r="AE19" t="n">
        <v>457467.2121776496</v>
      </c>
      <c r="AF19" t="n">
        <v>2.388664792244464e-06</v>
      </c>
      <c r="AG19" t="n">
        <v>0.8424999999999999</v>
      </c>
      <c r="AH19" t="n">
        <v>413807.1835066788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2.4764</v>
      </c>
      <c r="E20" t="n">
        <v>40.38</v>
      </c>
      <c r="F20" t="n">
        <v>37.51</v>
      </c>
      <c r="G20" t="n">
        <v>132.38</v>
      </c>
      <c r="H20" t="n">
        <v>1.82</v>
      </c>
      <c r="I20" t="n">
        <v>17</v>
      </c>
      <c r="J20" t="n">
        <v>185.46</v>
      </c>
      <c r="K20" t="n">
        <v>50.28</v>
      </c>
      <c r="L20" t="n">
        <v>19</v>
      </c>
      <c r="M20" t="n">
        <v>15</v>
      </c>
      <c r="N20" t="n">
        <v>36.18</v>
      </c>
      <c r="O20" t="n">
        <v>23107.19</v>
      </c>
      <c r="P20" t="n">
        <v>405.58</v>
      </c>
      <c r="Q20" t="n">
        <v>790.16</v>
      </c>
      <c r="R20" t="n">
        <v>93.56999999999999</v>
      </c>
      <c r="S20" t="n">
        <v>58.53</v>
      </c>
      <c r="T20" t="n">
        <v>10387.11</v>
      </c>
      <c r="U20" t="n">
        <v>0.63</v>
      </c>
      <c r="V20" t="n">
        <v>0.77</v>
      </c>
      <c r="W20" t="n">
        <v>2.6</v>
      </c>
      <c r="X20" t="n">
        <v>0.61</v>
      </c>
      <c r="Y20" t="n">
        <v>0.5</v>
      </c>
      <c r="Z20" t="n">
        <v>10</v>
      </c>
      <c r="AA20" t="n">
        <v>331.3035258004974</v>
      </c>
      <c r="AB20" t="n">
        <v>453.3041000802486</v>
      </c>
      <c r="AC20" t="n">
        <v>410.0413929848893</v>
      </c>
      <c r="AD20" t="n">
        <v>331303.5258004974</v>
      </c>
      <c r="AE20" t="n">
        <v>453304.1000802487</v>
      </c>
      <c r="AF20" t="n">
        <v>2.391852125475796e-06</v>
      </c>
      <c r="AG20" t="n">
        <v>0.8412500000000001</v>
      </c>
      <c r="AH20" t="n">
        <v>410041.3929848893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2.4814</v>
      </c>
      <c r="E21" t="n">
        <v>40.3</v>
      </c>
      <c r="F21" t="n">
        <v>37.46</v>
      </c>
      <c r="G21" t="n">
        <v>140.47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14</v>
      </c>
      <c r="N21" t="n">
        <v>36.69</v>
      </c>
      <c r="O21" t="n">
        <v>23293.82</v>
      </c>
      <c r="P21" t="n">
        <v>400.67</v>
      </c>
      <c r="Q21" t="n">
        <v>790.16</v>
      </c>
      <c r="R21" t="n">
        <v>92.04000000000001</v>
      </c>
      <c r="S21" t="n">
        <v>58.53</v>
      </c>
      <c r="T21" t="n">
        <v>9626.17</v>
      </c>
      <c r="U21" t="n">
        <v>0.64</v>
      </c>
      <c r="V21" t="n">
        <v>0.77</v>
      </c>
      <c r="W21" t="n">
        <v>2.6</v>
      </c>
      <c r="X21" t="n">
        <v>0.5600000000000001</v>
      </c>
      <c r="Y21" t="n">
        <v>0.5</v>
      </c>
      <c r="Z21" t="n">
        <v>10</v>
      </c>
      <c r="AA21" t="n">
        <v>327.809749733934</v>
      </c>
      <c r="AB21" t="n">
        <v>448.5237615314549</v>
      </c>
      <c r="AC21" t="n">
        <v>405.7172832379451</v>
      </c>
      <c r="AD21" t="n">
        <v>327809.749733934</v>
      </c>
      <c r="AE21" t="n">
        <v>448523.7615314549</v>
      </c>
      <c r="AF21" t="n">
        <v>2.39668141825054e-06</v>
      </c>
      <c r="AG21" t="n">
        <v>0.8395833333333332</v>
      </c>
      <c r="AH21" t="n">
        <v>405717.2832379451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2.4855</v>
      </c>
      <c r="E22" t="n">
        <v>40.23</v>
      </c>
      <c r="F22" t="n">
        <v>37.43</v>
      </c>
      <c r="G22" t="n">
        <v>149.7</v>
      </c>
      <c r="H22" t="n">
        <v>1.98</v>
      </c>
      <c r="I22" t="n">
        <v>15</v>
      </c>
      <c r="J22" t="n">
        <v>188.49</v>
      </c>
      <c r="K22" t="n">
        <v>50.28</v>
      </c>
      <c r="L22" t="n">
        <v>21</v>
      </c>
      <c r="M22" t="n">
        <v>13</v>
      </c>
      <c r="N22" t="n">
        <v>37.21</v>
      </c>
      <c r="O22" t="n">
        <v>23481.16</v>
      </c>
      <c r="P22" t="n">
        <v>399.21</v>
      </c>
      <c r="Q22" t="n">
        <v>790.1900000000001</v>
      </c>
      <c r="R22" t="n">
        <v>90.70999999999999</v>
      </c>
      <c r="S22" t="n">
        <v>58.53</v>
      </c>
      <c r="T22" t="n">
        <v>8967.799999999999</v>
      </c>
      <c r="U22" t="n">
        <v>0.65</v>
      </c>
      <c r="V22" t="n">
        <v>0.78</v>
      </c>
      <c r="W22" t="n">
        <v>2.6</v>
      </c>
      <c r="X22" t="n">
        <v>0.52</v>
      </c>
      <c r="Y22" t="n">
        <v>0.5</v>
      </c>
      <c r="Z22" t="n">
        <v>10</v>
      </c>
      <c r="AA22" t="n">
        <v>326.3898276353264</v>
      </c>
      <c r="AB22" t="n">
        <v>446.5809614735981</v>
      </c>
      <c r="AC22" t="n">
        <v>403.9599012908731</v>
      </c>
      <c r="AD22" t="n">
        <v>326389.8276353264</v>
      </c>
      <c r="AE22" t="n">
        <v>446580.9614735981</v>
      </c>
      <c r="AF22" t="n">
        <v>2.400641438325832e-06</v>
      </c>
      <c r="AG22" t="n">
        <v>0.8381249999999999</v>
      </c>
      <c r="AH22" t="n">
        <v>403959.9012908731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2.4908</v>
      </c>
      <c r="E23" t="n">
        <v>40.15</v>
      </c>
      <c r="F23" t="n">
        <v>37.37</v>
      </c>
      <c r="G23" t="n">
        <v>160.17</v>
      </c>
      <c r="H23" t="n">
        <v>2.05</v>
      </c>
      <c r="I23" t="n">
        <v>14</v>
      </c>
      <c r="J23" t="n">
        <v>190.01</v>
      </c>
      <c r="K23" t="n">
        <v>50.28</v>
      </c>
      <c r="L23" t="n">
        <v>22</v>
      </c>
      <c r="M23" t="n">
        <v>12</v>
      </c>
      <c r="N23" t="n">
        <v>37.74</v>
      </c>
      <c r="O23" t="n">
        <v>23669.2</v>
      </c>
      <c r="P23" t="n">
        <v>392.81</v>
      </c>
      <c r="Q23" t="n">
        <v>790.16</v>
      </c>
      <c r="R23" t="n">
        <v>89.20999999999999</v>
      </c>
      <c r="S23" t="n">
        <v>58.53</v>
      </c>
      <c r="T23" t="n">
        <v>8222.77</v>
      </c>
      <c r="U23" t="n">
        <v>0.66</v>
      </c>
      <c r="V23" t="n">
        <v>0.78</v>
      </c>
      <c r="W23" t="n">
        <v>2.59</v>
      </c>
      <c r="X23" t="n">
        <v>0.47</v>
      </c>
      <c r="Y23" t="n">
        <v>0.5</v>
      </c>
      <c r="Z23" t="n">
        <v>10</v>
      </c>
      <c r="AA23" t="n">
        <v>322.0390877076028</v>
      </c>
      <c r="AB23" t="n">
        <v>440.6280871633875</v>
      </c>
      <c r="AC23" t="n">
        <v>398.5751609499175</v>
      </c>
      <c r="AD23" t="n">
        <v>322039.0877076028</v>
      </c>
      <c r="AE23" t="n">
        <v>440628.0871633875</v>
      </c>
      <c r="AF23" t="n">
        <v>2.405760488667062e-06</v>
      </c>
      <c r="AG23" t="n">
        <v>0.8364583333333333</v>
      </c>
      <c r="AH23" t="n">
        <v>398575.1609499175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2.4912</v>
      </c>
      <c r="E24" t="n">
        <v>40.14</v>
      </c>
      <c r="F24" t="n">
        <v>37.37</v>
      </c>
      <c r="G24" t="n">
        <v>160.14</v>
      </c>
      <c r="H24" t="n">
        <v>2.13</v>
      </c>
      <c r="I24" t="n">
        <v>14</v>
      </c>
      <c r="J24" t="n">
        <v>191.55</v>
      </c>
      <c r="K24" t="n">
        <v>50.28</v>
      </c>
      <c r="L24" t="n">
        <v>23</v>
      </c>
      <c r="M24" t="n">
        <v>12</v>
      </c>
      <c r="N24" t="n">
        <v>38.27</v>
      </c>
      <c r="O24" t="n">
        <v>23857.96</v>
      </c>
      <c r="P24" t="n">
        <v>386.95</v>
      </c>
      <c r="Q24" t="n">
        <v>790.17</v>
      </c>
      <c r="R24" t="n">
        <v>88.72</v>
      </c>
      <c r="S24" t="n">
        <v>58.53</v>
      </c>
      <c r="T24" t="n">
        <v>7979.32</v>
      </c>
      <c r="U24" t="n">
        <v>0.66</v>
      </c>
      <c r="V24" t="n">
        <v>0.78</v>
      </c>
      <c r="W24" t="n">
        <v>2.6</v>
      </c>
      <c r="X24" t="n">
        <v>0.46</v>
      </c>
      <c r="Y24" t="n">
        <v>0.5</v>
      </c>
      <c r="Z24" t="n">
        <v>10</v>
      </c>
      <c r="AA24" t="n">
        <v>318.7870869206586</v>
      </c>
      <c r="AB24" t="n">
        <v>436.1785562185413</v>
      </c>
      <c r="AC24" t="n">
        <v>394.5502869934914</v>
      </c>
      <c r="AD24" t="n">
        <v>318787.0869206586</v>
      </c>
      <c r="AE24" t="n">
        <v>436178.5562185413</v>
      </c>
      <c r="AF24" t="n">
        <v>2.406146832089041e-06</v>
      </c>
      <c r="AG24" t="n">
        <v>0.83625</v>
      </c>
      <c r="AH24" t="n">
        <v>394550.2869934914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2.494</v>
      </c>
      <c r="E25" t="n">
        <v>40.1</v>
      </c>
      <c r="F25" t="n">
        <v>37.35</v>
      </c>
      <c r="G25" t="n">
        <v>172.4</v>
      </c>
      <c r="H25" t="n">
        <v>2.21</v>
      </c>
      <c r="I25" t="n">
        <v>13</v>
      </c>
      <c r="J25" t="n">
        <v>193.08</v>
      </c>
      <c r="K25" t="n">
        <v>50.28</v>
      </c>
      <c r="L25" t="n">
        <v>24</v>
      </c>
      <c r="M25" t="n">
        <v>11</v>
      </c>
      <c r="N25" t="n">
        <v>38.8</v>
      </c>
      <c r="O25" t="n">
        <v>24047.45</v>
      </c>
      <c r="P25" t="n">
        <v>389.01</v>
      </c>
      <c r="Q25" t="n">
        <v>790.16</v>
      </c>
      <c r="R25" t="n">
        <v>88.27</v>
      </c>
      <c r="S25" t="n">
        <v>58.53</v>
      </c>
      <c r="T25" t="n">
        <v>7756.41</v>
      </c>
      <c r="U25" t="n">
        <v>0.66</v>
      </c>
      <c r="V25" t="n">
        <v>0.78</v>
      </c>
      <c r="W25" t="n">
        <v>2.6</v>
      </c>
      <c r="X25" t="n">
        <v>0.45</v>
      </c>
      <c r="Y25" t="n">
        <v>0.5</v>
      </c>
      <c r="Z25" t="n">
        <v>10</v>
      </c>
      <c r="AA25" t="n">
        <v>319.5004373999591</v>
      </c>
      <c r="AB25" t="n">
        <v>437.1545938151222</v>
      </c>
      <c r="AC25" t="n">
        <v>395.433172931732</v>
      </c>
      <c r="AD25" t="n">
        <v>319500.4373999591</v>
      </c>
      <c r="AE25" t="n">
        <v>437154.5938151221</v>
      </c>
      <c r="AF25" t="n">
        <v>2.408851236042899e-06</v>
      </c>
      <c r="AG25" t="n">
        <v>0.8354166666666667</v>
      </c>
      <c r="AH25" t="n">
        <v>395433.172931732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2.4993</v>
      </c>
      <c r="E26" t="n">
        <v>40.01</v>
      </c>
      <c r="F26" t="n">
        <v>37.3</v>
      </c>
      <c r="G26" t="n">
        <v>186.5</v>
      </c>
      <c r="H26" t="n">
        <v>2.28</v>
      </c>
      <c r="I26" t="n">
        <v>12</v>
      </c>
      <c r="J26" t="n">
        <v>194.62</v>
      </c>
      <c r="K26" t="n">
        <v>50.28</v>
      </c>
      <c r="L26" t="n">
        <v>25</v>
      </c>
      <c r="M26" t="n">
        <v>10</v>
      </c>
      <c r="N26" t="n">
        <v>39.34</v>
      </c>
      <c r="O26" t="n">
        <v>24237.67</v>
      </c>
      <c r="P26" t="n">
        <v>381.58</v>
      </c>
      <c r="Q26" t="n">
        <v>790.16</v>
      </c>
      <c r="R26" t="n">
        <v>86.70999999999999</v>
      </c>
      <c r="S26" t="n">
        <v>58.53</v>
      </c>
      <c r="T26" t="n">
        <v>6982.3</v>
      </c>
      <c r="U26" t="n">
        <v>0.68</v>
      </c>
      <c r="V26" t="n">
        <v>0.78</v>
      </c>
      <c r="W26" t="n">
        <v>2.59</v>
      </c>
      <c r="X26" t="n">
        <v>0.4</v>
      </c>
      <c r="Y26" t="n">
        <v>0.5</v>
      </c>
      <c r="Z26" t="n">
        <v>10</v>
      </c>
      <c r="AA26" t="n">
        <v>314.6448468425392</v>
      </c>
      <c r="AB26" t="n">
        <v>430.5109606009234</v>
      </c>
      <c r="AC26" t="n">
        <v>389.4235987470987</v>
      </c>
      <c r="AD26" t="n">
        <v>314644.8468425392</v>
      </c>
      <c r="AE26" t="n">
        <v>430510.9606009234</v>
      </c>
      <c r="AF26" t="n">
        <v>2.413970286384128e-06</v>
      </c>
      <c r="AG26" t="n">
        <v>0.8335416666666666</v>
      </c>
      <c r="AH26" t="n">
        <v>389423.5987470986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2.4986</v>
      </c>
      <c r="E27" t="n">
        <v>40.02</v>
      </c>
      <c r="F27" t="n">
        <v>37.31</v>
      </c>
      <c r="G27" t="n">
        <v>186.56</v>
      </c>
      <c r="H27" t="n">
        <v>2.35</v>
      </c>
      <c r="I27" t="n">
        <v>12</v>
      </c>
      <c r="J27" t="n">
        <v>196.17</v>
      </c>
      <c r="K27" t="n">
        <v>50.28</v>
      </c>
      <c r="L27" t="n">
        <v>26</v>
      </c>
      <c r="M27" t="n">
        <v>7</v>
      </c>
      <c r="N27" t="n">
        <v>39.89</v>
      </c>
      <c r="O27" t="n">
        <v>24428.62</v>
      </c>
      <c r="P27" t="n">
        <v>381.95</v>
      </c>
      <c r="Q27" t="n">
        <v>790.17</v>
      </c>
      <c r="R27" t="n">
        <v>86.79000000000001</v>
      </c>
      <c r="S27" t="n">
        <v>58.53</v>
      </c>
      <c r="T27" t="n">
        <v>7025.86</v>
      </c>
      <c r="U27" t="n">
        <v>0.67</v>
      </c>
      <c r="V27" t="n">
        <v>0.78</v>
      </c>
      <c r="W27" t="n">
        <v>2.6</v>
      </c>
      <c r="X27" t="n">
        <v>0.41</v>
      </c>
      <c r="Y27" t="n">
        <v>0.5</v>
      </c>
      <c r="Z27" t="n">
        <v>10</v>
      </c>
      <c r="AA27" t="n">
        <v>314.9612280210707</v>
      </c>
      <c r="AB27" t="n">
        <v>430.9438472871427</v>
      </c>
      <c r="AC27" t="n">
        <v>389.8151713355454</v>
      </c>
      <c r="AD27" t="n">
        <v>314961.2280210707</v>
      </c>
      <c r="AE27" t="n">
        <v>430943.8472871426</v>
      </c>
      <c r="AF27" t="n">
        <v>2.413294185395664e-06</v>
      </c>
      <c r="AG27" t="n">
        <v>0.8337500000000001</v>
      </c>
      <c r="AH27" t="n">
        <v>389815.1713355454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2.497</v>
      </c>
      <c r="E28" t="n">
        <v>40.05</v>
      </c>
      <c r="F28" t="n">
        <v>37.34</v>
      </c>
      <c r="G28" t="n">
        <v>186.69</v>
      </c>
      <c r="H28" t="n">
        <v>2.42</v>
      </c>
      <c r="I28" t="n">
        <v>12</v>
      </c>
      <c r="J28" t="n">
        <v>197.73</v>
      </c>
      <c r="K28" t="n">
        <v>50.28</v>
      </c>
      <c r="L28" t="n">
        <v>27</v>
      </c>
      <c r="M28" t="n">
        <v>5</v>
      </c>
      <c r="N28" t="n">
        <v>40.45</v>
      </c>
      <c r="O28" t="n">
        <v>24620.33</v>
      </c>
      <c r="P28" t="n">
        <v>380.07</v>
      </c>
      <c r="Q28" t="n">
        <v>790.17</v>
      </c>
      <c r="R28" t="n">
        <v>87.65000000000001</v>
      </c>
      <c r="S28" t="n">
        <v>58.53</v>
      </c>
      <c r="T28" t="n">
        <v>7451.15</v>
      </c>
      <c r="U28" t="n">
        <v>0.67</v>
      </c>
      <c r="V28" t="n">
        <v>0.78</v>
      </c>
      <c r="W28" t="n">
        <v>2.6</v>
      </c>
      <c r="X28" t="n">
        <v>0.43</v>
      </c>
      <c r="Y28" t="n">
        <v>0.5</v>
      </c>
      <c r="Z28" t="n">
        <v>10</v>
      </c>
      <c r="AA28" t="n">
        <v>314.2200832382283</v>
      </c>
      <c r="AB28" t="n">
        <v>429.9297802982575</v>
      </c>
      <c r="AC28" t="n">
        <v>388.8978854768276</v>
      </c>
      <c r="AD28" t="n">
        <v>314220.0832382283</v>
      </c>
      <c r="AE28" t="n">
        <v>429929.7802982575</v>
      </c>
      <c r="AF28" t="n">
        <v>2.411748811707745e-06</v>
      </c>
      <c r="AG28" t="n">
        <v>0.834375</v>
      </c>
      <c r="AH28" t="n">
        <v>388897.8854768276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2.5026</v>
      </c>
      <c r="E29" t="n">
        <v>39.96</v>
      </c>
      <c r="F29" t="n">
        <v>37.28</v>
      </c>
      <c r="G29" t="n">
        <v>203.34</v>
      </c>
      <c r="H29" t="n">
        <v>2.49</v>
      </c>
      <c r="I29" t="n">
        <v>11</v>
      </c>
      <c r="J29" t="n">
        <v>199.29</v>
      </c>
      <c r="K29" t="n">
        <v>50.28</v>
      </c>
      <c r="L29" t="n">
        <v>28</v>
      </c>
      <c r="M29" t="n">
        <v>3</v>
      </c>
      <c r="N29" t="n">
        <v>41.01</v>
      </c>
      <c r="O29" t="n">
        <v>24812.8</v>
      </c>
      <c r="P29" t="n">
        <v>377.44</v>
      </c>
      <c r="Q29" t="n">
        <v>790.17</v>
      </c>
      <c r="R29" t="n">
        <v>85.67</v>
      </c>
      <c r="S29" t="n">
        <v>58.53</v>
      </c>
      <c r="T29" t="n">
        <v>6466.22</v>
      </c>
      <c r="U29" t="n">
        <v>0.68</v>
      </c>
      <c r="V29" t="n">
        <v>0.78</v>
      </c>
      <c r="W29" t="n">
        <v>2.6</v>
      </c>
      <c r="X29" t="n">
        <v>0.38</v>
      </c>
      <c r="Y29" t="n">
        <v>0.5</v>
      </c>
      <c r="Z29" t="n">
        <v>10</v>
      </c>
      <c r="AA29" t="n">
        <v>311.9271394671341</v>
      </c>
      <c r="AB29" t="n">
        <v>426.7924734731067</v>
      </c>
      <c r="AC29" t="n">
        <v>386.0599988118312</v>
      </c>
      <c r="AD29" t="n">
        <v>311927.1394671341</v>
      </c>
      <c r="AE29" t="n">
        <v>426792.4734731067</v>
      </c>
      <c r="AF29" t="n">
        <v>2.417157619615461e-06</v>
      </c>
      <c r="AG29" t="n">
        <v>0.8325</v>
      </c>
      <c r="AH29" t="n">
        <v>386059.9988118312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2.5027</v>
      </c>
      <c r="E30" t="n">
        <v>39.96</v>
      </c>
      <c r="F30" t="n">
        <v>37.28</v>
      </c>
      <c r="G30" t="n">
        <v>203.33</v>
      </c>
      <c r="H30" t="n">
        <v>2.56</v>
      </c>
      <c r="I30" t="n">
        <v>11</v>
      </c>
      <c r="J30" t="n">
        <v>200.85</v>
      </c>
      <c r="K30" t="n">
        <v>50.28</v>
      </c>
      <c r="L30" t="n">
        <v>29</v>
      </c>
      <c r="M30" t="n">
        <v>0</v>
      </c>
      <c r="N30" t="n">
        <v>41.57</v>
      </c>
      <c r="O30" t="n">
        <v>25006.03</v>
      </c>
      <c r="P30" t="n">
        <v>379.73</v>
      </c>
      <c r="Q30" t="n">
        <v>790.17</v>
      </c>
      <c r="R30" t="n">
        <v>85.45999999999999</v>
      </c>
      <c r="S30" t="n">
        <v>58.53</v>
      </c>
      <c r="T30" t="n">
        <v>6363.02</v>
      </c>
      <c r="U30" t="n">
        <v>0.68</v>
      </c>
      <c r="V30" t="n">
        <v>0.78</v>
      </c>
      <c r="W30" t="n">
        <v>2.6</v>
      </c>
      <c r="X30" t="n">
        <v>0.37</v>
      </c>
      <c r="Y30" t="n">
        <v>0.5</v>
      </c>
      <c r="Z30" t="n">
        <v>10</v>
      </c>
      <c r="AA30" t="n">
        <v>313.1597408836283</v>
      </c>
      <c r="AB30" t="n">
        <v>428.4789731096906</v>
      </c>
      <c r="AC30" t="n">
        <v>387.5855412901167</v>
      </c>
      <c r="AD30" t="n">
        <v>313159.7408836283</v>
      </c>
      <c r="AE30" t="n">
        <v>428478.9731096906</v>
      </c>
      <c r="AF30" t="n">
        <v>2.417254205470955e-06</v>
      </c>
      <c r="AG30" t="n">
        <v>0.8325</v>
      </c>
      <c r="AH30" t="n">
        <v>387585.5412901167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1.8752</v>
      </c>
      <c r="E2" t="n">
        <v>53.33</v>
      </c>
      <c r="F2" t="n">
        <v>46.91</v>
      </c>
      <c r="G2" t="n">
        <v>10.7</v>
      </c>
      <c r="H2" t="n">
        <v>0.22</v>
      </c>
      <c r="I2" t="n">
        <v>263</v>
      </c>
      <c r="J2" t="n">
        <v>80.84</v>
      </c>
      <c r="K2" t="n">
        <v>35.1</v>
      </c>
      <c r="L2" t="n">
        <v>1</v>
      </c>
      <c r="M2" t="n">
        <v>261</v>
      </c>
      <c r="N2" t="n">
        <v>9.74</v>
      </c>
      <c r="O2" t="n">
        <v>10204.21</v>
      </c>
      <c r="P2" t="n">
        <v>362.31</v>
      </c>
      <c r="Q2" t="n">
        <v>790.23</v>
      </c>
      <c r="R2" t="n">
        <v>407.21</v>
      </c>
      <c r="S2" t="n">
        <v>58.53</v>
      </c>
      <c r="T2" t="n">
        <v>165978.19</v>
      </c>
      <c r="U2" t="n">
        <v>0.14</v>
      </c>
      <c r="V2" t="n">
        <v>0.62</v>
      </c>
      <c r="W2" t="n">
        <v>3.01</v>
      </c>
      <c r="X2" t="n">
        <v>10</v>
      </c>
      <c r="Y2" t="n">
        <v>0.5</v>
      </c>
      <c r="Z2" t="n">
        <v>10</v>
      </c>
      <c r="AA2" t="n">
        <v>391.2084254086913</v>
      </c>
      <c r="AB2" t="n">
        <v>535.2686265418297</v>
      </c>
      <c r="AC2" t="n">
        <v>484.1833400789124</v>
      </c>
      <c r="AD2" t="n">
        <v>391208.4254086913</v>
      </c>
      <c r="AE2" t="n">
        <v>535268.6265418297</v>
      </c>
      <c r="AF2" t="n">
        <v>2.021010757703597e-06</v>
      </c>
      <c r="AG2" t="n">
        <v>1.111041666666667</v>
      </c>
      <c r="AH2" t="n">
        <v>484183.3400789123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2.2241</v>
      </c>
      <c r="E3" t="n">
        <v>44.96</v>
      </c>
      <c r="F3" t="n">
        <v>41.12</v>
      </c>
      <c r="G3" t="n">
        <v>21.84</v>
      </c>
      <c r="H3" t="n">
        <v>0.43</v>
      </c>
      <c r="I3" t="n">
        <v>113</v>
      </c>
      <c r="J3" t="n">
        <v>82.04000000000001</v>
      </c>
      <c r="K3" t="n">
        <v>35.1</v>
      </c>
      <c r="L3" t="n">
        <v>2</v>
      </c>
      <c r="M3" t="n">
        <v>111</v>
      </c>
      <c r="N3" t="n">
        <v>9.94</v>
      </c>
      <c r="O3" t="n">
        <v>10352.53</v>
      </c>
      <c r="P3" t="n">
        <v>310.2</v>
      </c>
      <c r="Q3" t="n">
        <v>790.27</v>
      </c>
      <c r="R3" t="n">
        <v>213.95</v>
      </c>
      <c r="S3" t="n">
        <v>58.53</v>
      </c>
      <c r="T3" t="n">
        <v>70099.50999999999</v>
      </c>
      <c r="U3" t="n">
        <v>0.27</v>
      </c>
      <c r="V3" t="n">
        <v>0.71</v>
      </c>
      <c r="W3" t="n">
        <v>2.76</v>
      </c>
      <c r="X3" t="n">
        <v>4.22</v>
      </c>
      <c r="Y3" t="n">
        <v>0.5</v>
      </c>
      <c r="Z3" t="n">
        <v>10</v>
      </c>
      <c r="AA3" t="n">
        <v>285.3402251282264</v>
      </c>
      <c r="AB3" t="n">
        <v>390.4150843427339</v>
      </c>
      <c r="AC3" t="n">
        <v>353.154416644075</v>
      </c>
      <c r="AD3" t="n">
        <v>285340.2251282264</v>
      </c>
      <c r="AE3" t="n">
        <v>390415.0843427339</v>
      </c>
      <c r="AF3" t="n">
        <v>2.397040329676071e-06</v>
      </c>
      <c r="AG3" t="n">
        <v>0.9366666666666666</v>
      </c>
      <c r="AH3" t="n">
        <v>353154.416644075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2.3464</v>
      </c>
      <c r="E4" t="n">
        <v>42.62</v>
      </c>
      <c r="F4" t="n">
        <v>39.5</v>
      </c>
      <c r="G4" t="n">
        <v>33.38</v>
      </c>
      <c r="H4" t="n">
        <v>0.63</v>
      </c>
      <c r="I4" t="n">
        <v>71</v>
      </c>
      <c r="J4" t="n">
        <v>83.25</v>
      </c>
      <c r="K4" t="n">
        <v>35.1</v>
      </c>
      <c r="L4" t="n">
        <v>3</v>
      </c>
      <c r="M4" t="n">
        <v>69</v>
      </c>
      <c r="N4" t="n">
        <v>10.15</v>
      </c>
      <c r="O4" t="n">
        <v>10501.19</v>
      </c>
      <c r="P4" t="n">
        <v>289.79</v>
      </c>
      <c r="Q4" t="n">
        <v>790.22</v>
      </c>
      <c r="R4" t="n">
        <v>159.77</v>
      </c>
      <c r="S4" t="n">
        <v>58.53</v>
      </c>
      <c r="T4" t="n">
        <v>43218.87</v>
      </c>
      <c r="U4" t="n">
        <v>0.37</v>
      </c>
      <c r="V4" t="n">
        <v>0.73</v>
      </c>
      <c r="W4" t="n">
        <v>2.7</v>
      </c>
      <c r="X4" t="n">
        <v>2.6</v>
      </c>
      <c r="Y4" t="n">
        <v>0.5</v>
      </c>
      <c r="Z4" t="n">
        <v>10</v>
      </c>
      <c r="AA4" t="n">
        <v>255.3415447344366</v>
      </c>
      <c r="AB4" t="n">
        <v>349.369566379411</v>
      </c>
      <c r="AC4" t="n">
        <v>316.0262253075303</v>
      </c>
      <c r="AD4" t="n">
        <v>255341.5447344366</v>
      </c>
      <c r="AE4" t="n">
        <v>349369.566379411</v>
      </c>
      <c r="AF4" t="n">
        <v>2.528850064993451e-06</v>
      </c>
      <c r="AG4" t="n">
        <v>0.8879166666666666</v>
      </c>
      <c r="AH4" t="n">
        <v>316026.2253075303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2.4084</v>
      </c>
      <c r="E5" t="n">
        <v>41.52</v>
      </c>
      <c r="F5" t="n">
        <v>38.75</v>
      </c>
      <c r="G5" t="n">
        <v>45.59</v>
      </c>
      <c r="H5" t="n">
        <v>0.83</v>
      </c>
      <c r="I5" t="n">
        <v>51</v>
      </c>
      <c r="J5" t="n">
        <v>84.45999999999999</v>
      </c>
      <c r="K5" t="n">
        <v>35.1</v>
      </c>
      <c r="L5" t="n">
        <v>4</v>
      </c>
      <c r="M5" t="n">
        <v>49</v>
      </c>
      <c r="N5" t="n">
        <v>10.36</v>
      </c>
      <c r="O5" t="n">
        <v>10650.22</v>
      </c>
      <c r="P5" t="n">
        <v>276.82</v>
      </c>
      <c r="Q5" t="n">
        <v>790.16</v>
      </c>
      <c r="R5" t="n">
        <v>135.19</v>
      </c>
      <c r="S5" t="n">
        <v>58.53</v>
      </c>
      <c r="T5" t="n">
        <v>31029.29</v>
      </c>
      <c r="U5" t="n">
        <v>0.43</v>
      </c>
      <c r="V5" t="n">
        <v>0.75</v>
      </c>
      <c r="W5" t="n">
        <v>2.65</v>
      </c>
      <c r="X5" t="n">
        <v>1.85</v>
      </c>
      <c r="Y5" t="n">
        <v>0.5</v>
      </c>
      <c r="Z5" t="n">
        <v>10</v>
      </c>
      <c r="AA5" t="n">
        <v>239.9600531727326</v>
      </c>
      <c r="AB5" t="n">
        <v>328.3239310411824</v>
      </c>
      <c r="AC5" t="n">
        <v>296.989155868241</v>
      </c>
      <c r="AD5" t="n">
        <v>239960.0531727326</v>
      </c>
      <c r="AE5" t="n">
        <v>328323.9310411824</v>
      </c>
      <c r="AF5" t="n">
        <v>2.595671026478957e-06</v>
      </c>
      <c r="AG5" t="n">
        <v>0.8650000000000001</v>
      </c>
      <c r="AH5" t="n">
        <v>296989.155868241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2.4426</v>
      </c>
      <c r="E6" t="n">
        <v>40.94</v>
      </c>
      <c r="F6" t="n">
        <v>38.36</v>
      </c>
      <c r="G6" t="n">
        <v>57.54</v>
      </c>
      <c r="H6" t="n">
        <v>1.02</v>
      </c>
      <c r="I6" t="n">
        <v>40</v>
      </c>
      <c r="J6" t="n">
        <v>85.67</v>
      </c>
      <c r="K6" t="n">
        <v>35.1</v>
      </c>
      <c r="L6" t="n">
        <v>5</v>
      </c>
      <c r="M6" t="n">
        <v>38</v>
      </c>
      <c r="N6" t="n">
        <v>10.57</v>
      </c>
      <c r="O6" t="n">
        <v>10799.59</v>
      </c>
      <c r="P6" t="n">
        <v>266.25</v>
      </c>
      <c r="Q6" t="n">
        <v>790.1799999999999</v>
      </c>
      <c r="R6" t="n">
        <v>121.76</v>
      </c>
      <c r="S6" t="n">
        <v>58.53</v>
      </c>
      <c r="T6" t="n">
        <v>24367.2</v>
      </c>
      <c r="U6" t="n">
        <v>0.48</v>
      </c>
      <c r="V6" t="n">
        <v>0.76</v>
      </c>
      <c r="W6" t="n">
        <v>2.64</v>
      </c>
      <c r="X6" t="n">
        <v>1.46</v>
      </c>
      <c r="Y6" t="n">
        <v>0.5</v>
      </c>
      <c r="Z6" t="n">
        <v>10</v>
      </c>
      <c r="AA6" t="n">
        <v>229.9548676666143</v>
      </c>
      <c r="AB6" t="n">
        <v>314.6343948340859</v>
      </c>
      <c r="AC6" t="n">
        <v>284.6061297833607</v>
      </c>
      <c r="AD6" t="n">
        <v>229954.8676666143</v>
      </c>
      <c r="AE6" t="n">
        <v>314634.3948340859</v>
      </c>
      <c r="AF6" t="n">
        <v>2.632530331040319e-06</v>
      </c>
      <c r="AG6" t="n">
        <v>0.8529166666666667</v>
      </c>
      <c r="AH6" t="n">
        <v>284606.1297833607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2.4701</v>
      </c>
      <c r="E7" t="n">
        <v>40.48</v>
      </c>
      <c r="F7" t="n">
        <v>38.04</v>
      </c>
      <c r="G7" t="n">
        <v>71.33</v>
      </c>
      <c r="H7" t="n">
        <v>1.21</v>
      </c>
      <c r="I7" t="n">
        <v>32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254.67</v>
      </c>
      <c r="Q7" t="n">
        <v>790.17</v>
      </c>
      <c r="R7" t="n">
        <v>111.4</v>
      </c>
      <c r="S7" t="n">
        <v>58.53</v>
      </c>
      <c r="T7" t="n">
        <v>19229.47</v>
      </c>
      <c r="U7" t="n">
        <v>0.53</v>
      </c>
      <c r="V7" t="n">
        <v>0.76</v>
      </c>
      <c r="W7" t="n">
        <v>2.62</v>
      </c>
      <c r="X7" t="n">
        <v>1.14</v>
      </c>
      <c r="Y7" t="n">
        <v>0.5</v>
      </c>
      <c r="Z7" t="n">
        <v>10</v>
      </c>
      <c r="AA7" t="n">
        <v>220.4008100765949</v>
      </c>
      <c r="AB7" t="n">
        <v>301.5621117441547</v>
      </c>
      <c r="AC7" t="n">
        <v>272.7814470444637</v>
      </c>
      <c r="AD7" t="n">
        <v>220400.8100765949</v>
      </c>
      <c r="AE7" t="n">
        <v>301562.1117441547</v>
      </c>
      <c r="AF7" t="n">
        <v>2.66216866073147e-06</v>
      </c>
      <c r="AG7" t="n">
        <v>0.8433333333333333</v>
      </c>
      <c r="AH7" t="n">
        <v>272781.4470444637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2.486</v>
      </c>
      <c r="E8" t="n">
        <v>40.22</v>
      </c>
      <c r="F8" t="n">
        <v>37.87</v>
      </c>
      <c r="G8" t="n">
        <v>84.15000000000001</v>
      </c>
      <c r="H8" t="n">
        <v>1.39</v>
      </c>
      <c r="I8" t="n">
        <v>27</v>
      </c>
      <c r="J8" t="n">
        <v>88.09999999999999</v>
      </c>
      <c r="K8" t="n">
        <v>35.1</v>
      </c>
      <c r="L8" t="n">
        <v>7</v>
      </c>
      <c r="M8" t="n">
        <v>22</v>
      </c>
      <c r="N8" t="n">
        <v>11</v>
      </c>
      <c r="O8" t="n">
        <v>11099.43</v>
      </c>
      <c r="P8" t="n">
        <v>243.08</v>
      </c>
      <c r="Q8" t="n">
        <v>790.21</v>
      </c>
      <c r="R8" t="n">
        <v>105.61</v>
      </c>
      <c r="S8" t="n">
        <v>58.53</v>
      </c>
      <c r="T8" t="n">
        <v>16356.73</v>
      </c>
      <c r="U8" t="n">
        <v>0.55</v>
      </c>
      <c r="V8" t="n">
        <v>0.77</v>
      </c>
      <c r="W8" t="n">
        <v>2.62</v>
      </c>
      <c r="X8" t="n">
        <v>0.96</v>
      </c>
      <c r="Y8" t="n">
        <v>0.5</v>
      </c>
      <c r="Z8" t="n">
        <v>10</v>
      </c>
      <c r="AA8" t="n">
        <v>212.3242673584868</v>
      </c>
      <c r="AB8" t="n">
        <v>290.5114296853272</v>
      </c>
      <c r="AC8" t="n">
        <v>262.7854265715976</v>
      </c>
      <c r="AD8" t="n">
        <v>212324.2673584868</v>
      </c>
      <c r="AE8" t="n">
        <v>290511.4296853272</v>
      </c>
      <c r="AF8" t="n">
        <v>2.679305004080173e-06</v>
      </c>
      <c r="AG8" t="n">
        <v>0.8379166666666666</v>
      </c>
      <c r="AH8" t="n">
        <v>262785.4265715976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2.496</v>
      </c>
      <c r="E9" t="n">
        <v>40.06</v>
      </c>
      <c r="F9" t="n">
        <v>37.76</v>
      </c>
      <c r="G9" t="n">
        <v>94.40000000000001</v>
      </c>
      <c r="H9" t="n">
        <v>1.57</v>
      </c>
      <c r="I9" t="n">
        <v>24</v>
      </c>
      <c r="J9" t="n">
        <v>89.31999999999999</v>
      </c>
      <c r="K9" t="n">
        <v>35.1</v>
      </c>
      <c r="L9" t="n">
        <v>8</v>
      </c>
      <c r="M9" t="n">
        <v>5</v>
      </c>
      <c r="N9" t="n">
        <v>11.22</v>
      </c>
      <c r="O9" t="n">
        <v>11249.89</v>
      </c>
      <c r="P9" t="n">
        <v>241.84</v>
      </c>
      <c r="Q9" t="n">
        <v>790.16</v>
      </c>
      <c r="R9" t="n">
        <v>101.45</v>
      </c>
      <c r="S9" t="n">
        <v>58.53</v>
      </c>
      <c r="T9" t="n">
        <v>14294.91</v>
      </c>
      <c r="U9" t="n">
        <v>0.58</v>
      </c>
      <c r="V9" t="n">
        <v>0.77</v>
      </c>
      <c r="W9" t="n">
        <v>2.62</v>
      </c>
      <c r="X9" t="n">
        <v>0.86</v>
      </c>
      <c r="Y9" t="n">
        <v>0.5</v>
      </c>
      <c r="Z9" t="n">
        <v>10</v>
      </c>
      <c r="AA9" t="n">
        <v>210.5887768443214</v>
      </c>
      <c r="AB9" t="n">
        <v>288.1368549994096</v>
      </c>
      <c r="AC9" t="n">
        <v>260.6374779609666</v>
      </c>
      <c r="AD9" t="n">
        <v>210588.7768443214</v>
      </c>
      <c r="AE9" t="n">
        <v>288136.8549994096</v>
      </c>
      <c r="AF9" t="n">
        <v>2.690082578513319e-06</v>
      </c>
      <c r="AG9" t="n">
        <v>0.8345833333333333</v>
      </c>
      <c r="AH9" t="n">
        <v>260637.4779609666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2.4944</v>
      </c>
      <c r="E10" t="n">
        <v>40.09</v>
      </c>
      <c r="F10" t="n">
        <v>37.78</v>
      </c>
      <c r="G10" t="n">
        <v>94.45999999999999</v>
      </c>
      <c r="H10" t="n">
        <v>1.75</v>
      </c>
      <c r="I10" t="n">
        <v>24</v>
      </c>
      <c r="J10" t="n">
        <v>90.54000000000001</v>
      </c>
      <c r="K10" t="n">
        <v>35.1</v>
      </c>
      <c r="L10" t="n">
        <v>9</v>
      </c>
      <c r="M10" t="n">
        <v>0</v>
      </c>
      <c r="N10" t="n">
        <v>11.44</v>
      </c>
      <c r="O10" t="n">
        <v>11400.71</v>
      </c>
      <c r="P10" t="n">
        <v>243.12</v>
      </c>
      <c r="Q10" t="n">
        <v>790.21</v>
      </c>
      <c r="R10" t="n">
        <v>101.87</v>
      </c>
      <c r="S10" t="n">
        <v>58.53</v>
      </c>
      <c r="T10" t="n">
        <v>14504.46</v>
      </c>
      <c r="U10" t="n">
        <v>0.57</v>
      </c>
      <c r="V10" t="n">
        <v>0.77</v>
      </c>
      <c r="W10" t="n">
        <v>2.64</v>
      </c>
      <c r="X10" t="n">
        <v>0.88</v>
      </c>
      <c r="Y10" t="n">
        <v>0.5</v>
      </c>
      <c r="Z10" t="n">
        <v>10</v>
      </c>
      <c r="AA10" t="n">
        <v>211.4605014670612</v>
      </c>
      <c r="AB10" t="n">
        <v>289.3295870860176</v>
      </c>
      <c r="AC10" t="n">
        <v>261.7163773712392</v>
      </c>
      <c r="AD10" t="n">
        <v>211460.5014670612</v>
      </c>
      <c r="AE10" t="n">
        <v>289329.5870860177</v>
      </c>
      <c r="AF10" t="n">
        <v>2.688358166604016e-06</v>
      </c>
      <c r="AG10" t="n">
        <v>0.8352083333333334</v>
      </c>
      <c r="AH10" t="n">
        <v>261716.3773712392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1.6733</v>
      </c>
      <c r="E2" t="n">
        <v>59.76</v>
      </c>
      <c r="F2" t="n">
        <v>50.11</v>
      </c>
      <c r="G2" t="n">
        <v>8.76</v>
      </c>
      <c r="H2" t="n">
        <v>0.16</v>
      </c>
      <c r="I2" t="n">
        <v>343</v>
      </c>
      <c r="J2" t="n">
        <v>107.41</v>
      </c>
      <c r="K2" t="n">
        <v>41.65</v>
      </c>
      <c r="L2" t="n">
        <v>1</v>
      </c>
      <c r="M2" t="n">
        <v>341</v>
      </c>
      <c r="N2" t="n">
        <v>14.77</v>
      </c>
      <c r="O2" t="n">
        <v>13481.73</v>
      </c>
      <c r="P2" t="n">
        <v>472.08</v>
      </c>
      <c r="Q2" t="n">
        <v>790.25</v>
      </c>
      <c r="R2" t="n">
        <v>514.1</v>
      </c>
      <c r="S2" t="n">
        <v>58.53</v>
      </c>
      <c r="T2" t="n">
        <v>219021.53</v>
      </c>
      <c r="U2" t="n">
        <v>0.11</v>
      </c>
      <c r="V2" t="n">
        <v>0.58</v>
      </c>
      <c r="W2" t="n">
        <v>3.15</v>
      </c>
      <c r="X2" t="n">
        <v>13.2</v>
      </c>
      <c r="Y2" t="n">
        <v>0.5</v>
      </c>
      <c r="Z2" t="n">
        <v>10</v>
      </c>
      <c r="AA2" t="n">
        <v>559.6231774453648</v>
      </c>
      <c r="AB2" t="n">
        <v>765.7011202128875</v>
      </c>
      <c r="AC2" t="n">
        <v>692.6236799680407</v>
      </c>
      <c r="AD2" t="n">
        <v>559623.1774453649</v>
      </c>
      <c r="AE2" t="n">
        <v>765701.1202128875</v>
      </c>
      <c r="AF2" t="n">
        <v>1.7252665841136e-06</v>
      </c>
      <c r="AG2" t="n">
        <v>1.245</v>
      </c>
      <c r="AH2" t="n">
        <v>692623.6799680408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2.1062</v>
      </c>
      <c r="E3" t="n">
        <v>47.48</v>
      </c>
      <c r="F3" t="n">
        <v>42.26</v>
      </c>
      <c r="G3" t="n">
        <v>17.73</v>
      </c>
      <c r="H3" t="n">
        <v>0.32</v>
      </c>
      <c r="I3" t="n">
        <v>143</v>
      </c>
      <c r="J3" t="n">
        <v>108.68</v>
      </c>
      <c r="K3" t="n">
        <v>41.65</v>
      </c>
      <c r="L3" t="n">
        <v>2</v>
      </c>
      <c r="M3" t="n">
        <v>141</v>
      </c>
      <c r="N3" t="n">
        <v>15.03</v>
      </c>
      <c r="O3" t="n">
        <v>13638.32</v>
      </c>
      <c r="P3" t="n">
        <v>392.69</v>
      </c>
      <c r="Q3" t="n">
        <v>790.21</v>
      </c>
      <c r="R3" t="n">
        <v>251.91</v>
      </c>
      <c r="S3" t="n">
        <v>58.53</v>
      </c>
      <c r="T3" t="n">
        <v>88927.24000000001</v>
      </c>
      <c r="U3" t="n">
        <v>0.23</v>
      </c>
      <c r="V3" t="n">
        <v>0.6899999999999999</v>
      </c>
      <c r="W3" t="n">
        <v>2.81</v>
      </c>
      <c r="X3" t="n">
        <v>5.36</v>
      </c>
      <c r="Y3" t="n">
        <v>0.5</v>
      </c>
      <c r="Z3" t="n">
        <v>10</v>
      </c>
      <c r="AA3" t="n">
        <v>372.4663294849744</v>
      </c>
      <c r="AB3" t="n">
        <v>509.6248640560836</v>
      </c>
      <c r="AC3" t="n">
        <v>460.9869822935593</v>
      </c>
      <c r="AD3" t="n">
        <v>372466.3294849744</v>
      </c>
      <c r="AE3" t="n">
        <v>509624.8640560836</v>
      </c>
      <c r="AF3" t="n">
        <v>2.171610876388014e-06</v>
      </c>
      <c r="AG3" t="n">
        <v>0.9891666666666666</v>
      </c>
      <c r="AH3" t="n">
        <v>460986.9822935592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2.262</v>
      </c>
      <c r="E4" t="n">
        <v>44.21</v>
      </c>
      <c r="F4" t="n">
        <v>40.2</v>
      </c>
      <c r="G4" t="n">
        <v>27.1</v>
      </c>
      <c r="H4" t="n">
        <v>0.48</v>
      </c>
      <c r="I4" t="n">
        <v>89</v>
      </c>
      <c r="J4" t="n">
        <v>109.96</v>
      </c>
      <c r="K4" t="n">
        <v>41.65</v>
      </c>
      <c r="L4" t="n">
        <v>3</v>
      </c>
      <c r="M4" t="n">
        <v>87</v>
      </c>
      <c r="N4" t="n">
        <v>15.31</v>
      </c>
      <c r="O4" t="n">
        <v>13795.21</v>
      </c>
      <c r="P4" t="n">
        <v>367.7</v>
      </c>
      <c r="Q4" t="n">
        <v>790.1900000000001</v>
      </c>
      <c r="R4" t="n">
        <v>182.43</v>
      </c>
      <c r="S4" t="n">
        <v>58.53</v>
      </c>
      <c r="T4" t="n">
        <v>54458.33</v>
      </c>
      <c r="U4" t="n">
        <v>0.32</v>
      </c>
      <c r="V4" t="n">
        <v>0.72</v>
      </c>
      <c r="W4" t="n">
        <v>2.74</v>
      </c>
      <c r="X4" t="n">
        <v>3.29</v>
      </c>
      <c r="Y4" t="n">
        <v>0.5</v>
      </c>
      <c r="Z4" t="n">
        <v>10</v>
      </c>
      <c r="AA4" t="n">
        <v>326.7499038413211</v>
      </c>
      <c r="AB4" t="n">
        <v>447.0736336240811</v>
      </c>
      <c r="AC4" t="n">
        <v>404.4055535027838</v>
      </c>
      <c r="AD4" t="n">
        <v>326749.9038413211</v>
      </c>
      <c r="AE4" t="n">
        <v>447073.6336240812</v>
      </c>
      <c r="AF4" t="n">
        <v>2.332249455127571e-06</v>
      </c>
      <c r="AG4" t="n">
        <v>0.9210416666666666</v>
      </c>
      <c r="AH4" t="n">
        <v>404405.5535027838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2.3369</v>
      </c>
      <c r="E5" t="n">
        <v>42.79</v>
      </c>
      <c r="F5" t="n">
        <v>39.31</v>
      </c>
      <c r="G5" t="n">
        <v>36.29</v>
      </c>
      <c r="H5" t="n">
        <v>0.63</v>
      </c>
      <c r="I5" t="n">
        <v>65</v>
      </c>
      <c r="J5" t="n">
        <v>111.23</v>
      </c>
      <c r="K5" t="n">
        <v>41.65</v>
      </c>
      <c r="L5" t="n">
        <v>4</v>
      </c>
      <c r="M5" t="n">
        <v>63</v>
      </c>
      <c r="N5" t="n">
        <v>15.58</v>
      </c>
      <c r="O5" t="n">
        <v>13952.52</v>
      </c>
      <c r="P5" t="n">
        <v>354.74</v>
      </c>
      <c r="Q5" t="n">
        <v>790.1799999999999</v>
      </c>
      <c r="R5" t="n">
        <v>153.46</v>
      </c>
      <c r="S5" t="n">
        <v>58.53</v>
      </c>
      <c r="T5" t="n">
        <v>40095.52</v>
      </c>
      <c r="U5" t="n">
        <v>0.38</v>
      </c>
      <c r="V5" t="n">
        <v>0.74</v>
      </c>
      <c r="W5" t="n">
        <v>2.69</v>
      </c>
      <c r="X5" t="n">
        <v>2.41</v>
      </c>
      <c r="Y5" t="n">
        <v>0.5</v>
      </c>
      <c r="Z5" t="n">
        <v>10</v>
      </c>
      <c r="AA5" t="n">
        <v>306.6330658881498</v>
      </c>
      <c r="AB5" t="n">
        <v>419.5488884442977</v>
      </c>
      <c r="AC5" t="n">
        <v>379.5077313717364</v>
      </c>
      <c r="AD5" t="n">
        <v>306633.0658881498</v>
      </c>
      <c r="AE5" t="n">
        <v>419548.8884442977</v>
      </c>
      <c r="AF5" t="n">
        <v>2.409475575458717e-06</v>
      </c>
      <c r="AG5" t="n">
        <v>0.8914583333333334</v>
      </c>
      <c r="AH5" t="n">
        <v>379507.7313717364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2.3844</v>
      </c>
      <c r="E6" t="n">
        <v>41.94</v>
      </c>
      <c r="F6" t="n">
        <v>38.77</v>
      </c>
      <c r="G6" t="n">
        <v>45.61</v>
      </c>
      <c r="H6" t="n">
        <v>0.78</v>
      </c>
      <c r="I6" t="n">
        <v>51</v>
      </c>
      <c r="J6" t="n">
        <v>112.51</v>
      </c>
      <c r="K6" t="n">
        <v>41.65</v>
      </c>
      <c r="L6" t="n">
        <v>5</v>
      </c>
      <c r="M6" t="n">
        <v>49</v>
      </c>
      <c r="N6" t="n">
        <v>15.86</v>
      </c>
      <c r="O6" t="n">
        <v>14110.24</v>
      </c>
      <c r="P6" t="n">
        <v>344.21</v>
      </c>
      <c r="Q6" t="n">
        <v>790.1900000000001</v>
      </c>
      <c r="R6" t="n">
        <v>135.98</v>
      </c>
      <c r="S6" t="n">
        <v>58.53</v>
      </c>
      <c r="T6" t="n">
        <v>31421.34</v>
      </c>
      <c r="U6" t="n">
        <v>0.43</v>
      </c>
      <c r="V6" t="n">
        <v>0.75</v>
      </c>
      <c r="W6" t="n">
        <v>2.65</v>
      </c>
      <c r="X6" t="n">
        <v>1.87</v>
      </c>
      <c r="Y6" t="n">
        <v>0.5</v>
      </c>
      <c r="Z6" t="n">
        <v>10</v>
      </c>
      <c r="AA6" t="n">
        <v>293.2698541206873</v>
      </c>
      <c r="AB6" t="n">
        <v>401.2647525607601</v>
      </c>
      <c r="AC6" t="n">
        <v>362.9686077549778</v>
      </c>
      <c r="AD6" t="n">
        <v>293269.8541206873</v>
      </c>
      <c r="AE6" t="n">
        <v>401264.7525607601</v>
      </c>
      <c r="AF6" t="n">
        <v>2.458450751903704e-06</v>
      </c>
      <c r="AG6" t="n">
        <v>0.8737499999999999</v>
      </c>
      <c r="AH6" t="n">
        <v>362968.6077549778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2.4157</v>
      </c>
      <c r="E7" t="n">
        <v>41.4</v>
      </c>
      <c r="F7" t="n">
        <v>38.43</v>
      </c>
      <c r="G7" t="n">
        <v>54.89</v>
      </c>
      <c r="H7" t="n">
        <v>0.93</v>
      </c>
      <c r="I7" t="n">
        <v>42</v>
      </c>
      <c r="J7" t="n">
        <v>113.79</v>
      </c>
      <c r="K7" t="n">
        <v>41.65</v>
      </c>
      <c r="L7" t="n">
        <v>6</v>
      </c>
      <c r="M7" t="n">
        <v>40</v>
      </c>
      <c r="N7" t="n">
        <v>16.14</v>
      </c>
      <c r="O7" t="n">
        <v>14268.39</v>
      </c>
      <c r="P7" t="n">
        <v>335.66</v>
      </c>
      <c r="Q7" t="n">
        <v>790.17</v>
      </c>
      <c r="R7" t="n">
        <v>124.07</v>
      </c>
      <c r="S7" t="n">
        <v>58.53</v>
      </c>
      <c r="T7" t="n">
        <v>25514.09</v>
      </c>
      <c r="U7" t="n">
        <v>0.47</v>
      </c>
      <c r="V7" t="n">
        <v>0.75</v>
      </c>
      <c r="W7" t="n">
        <v>2.64</v>
      </c>
      <c r="X7" t="n">
        <v>1.52</v>
      </c>
      <c r="Y7" t="n">
        <v>0.5</v>
      </c>
      <c r="Z7" t="n">
        <v>10</v>
      </c>
      <c r="AA7" t="n">
        <v>283.8811544465466</v>
      </c>
      <c r="AB7" t="n">
        <v>388.418719466404</v>
      </c>
      <c r="AC7" t="n">
        <v>351.3485820296262</v>
      </c>
      <c r="AD7" t="n">
        <v>283881.1544465466</v>
      </c>
      <c r="AE7" t="n">
        <v>388418.719466404</v>
      </c>
      <c r="AF7" t="n">
        <v>2.490722815540085e-06</v>
      </c>
      <c r="AG7" t="n">
        <v>0.8624999999999999</v>
      </c>
      <c r="AH7" t="n">
        <v>351348.5820296262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2.4416</v>
      </c>
      <c r="E8" t="n">
        <v>40.96</v>
      </c>
      <c r="F8" t="n">
        <v>38.14</v>
      </c>
      <c r="G8" t="n">
        <v>65.39</v>
      </c>
      <c r="H8" t="n">
        <v>1.07</v>
      </c>
      <c r="I8" t="n">
        <v>35</v>
      </c>
      <c r="J8" t="n">
        <v>115.08</v>
      </c>
      <c r="K8" t="n">
        <v>41.65</v>
      </c>
      <c r="L8" t="n">
        <v>7</v>
      </c>
      <c r="M8" t="n">
        <v>33</v>
      </c>
      <c r="N8" t="n">
        <v>16.43</v>
      </c>
      <c r="O8" t="n">
        <v>14426.96</v>
      </c>
      <c r="P8" t="n">
        <v>328.02</v>
      </c>
      <c r="Q8" t="n">
        <v>790.16</v>
      </c>
      <c r="R8" t="n">
        <v>114.78</v>
      </c>
      <c r="S8" t="n">
        <v>58.53</v>
      </c>
      <c r="T8" t="n">
        <v>20901.25</v>
      </c>
      <c r="U8" t="n">
        <v>0.51</v>
      </c>
      <c r="V8" t="n">
        <v>0.76</v>
      </c>
      <c r="W8" t="n">
        <v>2.63</v>
      </c>
      <c r="X8" t="n">
        <v>1.24</v>
      </c>
      <c r="Y8" t="n">
        <v>0.5</v>
      </c>
      <c r="Z8" t="n">
        <v>10</v>
      </c>
      <c r="AA8" t="n">
        <v>275.9590413848437</v>
      </c>
      <c r="AB8" t="n">
        <v>377.5793348764203</v>
      </c>
      <c r="AC8" t="n">
        <v>341.5436930917388</v>
      </c>
      <c r="AD8" t="n">
        <v>275959.0413848437</v>
      </c>
      <c r="AE8" t="n">
        <v>377579.3348764203</v>
      </c>
      <c r="AF8" t="n">
        <v>2.51742717490693e-06</v>
      </c>
      <c r="AG8" t="n">
        <v>0.8533333333333334</v>
      </c>
      <c r="AH8" t="n">
        <v>341543.6930917388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2.4585</v>
      </c>
      <c r="E9" t="n">
        <v>40.68</v>
      </c>
      <c r="F9" t="n">
        <v>37.97</v>
      </c>
      <c r="G9" t="n">
        <v>75.94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28</v>
      </c>
      <c r="N9" t="n">
        <v>16.72</v>
      </c>
      <c r="O9" t="n">
        <v>14585.96</v>
      </c>
      <c r="P9" t="n">
        <v>320.5</v>
      </c>
      <c r="Q9" t="n">
        <v>790.17</v>
      </c>
      <c r="R9" t="n">
        <v>108.87</v>
      </c>
      <c r="S9" t="n">
        <v>58.53</v>
      </c>
      <c r="T9" t="n">
        <v>17973.09</v>
      </c>
      <c r="U9" t="n">
        <v>0.54</v>
      </c>
      <c r="V9" t="n">
        <v>0.76</v>
      </c>
      <c r="W9" t="n">
        <v>2.62</v>
      </c>
      <c r="X9" t="n">
        <v>1.07</v>
      </c>
      <c r="Y9" t="n">
        <v>0.5</v>
      </c>
      <c r="Z9" t="n">
        <v>10</v>
      </c>
      <c r="AA9" t="n">
        <v>269.5213981695209</v>
      </c>
      <c r="AB9" t="n">
        <v>368.7710674204413</v>
      </c>
      <c r="AC9" t="n">
        <v>333.5760743192774</v>
      </c>
      <c r="AD9" t="n">
        <v>269521.3981695209</v>
      </c>
      <c r="AE9" t="n">
        <v>368771.0674204413</v>
      </c>
      <c r="AF9" t="n">
        <v>2.534852027157883e-06</v>
      </c>
      <c r="AG9" t="n">
        <v>0.8475</v>
      </c>
      <c r="AH9" t="n">
        <v>333576.0743192774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2.4737</v>
      </c>
      <c r="E10" t="n">
        <v>40.42</v>
      </c>
      <c r="F10" t="n">
        <v>37.81</v>
      </c>
      <c r="G10" t="n">
        <v>87.26000000000001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24</v>
      </c>
      <c r="N10" t="n">
        <v>17.01</v>
      </c>
      <c r="O10" t="n">
        <v>14745.39</v>
      </c>
      <c r="P10" t="n">
        <v>312.26</v>
      </c>
      <c r="Q10" t="n">
        <v>790.1799999999999</v>
      </c>
      <c r="R10" t="n">
        <v>103.87</v>
      </c>
      <c r="S10" t="n">
        <v>58.53</v>
      </c>
      <c r="T10" t="n">
        <v>15491.45</v>
      </c>
      <c r="U10" t="n">
        <v>0.5600000000000001</v>
      </c>
      <c r="V10" t="n">
        <v>0.77</v>
      </c>
      <c r="W10" t="n">
        <v>2.61</v>
      </c>
      <c r="X10" t="n">
        <v>0.91</v>
      </c>
      <c r="Y10" t="n">
        <v>0.5</v>
      </c>
      <c r="Z10" t="n">
        <v>10</v>
      </c>
      <c r="AA10" t="n">
        <v>262.9773043943283</v>
      </c>
      <c r="AB10" t="n">
        <v>359.8171496121812</v>
      </c>
      <c r="AC10" t="n">
        <v>325.4767058597351</v>
      </c>
      <c r="AD10" t="n">
        <v>262977.3043943283</v>
      </c>
      <c r="AE10" t="n">
        <v>359817.1496121812</v>
      </c>
      <c r="AF10" t="n">
        <v>2.550524083620279e-06</v>
      </c>
      <c r="AG10" t="n">
        <v>0.8420833333333334</v>
      </c>
      <c r="AH10" t="n">
        <v>325476.7058597351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2.4839</v>
      </c>
      <c r="E11" t="n">
        <v>40.26</v>
      </c>
      <c r="F11" t="n">
        <v>37.71</v>
      </c>
      <c r="G11" t="n">
        <v>98.38</v>
      </c>
      <c r="H11" t="n">
        <v>1.48</v>
      </c>
      <c r="I11" t="n">
        <v>23</v>
      </c>
      <c r="J11" t="n">
        <v>118.96</v>
      </c>
      <c r="K11" t="n">
        <v>41.65</v>
      </c>
      <c r="L11" t="n">
        <v>10</v>
      </c>
      <c r="M11" t="n">
        <v>21</v>
      </c>
      <c r="N11" t="n">
        <v>17.31</v>
      </c>
      <c r="O11" t="n">
        <v>14905.25</v>
      </c>
      <c r="P11" t="n">
        <v>306.34</v>
      </c>
      <c r="Q11" t="n">
        <v>790.1799999999999</v>
      </c>
      <c r="R11" t="n">
        <v>100.62</v>
      </c>
      <c r="S11" t="n">
        <v>58.53</v>
      </c>
      <c r="T11" t="n">
        <v>13885.87</v>
      </c>
      <c r="U11" t="n">
        <v>0.58</v>
      </c>
      <c r="V11" t="n">
        <v>0.77</v>
      </c>
      <c r="W11" t="n">
        <v>2.6</v>
      </c>
      <c r="X11" t="n">
        <v>0.8100000000000001</v>
      </c>
      <c r="Y11" t="n">
        <v>0.5</v>
      </c>
      <c r="Z11" t="n">
        <v>10</v>
      </c>
      <c r="AA11" t="n">
        <v>258.4346617254926</v>
      </c>
      <c r="AB11" t="n">
        <v>353.6017055054297</v>
      </c>
      <c r="AC11" t="n">
        <v>319.8544550151013</v>
      </c>
      <c r="AD11" t="n">
        <v>258434.6617254926</v>
      </c>
      <c r="AE11" t="n">
        <v>353601.7055054297</v>
      </c>
      <c r="AF11" t="n">
        <v>2.561040858351624e-06</v>
      </c>
      <c r="AG11" t="n">
        <v>0.83875</v>
      </c>
      <c r="AH11" t="n">
        <v>319854.4550151014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2.4907</v>
      </c>
      <c r="E12" t="n">
        <v>40.15</v>
      </c>
      <c r="F12" t="n">
        <v>37.65</v>
      </c>
      <c r="G12" t="n">
        <v>107.56</v>
      </c>
      <c r="H12" t="n">
        <v>1.61</v>
      </c>
      <c r="I12" t="n">
        <v>21</v>
      </c>
      <c r="J12" t="n">
        <v>120.26</v>
      </c>
      <c r="K12" t="n">
        <v>41.65</v>
      </c>
      <c r="L12" t="n">
        <v>11</v>
      </c>
      <c r="M12" t="n">
        <v>19</v>
      </c>
      <c r="N12" t="n">
        <v>17.61</v>
      </c>
      <c r="O12" t="n">
        <v>15065.56</v>
      </c>
      <c r="P12" t="n">
        <v>299.11</v>
      </c>
      <c r="Q12" t="n">
        <v>790.16</v>
      </c>
      <c r="R12" t="n">
        <v>98.2</v>
      </c>
      <c r="S12" t="n">
        <v>58.53</v>
      </c>
      <c r="T12" t="n">
        <v>12684.88</v>
      </c>
      <c r="U12" t="n">
        <v>0.6</v>
      </c>
      <c r="V12" t="n">
        <v>0.77</v>
      </c>
      <c r="W12" t="n">
        <v>2.61</v>
      </c>
      <c r="X12" t="n">
        <v>0.74</v>
      </c>
      <c r="Y12" t="n">
        <v>0.5</v>
      </c>
      <c r="Z12" t="n">
        <v>10</v>
      </c>
      <c r="AA12" t="n">
        <v>253.6482461056885</v>
      </c>
      <c r="AB12" t="n">
        <v>347.0527204924957</v>
      </c>
      <c r="AC12" t="n">
        <v>313.9304959403479</v>
      </c>
      <c r="AD12" t="n">
        <v>253648.2461056885</v>
      </c>
      <c r="AE12" t="n">
        <v>347052.7204924957</v>
      </c>
      <c r="AF12" t="n">
        <v>2.568052041505853e-06</v>
      </c>
      <c r="AG12" t="n">
        <v>0.8364583333333333</v>
      </c>
      <c r="AH12" t="n">
        <v>313930.4959403479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2.4978</v>
      </c>
      <c r="E13" t="n">
        <v>40.03</v>
      </c>
      <c r="F13" t="n">
        <v>37.58</v>
      </c>
      <c r="G13" t="n">
        <v>118.66</v>
      </c>
      <c r="H13" t="n">
        <v>1.74</v>
      </c>
      <c r="I13" t="n">
        <v>19</v>
      </c>
      <c r="J13" t="n">
        <v>121.56</v>
      </c>
      <c r="K13" t="n">
        <v>41.65</v>
      </c>
      <c r="L13" t="n">
        <v>12</v>
      </c>
      <c r="M13" t="n">
        <v>13</v>
      </c>
      <c r="N13" t="n">
        <v>17.91</v>
      </c>
      <c r="O13" t="n">
        <v>15226.31</v>
      </c>
      <c r="P13" t="n">
        <v>292.54</v>
      </c>
      <c r="Q13" t="n">
        <v>790.1799999999999</v>
      </c>
      <c r="R13" t="n">
        <v>95.62</v>
      </c>
      <c r="S13" t="n">
        <v>58.53</v>
      </c>
      <c r="T13" t="n">
        <v>11405.6</v>
      </c>
      <c r="U13" t="n">
        <v>0.61</v>
      </c>
      <c r="V13" t="n">
        <v>0.77</v>
      </c>
      <c r="W13" t="n">
        <v>2.61</v>
      </c>
      <c r="X13" t="n">
        <v>0.67</v>
      </c>
      <c r="Y13" t="n">
        <v>0.5</v>
      </c>
      <c r="Z13" t="n">
        <v>10</v>
      </c>
      <c r="AA13" t="n">
        <v>249.1946008896575</v>
      </c>
      <c r="AB13" t="n">
        <v>340.9590466269652</v>
      </c>
      <c r="AC13" t="n">
        <v>308.4183937560167</v>
      </c>
      <c r="AD13" t="n">
        <v>249194.6008896575</v>
      </c>
      <c r="AE13" t="n">
        <v>340959.0466269652</v>
      </c>
      <c r="AF13" t="n">
        <v>2.575372541563946e-06</v>
      </c>
      <c r="AG13" t="n">
        <v>0.8339583333333334</v>
      </c>
      <c r="AH13" t="n">
        <v>308418.3937560167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2.5011</v>
      </c>
      <c r="E14" t="n">
        <v>39.98</v>
      </c>
      <c r="F14" t="n">
        <v>37.55</v>
      </c>
      <c r="G14" t="n">
        <v>125.15</v>
      </c>
      <c r="H14" t="n">
        <v>1.87</v>
      </c>
      <c r="I14" t="n">
        <v>18</v>
      </c>
      <c r="J14" t="n">
        <v>122.87</v>
      </c>
      <c r="K14" t="n">
        <v>41.65</v>
      </c>
      <c r="L14" t="n">
        <v>13</v>
      </c>
      <c r="M14" t="n">
        <v>6</v>
      </c>
      <c r="N14" t="n">
        <v>18.22</v>
      </c>
      <c r="O14" t="n">
        <v>15387.5</v>
      </c>
      <c r="P14" t="n">
        <v>291.4</v>
      </c>
      <c r="Q14" t="n">
        <v>790.16</v>
      </c>
      <c r="R14" t="n">
        <v>94.42</v>
      </c>
      <c r="S14" t="n">
        <v>58.53</v>
      </c>
      <c r="T14" t="n">
        <v>10807.17</v>
      </c>
      <c r="U14" t="n">
        <v>0.62</v>
      </c>
      <c r="V14" t="n">
        <v>0.77</v>
      </c>
      <c r="W14" t="n">
        <v>2.61</v>
      </c>
      <c r="X14" t="n">
        <v>0.64</v>
      </c>
      <c r="Y14" t="n">
        <v>0.5</v>
      </c>
      <c r="Z14" t="n">
        <v>10</v>
      </c>
      <c r="AA14" t="n">
        <v>248.1803270898876</v>
      </c>
      <c r="AB14" t="n">
        <v>339.5712724675186</v>
      </c>
      <c r="AC14" t="n">
        <v>307.1630668145939</v>
      </c>
      <c r="AD14" t="n">
        <v>248180.3270898875</v>
      </c>
      <c r="AE14" t="n">
        <v>339571.2724675186</v>
      </c>
      <c r="AF14" t="n">
        <v>2.57877502750644e-06</v>
      </c>
      <c r="AG14" t="n">
        <v>0.8329166666666666</v>
      </c>
      <c r="AH14" t="n">
        <v>307163.066814594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2.5037</v>
      </c>
      <c r="E15" t="n">
        <v>39.94</v>
      </c>
      <c r="F15" t="n">
        <v>37.53</v>
      </c>
      <c r="G15" t="n">
        <v>132.45</v>
      </c>
      <c r="H15" t="n">
        <v>1.99</v>
      </c>
      <c r="I15" t="n">
        <v>17</v>
      </c>
      <c r="J15" t="n">
        <v>124.18</v>
      </c>
      <c r="K15" t="n">
        <v>41.65</v>
      </c>
      <c r="L15" t="n">
        <v>14</v>
      </c>
      <c r="M15" t="n">
        <v>2</v>
      </c>
      <c r="N15" t="n">
        <v>18.53</v>
      </c>
      <c r="O15" t="n">
        <v>15549.15</v>
      </c>
      <c r="P15" t="n">
        <v>289.8</v>
      </c>
      <c r="Q15" t="n">
        <v>790.16</v>
      </c>
      <c r="R15" t="n">
        <v>93.55</v>
      </c>
      <c r="S15" t="n">
        <v>58.53</v>
      </c>
      <c r="T15" t="n">
        <v>10380.63</v>
      </c>
      <c r="U15" t="n">
        <v>0.63</v>
      </c>
      <c r="V15" t="n">
        <v>0.77</v>
      </c>
      <c r="W15" t="n">
        <v>2.62</v>
      </c>
      <c r="X15" t="n">
        <v>0.63</v>
      </c>
      <c r="Y15" t="n">
        <v>0.5</v>
      </c>
      <c r="Z15" t="n">
        <v>10</v>
      </c>
      <c r="AA15" t="n">
        <v>247.00987075953</v>
      </c>
      <c r="AB15" t="n">
        <v>337.9698024794351</v>
      </c>
      <c r="AC15" t="n">
        <v>305.7144388744956</v>
      </c>
      <c r="AD15" t="n">
        <v>247009.87075953</v>
      </c>
      <c r="AE15" t="n">
        <v>337969.8024794352</v>
      </c>
      <c r="AF15" t="n">
        <v>2.581455774006586e-06</v>
      </c>
      <c r="AG15" t="n">
        <v>0.8320833333333333</v>
      </c>
      <c r="AH15" t="n">
        <v>305714.4388744956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2.504</v>
      </c>
      <c r="E16" t="n">
        <v>39.94</v>
      </c>
      <c r="F16" t="n">
        <v>37.52</v>
      </c>
      <c r="G16" t="n">
        <v>132.43</v>
      </c>
      <c r="H16" t="n">
        <v>2.11</v>
      </c>
      <c r="I16" t="n">
        <v>17</v>
      </c>
      <c r="J16" t="n">
        <v>125.49</v>
      </c>
      <c r="K16" t="n">
        <v>41.65</v>
      </c>
      <c r="L16" t="n">
        <v>15</v>
      </c>
      <c r="M16" t="n">
        <v>0</v>
      </c>
      <c r="N16" t="n">
        <v>18.84</v>
      </c>
      <c r="O16" t="n">
        <v>15711.24</v>
      </c>
      <c r="P16" t="n">
        <v>292.47</v>
      </c>
      <c r="Q16" t="n">
        <v>790.16</v>
      </c>
      <c r="R16" t="n">
        <v>93.27</v>
      </c>
      <c r="S16" t="n">
        <v>58.53</v>
      </c>
      <c r="T16" t="n">
        <v>10239.87</v>
      </c>
      <c r="U16" t="n">
        <v>0.63</v>
      </c>
      <c r="V16" t="n">
        <v>0.77</v>
      </c>
      <c r="W16" t="n">
        <v>2.62</v>
      </c>
      <c r="X16" t="n">
        <v>0.62</v>
      </c>
      <c r="Y16" t="n">
        <v>0.5</v>
      </c>
      <c r="Z16" t="n">
        <v>10</v>
      </c>
      <c r="AA16" t="n">
        <v>248.4089831740244</v>
      </c>
      <c r="AB16" t="n">
        <v>339.8841298094289</v>
      </c>
      <c r="AC16" t="n">
        <v>307.4460654908906</v>
      </c>
      <c r="AD16" t="n">
        <v>248408.9831740244</v>
      </c>
      <c r="AE16" t="n">
        <v>339884.1298094289</v>
      </c>
      <c r="AF16" t="n">
        <v>2.581765090910449e-06</v>
      </c>
      <c r="AG16" t="n">
        <v>0.8320833333333333</v>
      </c>
      <c r="AH16" t="n">
        <v>307446.0654908906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2.026</v>
      </c>
      <c r="E2" t="n">
        <v>49.36</v>
      </c>
      <c r="F2" t="n">
        <v>44.7</v>
      </c>
      <c r="G2" t="n">
        <v>13.02</v>
      </c>
      <c r="H2" t="n">
        <v>0.28</v>
      </c>
      <c r="I2" t="n">
        <v>206</v>
      </c>
      <c r="J2" t="n">
        <v>61.76</v>
      </c>
      <c r="K2" t="n">
        <v>28.92</v>
      </c>
      <c r="L2" t="n">
        <v>1</v>
      </c>
      <c r="M2" t="n">
        <v>204</v>
      </c>
      <c r="N2" t="n">
        <v>6.84</v>
      </c>
      <c r="O2" t="n">
        <v>7851.41</v>
      </c>
      <c r="P2" t="n">
        <v>283.3</v>
      </c>
      <c r="Q2" t="n">
        <v>790.22</v>
      </c>
      <c r="R2" t="n">
        <v>333.91</v>
      </c>
      <c r="S2" t="n">
        <v>58.53</v>
      </c>
      <c r="T2" t="n">
        <v>129613.29</v>
      </c>
      <c r="U2" t="n">
        <v>0.18</v>
      </c>
      <c r="V2" t="n">
        <v>0.65</v>
      </c>
      <c r="W2" t="n">
        <v>2.91</v>
      </c>
      <c r="X2" t="n">
        <v>7.8</v>
      </c>
      <c r="Y2" t="n">
        <v>0.5</v>
      </c>
      <c r="Z2" t="n">
        <v>10</v>
      </c>
      <c r="AA2" t="n">
        <v>290.0270925506168</v>
      </c>
      <c r="AB2" t="n">
        <v>396.8278631200461</v>
      </c>
      <c r="AC2" t="n">
        <v>358.9551688152719</v>
      </c>
      <c r="AD2" t="n">
        <v>290027.0925506168</v>
      </c>
      <c r="AE2" t="n">
        <v>396827.8631200461</v>
      </c>
      <c r="AF2" t="n">
        <v>2.267786466666251e-06</v>
      </c>
      <c r="AG2" t="n">
        <v>1.028333333333333</v>
      </c>
      <c r="AH2" t="n">
        <v>358955.1688152719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2.3122</v>
      </c>
      <c r="E3" t="n">
        <v>43.25</v>
      </c>
      <c r="F3" t="n">
        <v>40.22</v>
      </c>
      <c r="G3" t="n">
        <v>27.11</v>
      </c>
      <c r="H3" t="n">
        <v>0.55</v>
      </c>
      <c r="I3" t="n">
        <v>89</v>
      </c>
      <c r="J3" t="n">
        <v>62.92</v>
      </c>
      <c r="K3" t="n">
        <v>28.92</v>
      </c>
      <c r="L3" t="n">
        <v>2</v>
      </c>
      <c r="M3" t="n">
        <v>87</v>
      </c>
      <c r="N3" t="n">
        <v>7</v>
      </c>
      <c r="O3" t="n">
        <v>7994.37</v>
      </c>
      <c r="P3" t="n">
        <v>244.41</v>
      </c>
      <c r="Q3" t="n">
        <v>790.21</v>
      </c>
      <c r="R3" t="n">
        <v>183.98</v>
      </c>
      <c r="S3" t="n">
        <v>58.53</v>
      </c>
      <c r="T3" t="n">
        <v>55234.57</v>
      </c>
      <c r="U3" t="n">
        <v>0.32</v>
      </c>
      <c r="V3" t="n">
        <v>0.72</v>
      </c>
      <c r="W3" t="n">
        <v>2.72</v>
      </c>
      <c r="X3" t="n">
        <v>3.31</v>
      </c>
      <c r="Y3" t="n">
        <v>0.5</v>
      </c>
      <c r="Z3" t="n">
        <v>10</v>
      </c>
      <c r="AA3" t="n">
        <v>223.0229480056488</v>
      </c>
      <c r="AB3" t="n">
        <v>305.1498365392455</v>
      </c>
      <c r="AC3" t="n">
        <v>276.0267644205157</v>
      </c>
      <c r="AD3" t="n">
        <v>223022.9480056488</v>
      </c>
      <c r="AE3" t="n">
        <v>305149.8365392456</v>
      </c>
      <c r="AF3" t="n">
        <v>2.588142086982087e-06</v>
      </c>
      <c r="AG3" t="n">
        <v>0.9010416666666666</v>
      </c>
      <c r="AH3" t="n">
        <v>276026.7644205157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2.4076</v>
      </c>
      <c r="E4" t="n">
        <v>41.54</v>
      </c>
      <c r="F4" t="n">
        <v>38.96</v>
      </c>
      <c r="G4" t="n">
        <v>41.74</v>
      </c>
      <c r="H4" t="n">
        <v>0.8100000000000001</v>
      </c>
      <c r="I4" t="n">
        <v>56</v>
      </c>
      <c r="J4" t="n">
        <v>64.08</v>
      </c>
      <c r="K4" t="n">
        <v>28.92</v>
      </c>
      <c r="L4" t="n">
        <v>3</v>
      </c>
      <c r="M4" t="n">
        <v>54</v>
      </c>
      <c r="N4" t="n">
        <v>7.16</v>
      </c>
      <c r="O4" t="n">
        <v>8137.65</v>
      </c>
      <c r="P4" t="n">
        <v>226.52</v>
      </c>
      <c r="Q4" t="n">
        <v>790.17</v>
      </c>
      <c r="R4" t="n">
        <v>141.78</v>
      </c>
      <c r="S4" t="n">
        <v>58.53</v>
      </c>
      <c r="T4" t="n">
        <v>34299.28</v>
      </c>
      <c r="U4" t="n">
        <v>0.41</v>
      </c>
      <c r="V4" t="n">
        <v>0.74</v>
      </c>
      <c r="W4" t="n">
        <v>2.67</v>
      </c>
      <c r="X4" t="n">
        <v>2.06</v>
      </c>
      <c r="Y4" t="n">
        <v>0.5</v>
      </c>
      <c r="Z4" t="n">
        <v>10</v>
      </c>
      <c r="AA4" t="n">
        <v>201.9063316987261</v>
      </c>
      <c r="AB4" t="n">
        <v>276.257150508766</v>
      </c>
      <c r="AC4" t="n">
        <v>249.8915557936363</v>
      </c>
      <c r="AD4" t="n">
        <v>201906.3316987261</v>
      </c>
      <c r="AE4" t="n">
        <v>276257.1505087659</v>
      </c>
      <c r="AF4" t="n">
        <v>2.694927293754032e-06</v>
      </c>
      <c r="AG4" t="n">
        <v>0.8654166666666666</v>
      </c>
      <c r="AH4" t="n">
        <v>249891.5557936363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2.4563</v>
      </c>
      <c r="E5" t="n">
        <v>40.71</v>
      </c>
      <c r="F5" t="n">
        <v>38.36</v>
      </c>
      <c r="G5" t="n">
        <v>57.54</v>
      </c>
      <c r="H5" t="n">
        <v>1.07</v>
      </c>
      <c r="I5" t="n">
        <v>40</v>
      </c>
      <c r="J5" t="n">
        <v>65.25</v>
      </c>
      <c r="K5" t="n">
        <v>28.92</v>
      </c>
      <c r="L5" t="n">
        <v>4</v>
      </c>
      <c r="M5" t="n">
        <v>34</v>
      </c>
      <c r="N5" t="n">
        <v>7.33</v>
      </c>
      <c r="O5" t="n">
        <v>8281.25</v>
      </c>
      <c r="P5" t="n">
        <v>211.43</v>
      </c>
      <c r="Q5" t="n">
        <v>790.16</v>
      </c>
      <c r="R5" t="n">
        <v>121.89</v>
      </c>
      <c r="S5" t="n">
        <v>58.53</v>
      </c>
      <c r="T5" t="n">
        <v>24434.04</v>
      </c>
      <c r="U5" t="n">
        <v>0.48</v>
      </c>
      <c r="V5" t="n">
        <v>0.76</v>
      </c>
      <c r="W5" t="n">
        <v>2.64</v>
      </c>
      <c r="X5" t="n">
        <v>1.46</v>
      </c>
      <c r="Y5" t="n">
        <v>0.5</v>
      </c>
      <c r="Z5" t="n">
        <v>10</v>
      </c>
      <c r="AA5" t="n">
        <v>188.5338536149413</v>
      </c>
      <c r="AB5" t="n">
        <v>257.9603360424445</v>
      </c>
      <c r="AC5" t="n">
        <v>233.3409636202343</v>
      </c>
      <c r="AD5" t="n">
        <v>188533.8536149413</v>
      </c>
      <c r="AE5" t="n">
        <v>257960.3360424444</v>
      </c>
      <c r="AF5" t="n">
        <v>2.749439238930066e-06</v>
      </c>
      <c r="AG5" t="n">
        <v>0.848125</v>
      </c>
      <c r="AH5" t="n">
        <v>233340.9636202343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2.4726</v>
      </c>
      <c r="E6" t="n">
        <v>40.44</v>
      </c>
      <c r="F6" t="n">
        <v>38.17</v>
      </c>
      <c r="G6" t="n">
        <v>67.37</v>
      </c>
      <c r="H6" t="n">
        <v>1.31</v>
      </c>
      <c r="I6" t="n">
        <v>34</v>
      </c>
      <c r="J6" t="n">
        <v>66.42</v>
      </c>
      <c r="K6" t="n">
        <v>28.92</v>
      </c>
      <c r="L6" t="n">
        <v>5</v>
      </c>
      <c r="M6" t="n">
        <v>7</v>
      </c>
      <c r="N6" t="n">
        <v>7.49</v>
      </c>
      <c r="O6" t="n">
        <v>8425.16</v>
      </c>
      <c r="P6" t="n">
        <v>204.61</v>
      </c>
      <c r="Q6" t="n">
        <v>790.1900000000001</v>
      </c>
      <c r="R6" t="n">
        <v>114.68</v>
      </c>
      <c r="S6" t="n">
        <v>58.53</v>
      </c>
      <c r="T6" t="n">
        <v>20858.8</v>
      </c>
      <c r="U6" t="n">
        <v>0.51</v>
      </c>
      <c r="V6" t="n">
        <v>0.76</v>
      </c>
      <c r="W6" t="n">
        <v>2.66</v>
      </c>
      <c r="X6" t="n">
        <v>1.27</v>
      </c>
      <c r="Y6" t="n">
        <v>0.5</v>
      </c>
      <c r="Z6" t="n">
        <v>10</v>
      </c>
      <c r="AA6" t="n">
        <v>183.2209057041759</v>
      </c>
      <c r="AB6" t="n">
        <v>250.6909263202195</v>
      </c>
      <c r="AC6" t="n">
        <v>226.7653361592156</v>
      </c>
      <c r="AD6" t="n">
        <v>183220.9057041759</v>
      </c>
      <c r="AE6" t="n">
        <v>250690.9263202196</v>
      </c>
      <c r="AF6" t="n">
        <v>2.767684510108082e-06</v>
      </c>
      <c r="AG6" t="n">
        <v>0.8424999999999999</v>
      </c>
      <c r="AH6" t="n">
        <v>226765.3361592156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2.4759</v>
      </c>
      <c r="E7" t="n">
        <v>40.39</v>
      </c>
      <c r="F7" t="n">
        <v>38.14</v>
      </c>
      <c r="G7" t="n">
        <v>69.34</v>
      </c>
      <c r="H7" t="n">
        <v>1.55</v>
      </c>
      <c r="I7" t="n">
        <v>33</v>
      </c>
      <c r="J7" t="n">
        <v>67.59</v>
      </c>
      <c r="K7" t="n">
        <v>28.92</v>
      </c>
      <c r="L7" t="n">
        <v>6</v>
      </c>
      <c r="M7" t="n">
        <v>0</v>
      </c>
      <c r="N7" t="n">
        <v>7.66</v>
      </c>
      <c r="O7" t="n">
        <v>8569.4</v>
      </c>
      <c r="P7" t="n">
        <v>207.83</v>
      </c>
      <c r="Q7" t="n">
        <v>790.1799999999999</v>
      </c>
      <c r="R7" t="n">
        <v>112.98</v>
      </c>
      <c r="S7" t="n">
        <v>58.53</v>
      </c>
      <c r="T7" t="n">
        <v>20014.62</v>
      </c>
      <c r="U7" t="n">
        <v>0.52</v>
      </c>
      <c r="V7" t="n">
        <v>0.76</v>
      </c>
      <c r="W7" t="n">
        <v>2.67</v>
      </c>
      <c r="X7" t="n">
        <v>1.23</v>
      </c>
      <c r="Y7" t="n">
        <v>0.5</v>
      </c>
      <c r="Z7" t="n">
        <v>10</v>
      </c>
      <c r="AA7" t="n">
        <v>184.6967912181421</v>
      </c>
      <c r="AB7" t="n">
        <v>252.7102979919005</v>
      </c>
      <c r="AC7" t="n">
        <v>228.5919818327579</v>
      </c>
      <c r="AD7" t="n">
        <v>184696.7912181421</v>
      </c>
      <c r="AE7" t="n">
        <v>252710.2979919005</v>
      </c>
      <c r="AF7" t="n">
        <v>2.771378338015288e-06</v>
      </c>
      <c r="AG7" t="n">
        <v>0.8414583333333333</v>
      </c>
      <c r="AH7" t="n">
        <v>228591.9818327579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1.2701</v>
      </c>
      <c r="E2" t="n">
        <v>78.73</v>
      </c>
      <c r="F2" t="n">
        <v>58.13</v>
      </c>
      <c r="G2" t="n">
        <v>6.48</v>
      </c>
      <c r="H2" t="n">
        <v>0.11</v>
      </c>
      <c r="I2" t="n">
        <v>538</v>
      </c>
      <c r="J2" t="n">
        <v>167.88</v>
      </c>
      <c r="K2" t="n">
        <v>51.39</v>
      </c>
      <c r="L2" t="n">
        <v>1</v>
      </c>
      <c r="M2" t="n">
        <v>536</v>
      </c>
      <c r="N2" t="n">
        <v>30.49</v>
      </c>
      <c r="O2" t="n">
        <v>20939.59</v>
      </c>
      <c r="P2" t="n">
        <v>736.92</v>
      </c>
      <c r="Q2" t="n">
        <v>790.37</v>
      </c>
      <c r="R2" t="n">
        <v>783.39</v>
      </c>
      <c r="S2" t="n">
        <v>58.53</v>
      </c>
      <c r="T2" t="n">
        <v>352695.93</v>
      </c>
      <c r="U2" t="n">
        <v>0.07000000000000001</v>
      </c>
      <c r="V2" t="n">
        <v>0.5</v>
      </c>
      <c r="W2" t="n">
        <v>3.47</v>
      </c>
      <c r="X2" t="n">
        <v>21.21</v>
      </c>
      <c r="Y2" t="n">
        <v>0.5</v>
      </c>
      <c r="Z2" t="n">
        <v>10</v>
      </c>
      <c r="AA2" t="n">
        <v>1118.135325399208</v>
      </c>
      <c r="AB2" t="n">
        <v>1529.882080860312</v>
      </c>
      <c r="AC2" t="n">
        <v>1383.872282265989</v>
      </c>
      <c r="AD2" t="n">
        <v>1118135.325399208</v>
      </c>
      <c r="AE2" t="n">
        <v>1529882.080860312</v>
      </c>
      <c r="AF2" t="n">
        <v>1.215717260631027e-06</v>
      </c>
      <c r="AG2" t="n">
        <v>1.640208333333333</v>
      </c>
      <c r="AH2" t="n">
        <v>1383872.282265989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1.8562</v>
      </c>
      <c r="E3" t="n">
        <v>53.87</v>
      </c>
      <c r="F3" t="n">
        <v>44.59</v>
      </c>
      <c r="G3" t="n">
        <v>13.11</v>
      </c>
      <c r="H3" t="n">
        <v>0.21</v>
      </c>
      <c r="I3" t="n">
        <v>204</v>
      </c>
      <c r="J3" t="n">
        <v>169.33</v>
      </c>
      <c r="K3" t="n">
        <v>51.39</v>
      </c>
      <c r="L3" t="n">
        <v>2</v>
      </c>
      <c r="M3" t="n">
        <v>202</v>
      </c>
      <c r="N3" t="n">
        <v>30.94</v>
      </c>
      <c r="O3" t="n">
        <v>21118.46</v>
      </c>
      <c r="P3" t="n">
        <v>561.84</v>
      </c>
      <c r="Q3" t="n">
        <v>790.22</v>
      </c>
      <c r="R3" t="n">
        <v>330.16</v>
      </c>
      <c r="S3" t="n">
        <v>58.53</v>
      </c>
      <c r="T3" t="n">
        <v>127751.08</v>
      </c>
      <c r="U3" t="n">
        <v>0.18</v>
      </c>
      <c r="V3" t="n">
        <v>0.65</v>
      </c>
      <c r="W3" t="n">
        <v>2.9</v>
      </c>
      <c r="X3" t="n">
        <v>7.68</v>
      </c>
      <c r="Y3" t="n">
        <v>0.5</v>
      </c>
      <c r="Z3" t="n">
        <v>10</v>
      </c>
      <c r="AA3" t="n">
        <v>586.289205206818</v>
      </c>
      <c r="AB3" t="n">
        <v>802.1867558182248</v>
      </c>
      <c r="AC3" t="n">
        <v>725.6271777191157</v>
      </c>
      <c r="AD3" t="n">
        <v>586289.2052068179</v>
      </c>
      <c r="AE3" t="n">
        <v>802186.7558182249</v>
      </c>
      <c r="AF3" t="n">
        <v>1.776721816536739e-06</v>
      </c>
      <c r="AG3" t="n">
        <v>1.122291666666667</v>
      </c>
      <c r="AH3" t="n">
        <v>725627.1777191157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2.0731</v>
      </c>
      <c r="E4" t="n">
        <v>48.24</v>
      </c>
      <c r="F4" t="n">
        <v>41.6</v>
      </c>
      <c r="G4" t="n">
        <v>19.81</v>
      </c>
      <c r="H4" t="n">
        <v>0.31</v>
      </c>
      <c r="I4" t="n">
        <v>126</v>
      </c>
      <c r="J4" t="n">
        <v>170.79</v>
      </c>
      <c r="K4" t="n">
        <v>51.39</v>
      </c>
      <c r="L4" t="n">
        <v>3</v>
      </c>
      <c r="M4" t="n">
        <v>124</v>
      </c>
      <c r="N4" t="n">
        <v>31.4</v>
      </c>
      <c r="O4" t="n">
        <v>21297.94</v>
      </c>
      <c r="P4" t="n">
        <v>521.1900000000001</v>
      </c>
      <c r="Q4" t="n">
        <v>790.1799999999999</v>
      </c>
      <c r="R4" t="n">
        <v>229.83</v>
      </c>
      <c r="S4" t="n">
        <v>58.53</v>
      </c>
      <c r="T4" t="n">
        <v>77973.12</v>
      </c>
      <c r="U4" t="n">
        <v>0.25</v>
      </c>
      <c r="V4" t="n">
        <v>0.7</v>
      </c>
      <c r="W4" t="n">
        <v>2.79</v>
      </c>
      <c r="X4" t="n">
        <v>4.69</v>
      </c>
      <c r="Y4" t="n">
        <v>0.5</v>
      </c>
      <c r="Z4" t="n">
        <v>10</v>
      </c>
      <c r="AA4" t="n">
        <v>488.369156694744</v>
      </c>
      <c r="AB4" t="n">
        <v>668.2082255163504</v>
      </c>
      <c r="AC4" t="n">
        <v>604.4353703092038</v>
      </c>
      <c r="AD4" t="n">
        <v>488369.1566947441</v>
      </c>
      <c r="AE4" t="n">
        <v>668208.2255163504</v>
      </c>
      <c r="AF4" t="n">
        <v>1.984334661061476e-06</v>
      </c>
      <c r="AG4" t="n">
        <v>1.005</v>
      </c>
      <c r="AH4" t="n">
        <v>604435.3703092037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2.1835</v>
      </c>
      <c r="E5" t="n">
        <v>45.8</v>
      </c>
      <c r="F5" t="n">
        <v>40.31</v>
      </c>
      <c r="G5" t="n">
        <v>26.29</v>
      </c>
      <c r="H5" t="n">
        <v>0.41</v>
      </c>
      <c r="I5" t="n">
        <v>92</v>
      </c>
      <c r="J5" t="n">
        <v>172.25</v>
      </c>
      <c r="K5" t="n">
        <v>51.39</v>
      </c>
      <c r="L5" t="n">
        <v>4</v>
      </c>
      <c r="M5" t="n">
        <v>90</v>
      </c>
      <c r="N5" t="n">
        <v>31.86</v>
      </c>
      <c r="O5" t="n">
        <v>21478.05</v>
      </c>
      <c r="P5" t="n">
        <v>502.25</v>
      </c>
      <c r="Q5" t="n">
        <v>790.17</v>
      </c>
      <c r="R5" t="n">
        <v>187</v>
      </c>
      <c r="S5" t="n">
        <v>58.53</v>
      </c>
      <c r="T5" t="n">
        <v>56728.88</v>
      </c>
      <c r="U5" t="n">
        <v>0.31</v>
      </c>
      <c r="V5" t="n">
        <v>0.72</v>
      </c>
      <c r="W5" t="n">
        <v>2.72</v>
      </c>
      <c r="X5" t="n">
        <v>3.4</v>
      </c>
      <c r="Y5" t="n">
        <v>0.5</v>
      </c>
      <c r="Z5" t="n">
        <v>10</v>
      </c>
      <c r="AA5" t="n">
        <v>447.662492303538</v>
      </c>
      <c r="AB5" t="n">
        <v>612.5115714450141</v>
      </c>
      <c r="AC5" t="n">
        <v>554.0543267316909</v>
      </c>
      <c r="AD5" t="n">
        <v>447662.492303538</v>
      </c>
      <c r="AE5" t="n">
        <v>612511.5714450141</v>
      </c>
      <c r="AF5" t="n">
        <v>2.090007588841702e-06</v>
      </c>
      <c r="AG5" t="n">
        <v>0.9541666666666666</v>
      </c>
      <c r="AH5" t="n">
        <v>554054.3267316909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2.2548</v>
      </c>
      <c r="E6" t="n">
        <v>44.35</v>
      </c>
      <c r="F6" t="n">
        <v>39.54</v>
      </c>
      <c r="G6" t="n">
        <v>32.95</v>
      </c>
      <c r="H6" t="n">
        <v>0.51</v>
      </c>
      <c r="I6" t="n">
        <v>72</v>
      </c>
      <c r="J6" t="n">
        <v>173.71</v>
      </c>
      <c r="K6" t="n">
        <v>51.39</v>
      </c>
      <c r="L6" t="n">
        <v>5</v>
      </c>
      <c r="M6" t="n">
        <v>70</v>
      </c>
      <c r="N6" t="n">
        <v>32.32</v>
      </c>
      <c r="O6" t="n">
        <v>21658.78</v>
      </c>
      <c r="P6" t="n">
        <v>490.19</v>
      </c>
      <c r="Q6" t="n">
        <v>790.17</v>
      </c>
      <c r="R6" t="n">
        <v>160.94</v>
      </c>
      <c r="S6" t="n">
        <v>58.53</v>
      </c>
      <c r="T6" t="n">
        <v>43800.93</v>
      </c>
      <c r="U6" t="n">
        <v>0.36</v>
      </c>
      <c r="V6" t="n">
        <v>0.73</v>
      </c>
      <c r="W6" t="n">
        <v>2.69</v>
      </c>
      <c r="X6" t="n">
        <v>2.63</v>
      </c>
      <c r="Y6" t="n">
        <v>0.5</v>
      </c>
      <c r="Z6" t="n">
        <v>10</v>
      </c>
      <c r="AA6" t="n">
        <v>423.8922007804154</v>
      </c>
      <c r="AB6" t="n">
        <v>579.9880099118272</v>
      </c>
      <c r="AC6" t="n">
        <v>524.634768264126</v>
      </c>
      <c r="AD6" t="n">
        <v>423892.2007804154</v>
      </c>
      <c r="AE6" t="n">
        <v>579988.0099118273</v>
      </c>
      <c r="AF6" t="n">
        <v>2.158254688033098e-06</v>
      </c>
      <c r="AG6" t="n">
        <v>0.9239583333333333</v>
      </c>
      <c r="AH6" t="n">
        <v>524634.768264126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2.3037</v>
      </c>
      <c r="E7" t="n">
        <v>43.41</v>
      </c>
      <c r="F7" t="n">
        <v>39.04</v>
      </c>
      <c r="G7" t="n">
        <v>39.7</v>
      </c>
      <c r="H7" t="n">
        <v>0.61</v>
      </c>
      <c r="I7" t="n">
        <v>59</v>
      </c>
      <c r="J7" t="n">
        <v>175.18</v>
      </c>
      <c r="K7" t="n">
        <v>51.39</v>
      </c>
      <c r="L7" t="n">
        <v>6</v>
      </c>
      <c r="M7" t="n">
        <v>57</v>
      </c>
      <c r="N7" t="n">
        <v>32.79</v>
      </c>
      <c r="O7" t="n">
        <v>21840.16</v>
      </c>
      <c r="P7" t="n">
        <v>480.98</v>
      </c>
      <c r="Q7" t="n">
        <v>790.17</v>
      </c>
      <c r="R7" t="n">
        <v>144.47</v>
      </c>
      <c r="S7" t="n">
        <v>58.53</v>
      </c>
      <c r="T7" t="n">
        <v>35628.24</v>
      </c>
      <c r="U7" t="n">
        <v>0.41</v>
      </c>
      <c r="V7" t="n">
        <v>0.74</v>
      </c>
      <c r="W7" t="n">
        <v>2.67</v>
      </c>
      <c r="X7" t="n">
        <v>2.13</v>
      </c>
      <c r="Y7" t="n">
        <v>0.5</v>
      </c>
      <c r="Z7" t="n">
        <v>10</v>
      </c>
      <c r="AA7" t="n">
        <v>407.9714250991213</v>
      </c>
      <c r="AB7" t="n">
        <v>558.2045022496287</v>
      </c>
      <c r="AC7" t="n">
        <v>504.9302479998629</v>
      </c>
      <c r="AD7" t="n">
        <v>407971.4250991213</v>
      </c>
      <c r="AE7" t="n">
        <v>558204.5022496288</v>
      </c>
      <c r="AF7" t="n">
        <v>2.205060903327058e-06</v>
      </c>
      <c r="AG7" t="n">
        <v>0.9043749999999999</v>
      </c>
      <c r="AH7" t="n">
        <v>504930.2479998629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2.3364</v>
      </c>
      <c r="E8" t="n">
        <v>42.8</v>
      </c>
      <c r="F8" t="n">
        <v>38.73</v>
      </c>
      <c r="G8" t="n">
        <v>46.48</v>
      </c>
      <c r="H8" t="n">
        <v>0.7</v>
      </c>
      <c r="I8" t="n">
        <v>50</v>
      </c>
      <c r="J8" t="n">
        <v>176.66</v>
      </c>
      <c r="K8" t="n">
        <v>51.39</v>
      </c>
      <c r="L8" t="n">
        <v>7</v>
      </c>
      <c r="M8" t="n">
        <v>48</v>
      </c>
      <c r="N8" t="n">
        <v>33.27</v>
      </c>
      <c r="O8" t="n">
        <v>22022.17</v>
      </c>
      <c r="P8" t="n">
        <v>474.84</v>
      </c>
      <c r="Q8" t="n">
        <v>790.17</v>
      </c>
      <c r="R8" t="n">
        <v>134.45</v>
      </c>
      <c r="S8" t="n">
        <v>58.53</v>
      </c>
      <c r="T8" t="n">
        <v>30661.6</v>
      </c>
      <c r="U8" t="n">
        <v>0.44</v>
      </c>
      <c r="V8" t="n">
        <v>0.75</v>
      </c>
      <c r="W8" t="n">
        <v>2.66</v>
      </c>
      <c r="X8" t="n">
        <v>1.83</v>
      </c>
      <c r="Y8" t="n">
        <v>0.5</v>
      </c>
      <c r="Z8" t="n">
        <v>10</v>
      </c>
      <c r="AA8" t="n">
        <v>397.7804651467598</v>
      </c>
      <c r="AB8" t="n">
        <v>544.2607812493853</v>
      </c>
      <c r="AC8" t="n">
        <v>492.3172961617474</v>
      </c>
      <c r="AD8" t="n">
        <v>397780.4651467598</v>
      </c>
      <c r="AE8" t="n">
        <v>544260.7812493853</v>
      </c>
      <c r="AF8" t="n">
        <v>2.236360765088048e-06</v>
      </c>
      <c r="AG8" t="n">
        <v>0.8916666666666666</v>
      </c>
      <c r="AH8" t="n">
        <v>492317.2961617474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2.3649</v>
      </c>
      <c r="E9" t="n">
        <v>42.28</v>
      </c>
      <c r="F9" t="n">
        <v>38.45</v>
      </c>
      <c r="G9" t="n">
        <v>53.66</v>
      </c>
      <c r="H9" t="n">
        <v>0.8</v>
      </c>
      <c r="I9" t="n">
        <v>43</v>
      </c>
      <c r="J9" t="n">
        <v>178.14</v>
      </c>
      <c r="K9" t="n">
        <v>51.39</v>
      </c>
      <c r="L9" t="n">
        <v>8</v>
      </c>
      <c r="M9" t="n">
        <v>41</v>
      </c>
      <c r="N9" t="n">
        <v>33.75</v>
      </c>
      <c r="O9" t="n">
        <v>22204.83</v>
      </c>
      <c r="P9" t="n">
        <v>468.79</v>
      </c>
      <c r="Q9" t="n">
        <v>790.1799999999999</v>
      </c>
      <c r="R9" t="n">
        <v>125.15</v>
      </c>
      <c r="S9" t="n">
        <v>58.53</v>
      </c>
      <c r="T9" t="n">
        <v>26050.67</v>
      </c>
      <c r="U9" t="n">
        <v>0.47</v>
      </c>
      <c r="V9" t="n">
        <v>0.75</v>
      </c>
      <c r="W9" t="n">
        <v>2.64</v>
      </c>
      <c r="X9" t="n">
        <v>1.55</v>
      </c>
      <c r="Y9" t="n">
        <v>0.5</v>
      </c>
      <c r="Z9" t="n">
        <v>10</v>
      </c>
      <c r="AA9" t="n">
        <v>388.697158588081</v>
      </c>
      <c r="AB9" t="n">
        <v>531.8326004885977</v>
      </c>
      <c r="AC9" t="n">
        <v>481.075243529708</v>
      </c>
      <c r="AD9" t="n">
        <v>388697.158588081</v>
      </c>
      <c r="AE9" t="n">
        <v>531832.6004885976</v>
      </c>
      <c r="AF9" t="n">
        <v>2.26364046111827e-06</v>
      </c>
      <c r="AG9" t="n">
        <v>0.8808333333333334</v>
      </c>
      <c r="AH9" t="n">
        <v>481075.243529708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2.3852</v>
      </c>
      <c r="E10" t="n">
        <v>41.93</v>
      </c>
      <c r="F10" t="n">
        <v>38.27</v>
      </c>
      <c r="G10" t="n">
        <v>60.42</v>
      </c>
      <c r="H10" t="n">
        <v>0.89</v>
      </c>
      <c r="I10" t="n">
        <v>38</v>
      </c>
      <c r="J10" t="n">
        <v>179.63</v>
      </c>
      <c r="K10" t="n">
        <v>51.39</v>
      </c>
      <c r="L10" t="n">
        <v>9</v>
      </c>
      <c r="M10" t="n">
        <v>36</v>
      </c>
      <c r="N10" t="n">
        <v>34.24</v>
      </c>
      <c r="O10" t="n">
        <v>22388.15</v>
      </c>
      <c r="P10" t="n">
        <v>463.58</v>
      </c>
      <c r="Q10" t="n">
        <v>790.17</v>
      </c>
      <c r="R10" t="n">
        <v>118.87</v>
      </c>
      <c r="S10" t="n">
        <v>58.53</v>
      </c>
      <c r="T10" t="n">
        <v>22932.37</v>
      </c>
      <c r="U10" t="n">
        <v>0.49</v>
      </c>
      <c r="V10" t="n">
        <v>0.76</v>
      </c>
      <c r="W10" t="n">
        <v>2.63</v>
      </c>
      <c r="X10" t="n">
        <v>1.36</v>
      </c>
      <c r="Y10" t="n">
        <v>0.5</v>
      </c>
      <c r="Z10" t="n">
        <v>10</v>
      </c>
      <c r="AA10" t="n">
        <v>381.9040329065027</v>
      </c>
      <c r="AB10" t="n">
        <v>522.5379462395083</v>
      </c>
      <c r="AC10" t="n">
        <v>472.6676580370225</v>
      </c>
      <c r="AD10" t="n">
        <v>381904.0329065027</v>
      </c>
      <c r="AE10" t="n">
        <v>522537.9462395083</v>
      </c>
      <c r="AF10" t="n">
        <v>2.283071262150322e-06</v>
      </c>
      <c r="AG10" t="n">
        <v>0.8735416666666667</v>
      </c>
      <c r="AH10" t="n">
        <v>472667.6580370225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2.4006</v>
      </c>
      <c r="E11" t="n">
        <v>41.66</v>
      </c>
      <c r="F11" t="n">
        <v>38.13</v>
      </c>
      <c r="G11" t="n">
        <v>67.29000000000001</v>
      </c>
      <c r="H11" t="n">
        <v>0.98</v>
      </c>
      <c r="I11" t="n">
        <v>34</v>
      </c>
      <c r="J11" t="n">
        <v>181.12</v>
      </c>
      <c r="K11" t="n">
        <v>51.39</v>
      </c>
      <c r="L11" t="n">
        <v>10</v>
      </c>
      <c r="M11" t="n">
        <v>32</v>
      </c>
      <c r="N11" t="n">
        <v>34.73</v>
      </c>
      <c r="O11" t="n">
        <v>22572.13</v>
      </c>
      <c r="P11" t="n">
        <v>459.32</v>
      </c>
      <c r="Q11" t="n">
        <v>790.16</v>
      </c>
      <c r="R11" t="n">
        <v>114.21</v>
      </c>
      <c r="S11" t="n">
        <v>58.53</v>
      </c>
      <c r="T11" t="n">
        <v>20623.14</v>
      </c>
      <c r="U11" t="n">
        <v>0.51</v>
      </c>
      <c r="V11" t="n">
        <v>0.76</v>
      </c>
      <c r="W11" t="n">
        <v>2.63</v>
      </c>
      <c r="X11" t="n">
        <v>1.23</v>
      </c>
      <c r="Y11" t="n">
        <v>0.5</v>
      </c>
      <c r="Z11" t="n">
        <v>10</v>
      </c>
      <c r="AA11" t="n">
        <v>376.6421748841871</v>
      </c>
      <c r="AB11" t="n">
        <v>515.3384399565834</v>
      </c>
      <c r="AC11" t="n">
        <v>466.1552625291695</v>
      </c>
      <c r="AD11" t="n">
        <v>376642.1748841871</v>
      </c>
      <c r="AE11" t="n">
        <v>515338.4399565835</v>
      </c>
      <c r="AF11" t="n">
        <v>2.29781186982981e-06</v>
      </c>
      <c r="AG11" t="n">
        <v>0.8679166666666666</v>
      </c>
      <c r="AH11" t="n">
        <v>466155.2625291695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2.4127</v>
      </c>
      <c r="E12" t="n">
        <v>41.45</v>
      </c>
      <c r="F12" t="n">
        <v>38.02</v>
      </c>
      <c r="G12" t="n">
        <v>73.59</v>
      </c>
      <c r="H12" t="n">
        <v>1.07</v>
      </c>
      <c r="I12" t="n">
        <v>31</v>
      </c>
      <c r="J12" t="n">
        <v>182.62</v>
      </c>
      <c r="K12" t="n">
        <v>51.39</v>
      </c>
      <c r="L12" t="n">
        <v>11</v>
      </c>
      <c r="M12" t="n">
        <v>29</v>
      </c>
      <c r="N12" t="n">
        <v>35.22</v>
      </c>
      <c r="O12" t="n">
        <v>22756.91</v>
      </c>
      <c r="P12" t="n">
        <v>454.9</v>
      </c>
      <c r="Q12" t="n">
        <v>790.17</v>
      </c>
      <c r="R12" t="n">
        <v>110.66</v>
      </c>
      <c r="S12" t="n">
        <v>58.53</v>
      </c>
      <c r="T12" t="n">
        <v>18861.53</v>
      </c>
      <c r="U12" t="n">
        <v>0.53</v>
      </c>
      <c r="V12" t="n">
        <v>0.76</v>
      </c>
      <c r="W12" t="n">
        <v>2.63</v>
      </c>
      <c r="X12" t="n">
        <v>1.12</v>
      </c>
      <c r="Y12" t="n">
        <v>0.5</v>
      </c>
      <c r="Z12" t="n">
        <v>10</v>
      </c>
      <c r="AA12" t="n">
        <v>371.9499873721925</v>
      </c>
      <c r="AB12" t="n">
        <v>508.9183819979692</v>
      </c>
      <c r="AC12" t="n">
        <v>460.3479258915174</v>
      </c>
      <c r="AD12" t="n">
        <v>371949.9873721926</v>
      </c>
      <c r="AE12" t="n">
        <v>508918.3819979692</v>
      </c>
      <c r="AF12" t="n">
        <v>2.309393775863694e-06</v>
      </c>
      <c r="AG12" t="n">
        <v>0.8635416666666668</v>
      </c>
      <c r="AH12" t="n">
        <v>460347.9258915174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2.4256</v>
      </c>
      <c r="E13" t="n">
        <v>41.23</v>
      </c>
      <c r="F13" t="n">
        <v>37.91</v>
      </c>
      <c r="G13" t="n">
        <v>81.23</v>
      </c>
      <c r="H13" t="n">
        <v>1.16</v>
      </c>
      <c r="I13" t="n">
        <v>28</v>
      </c>
      <c r="J13" t="n">
        <v>184.12</v>
      </c>
      <c r="K13" t="n">
        <v>51.39</v>
      </c>
      <c r="L13" t="n">
        <v>12</v>
      </c>
      <c r="M13" t="n">
        <v>26</v>
      </c>
      <c r="N13" t="n">
        <v>35.73</v>
      </c>
      <c r="O13" t="n">
        <v>22942.24</v>
      </c>
      <c r="P13" t="n">
        <v>451.33</v>
      </c>
      <c r="Q13" t="n">
        <v>790.16</v>
      </c>
      <c r="R13" t="n">
        <v>106.46</v>
      </c>
      <c r="S13" t="n">
        <v>58.53</v>
      </c>
      <c r="T13" t="n">
        <v>16781.1</v>
      </c>
      <c r="U13" t="n">
        <v>0.55</v>
      </c>
      <c r="V13" t="n">
        <v>0.77</v>
      </c>
      <c r="W13" t="n">
        <v>2.63</v>
      </c>
      <c r="X13" t="n">
        <v>1</v>
      </c>
      <c r="Y13" t="n">
        <v>0.5</v>
      </c>
      <c r="Z13" t="n">
        <v>10</v>
      </c>
      <c r="AA13" t="n">
        <v>367.6609083471494</v>
      </c>
      <c r="AB13" t="n">
        <v>503.049874855093</v>
      </c>
      <c r="AC13" t="n">
        <v>455.0395008338559</v>
      </c>
      <c r="AD13" t="n">
        <v>367660.9083471494</v>
      </c>
      <c r="AE13" t="n">
        <v>503049.874855093</v>
      </c>
      <c r="AF13" t="n">
        <v>2.321741427751058e-06</v>
      </c>
      <c r="AG13" t="n">
        <v>0.8589583333333333</v>
      </c>
      <c r="AH13" t="n">
        <v>455039.5008338559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2.4347</v>
      </c>
      <c r="E14" t="n">
        <v>41.07</v>
      </c>
      <c r="F14" t="n">
        <v>37.82</v>
      </c>
      <c r="G14" t="n">
        <v>87.27</v>
      </c>
      <c r="H14" t="n">
        <v>1.24</v>
      </c>
      <c r="I14" t="n">
        <v>26</v>
      </c>
      <c r="J14" t="n">
        <v>185.63</v>
      </c>
      <c r="K14" t="n">
        <v>51.39</v>
      </c>
      <c r="L14" t="n">
        <v>13</v>
      </c>
      <c r="M14" t="n">
        <v>24</v>
      </c>
      <c r="N14" t="n">
        <v>36.24</v>
      </c>
      <c r="O14" t="n">
        <v>23128.27</v>
      </c>
      <c r="P14" t="n">
        <v>446.46</v>
      </c>
      <c r="Q14" t="n">
        <v>790.17</v>
      </c>
      <c r="R14" t="n">
        <v>103.99</v>
      </c>
      <c r="S14" t="n">
        <v>58.53</v>
      </c>
      <c r="T14" t="n">
        <v>15553.63</v>
      </c>
      <c r="U14" t="n">
        <v>0.5600000000000001</v>
      </c>
      <c r="V14" t="n">
        <v>0.77</v>
      </c>
      <c r="W14" t="n">
        <v>2.61</v>
      </c>
      <c r="X14" t="n">
        <v>0.92</v>
      </c>
      <c r="Y14" t="n">
        <v>0.5</v>
      </c>
      <c r="Z14" t="n">
        <v>10</v>
      </c>
      <c r="AA14" t="n">
        <v>363.3123738968606</v>
      </c>
      <c r="AB14" t="n">
        <v>497.1000181764077</v>
      </c>
      <c r="AC14" t="n">
        <v>449.6574901259079</v>
      </c>
      <c r="AD14" t="n">
        <v>363312.3738968606</v>
      </c>
      <c r="AE14" t="n">
        <v>497100.0181764077</v>
      </c>
      <c r="AF14" t="n">
        <v>2.330451786834391e-06</v>
      </c>
      <c r="AG14" t="n">
        <v>0.855625</v>
      </c>
      <c r="AH14" t="n">
        <v>449657.4901259079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2.4424</v>
      </c>
      <c r="E15" t="n">
        <v>40.94</v>
      </c>
      <c r="F15" t="n">
        <v>37.76</v>
      </c>
      <c r="G15" t="n">
        <v>94.39</v>
      </c>
      <c r="H15" t="n">
        <v>1.33</v>
      </c>
      <c r="I15" t="n">
        <v>24</v>
      </c>
      <c r="J15" t="n">
        <v>187.14</v>
      </c>
      <c r="K15" t="n">
        <v>51.39</v>
      </c>
      <c r="L15" t="n">
        <v>14</v>
      </c>
      <c r="M15" t="n">
        <v>22</v>
      </c>
      <c r="N15" t="n">
        <v>36.75</v>
      </c>
      <c r="O15" t="n">
        <v>23314.98</v>
      </c>
      <c r="P15" t="n">
        <v>443.63</v>
      </c>
      <c r="Q15" t="n">
        <v>790.16</v>
      </c>
      <c r="R15" t="n">
        <v>101.88</v>
      </c>
      <c r="S15" t="n">
        <v>58.53</v>
      </c>
      <c r="T15" t="n">
        <v>14509.17</v>
      </c>
      <c r="U15" t="n">
        <v>0.57</v>
      </c>
      <c r="V15" t="n">
        <v>0.77</v>
      </c>
      <c r="W15" t="n">
        <v>2.61</v>
      </c>
      <c r="X15" t="n">
        <v>0.85</v>
      </c>
      <c r="Y15" t="n">
        <v>0.5</v>
      </c>
      <c r="Z15" t="n">
        <v>10</v>
      </c>
      <c r="AA15" t="n">
        <v>360.4238084651424</v>
      </c>
      <c r="AB15" t="n">
        <v>493.1477555182178</v>
      </c>
      <c r="AC15" t="n">
        <v>446.0824258687803</v>
      </c>
      <c r="AD15" t="n">
        <v>360423.8084651424</v>
      </c>
      <c r="AE15" t="n">
        <v>493147.7555182178</v>
      </c>
      <c r="AF15" t="n">
        <v>2.337822090674135e-06</v>
      </c>
      <c r="AG15" t="n">
        <v>0.8529166666666667</v>
      </c>
      <c r="AH15" t="n">
        <v>446082.4258687802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2.4469</v>
      </c>
      <c r="E16" t="n">
        <v>40.87</v>
      </c>
      <c r="F16" t="n">
        <v>37.72</v>
      </c>
      <c r="G16" t="n">
        <v>98.39</v>
      </c>
      <c r="H16" t="n">
        <v>1.41</v>
      </c>
      <c r="I16" t="n">
        <v>23</v>
      </c>
      <c r="J16" t="n">
        <v>188.66</v>
      </c>
      <c r="K16" t="n">
        <v>51.39</v>
      </c>
      <c r="L16" t="n">
        <v>15</v>
      </c>
      <c r="M16" t="n">
        <v>21</v>
      </c>
      <c r="N16" t="n">
        <v>37.27</v>
      </c>
      <c r="O16" t="n">
        <v>23502.4</v>
      </c>
      <c r="P16" t="n">
        <v>441.12</v>
      </c>
      <c r="Q16" t="n">
        <v>790.17</v>
      </c>
      <c r="R16" t="n">
        <v>100.41</v>
      </c>
      <c r="S16" t="n">
        <v>58.53</v>
      </c>
      <c r="T16" t="n">
        <v>13780.92</v>
      </c>
      <c r="U16" t="n">
        <v>0.58</v>
      </c>
      <c r="V16" t="n">
        <v>0.77</v>
      </c>
      <c r="W16" t="n">
        <v>2.61</v>
      </c>
      <c r="X16" t="n">
        <v>0.8100000000000001</v>
      </c>
      <c r="Y16" t="n">
        <v>0.5</v>
      </c>
      <c r="Z16" t="n">
        <v>10</v>
      </c>
      <c r="AA16" t="n">
        <v>358.2544717153044</v>
      </c>
      <c r="AB16" t="n">
        <v>490.1795732727065</v>
      </c>
      <c r="AC16" t="n">
        <v>443.3975227709107</v>
      </c>
      <c r="AD16" t="n">
        <v>358254.4717153044</v>
      </c>
      <c r="AE16" t="n">
        <v>490179.5732727065</v>
      </c>
      <c r="AF16" t="n">
        <v>2.342129411099959e-06</v>
      </c>
      <c r="AG16" t="n">
        <v>0.8514583333333333</v>
      </c>
      <c r="AH16" t="n">
        <v>443397.5227709107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2.4546</v>
      </c>
      <c r="E17" t="n">
        <v>40.74</v>
      </c>
      <c r="F17" t="n">
        <v>37.66</v>
      </c>
      <c r="G17" t="n">
        <v>107.59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437.63</v>
      </c>
      <c r="Q17" t="n">
        <v>790.17</v>
      </c>
      <c r="R17" t="n">
        <v>98.56999999999999</v>
      </c>
      <c r="S17" t="n">
        <v>58.53</v>
      </c>
      <c r="T17" t="n">
        <v>12867.91</v>
      </c>
      <c r="U17" t="n">
        <v>0.59</v>
      </c>
      <c r="V17" t="n">
        <v>0.77</v>
      </c>
      <c r="W17" t="n">
        <v>2.6</v>
      </c>
      <c r="X17" t="n">
        <v>0.75</v>
      </c>
      <c r="Y17" t="n">
        <v>0.5</v>
      </c>
      <c r="Z17" t="n">
        <v>10</v>
      </c>
      <c r="AA17" t="n">
        <v>355.0302082381525</v>
      </c>
      <c r="AB17" t="n">
        <v>485.7679937388019</v>
      </c>
      <c r="AC17" t="n">
        <v>439.406978196031</v>
      </c>
      <c r="AD17" t="n">
        <v>355030.2082381525</v>
      </c>
      <c r="AE17" t="n">
        <v>485767.9937388019</v>
      </c>
      <c r="AF17" t="n">
        <v>2.349499714939704e-06</v>
      </c>
      <c r="AG17" t="n">
        <v>0.84875</v>
      </c>
      <c r="AH17" t="n">
        <v>439406.978196031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2.4595</v>
      </c>
      <c r="E18" t="n">
        <v>40.66</v>
      </c>
      <c r="F18" t="n">
        <v>37.61</v>
      </c>
      <c r="G18" t="n">
        <v>112.83</v>
      </c>
      <c r="H18" t="n">
        <v>1.57</v>
      </c>
      <c r="I18" t="n">
        <v>20</v>
      </c>
      <c r="J18" t="n">
        <v>191.72</v>
      </c>
      <c r="K18" t="n">
        <v>51.39</v>
      </c>
      <c r="L18" t="n">
        <v>17</v>
      </c>
      <c r="M18" t="n">
        <v>18</v>
      </c>
      <c r="N18" t="n">
        <v>38.33</v>
      </c>
      <c r="O18" t="n">
        <v>23879.37</v>
      </c>
      <c r="P18" t="n">
        <v>433.89</v>
      </c>
      <c r="Q18" t="n">
        <v>790.16</v>
      </c>
      <c r="R18" t="n">
        <v>96.98</v>
      </c>
      <c r="S18" t="n">
        <v>58.53</v>
      </c>
      <c r="T18" t="n">
        <v>12076.93</v>
      </c>
      <c r="U18" t="n">
        <v>0.6</v>
      </c>
      <c r="V18" t="n">
        <v>0.77</v>
      </c>
      <c r="W18" t="n">
        <v>2.6</v>
      </c>
      <c r="X18" t="n">
        <v>0.71</v>
      </c>
      <c r="Y18" t="n">
        <v>0.5</v>
      </c>
      <c r="Z18" t="n">
        <v>10</v>
      </c>
      <c r="AA18" t="n">
        <v>352.1151968177456</v>
      </c>
      <c r="AB18" t="n">
        <v>481.7795465121735</v>
      </c>
      <c r="AC18" t="n">
        <v>435.7991827748912</v>
      </c>
      <c r="AD18" t="n">
        <v>352115.1968177456</v>
      </c>
      <c r="AE18" t="n">
        <v>481779.5465121734</v>
      </c>
      <c r="AF18" t="n">
        <v>2.354189908292268e-06</v>
      </c>
      <c r="AG18" t="n">
        <v>0.8470833333333333</v>
      </c>
      <c r="AH18" t="n">
        <v>435799.1827748911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2.4685</v>
      </c>
      <c r="E19" t="n">
        <v>40.51</v>
      </c>
      <c r="F19" t="n">
        <v>37.53</v>
      </c>
      <c r="G19" t="n">
        <v>125.09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427.16</v>
      </c>
      <c r="Q19" t="n">
        <v>790.16</v>
      </c>
      <c r="R19" t="n">
        <v>94.23999999999999</v>
      </c>
      <c r="S19" t="n">
        <v>58.53</v>
      </c>
      <c r="T19" t="n">
        <v>10717.81</v>
      </c>
      <c r="U19" t="n">
        <v>0.62</v>
      </c>
      <c r="V19" t="n">
        <v>0.77</v>
      </c>
      <c r="W19" t="n">
        <v>2.6</v>
      </c>
      <c r="X19" t="n">
        <v>0.62</v>
      </c>
      <c r="Y19" t="n">
        <v>0.5</v>
      </c>
      <c r="Z19" t="n">
        <v>10</v>
      </c>
      <c r="AA19" t="n">
        <v>346.9012823969762</v>
      </c>
      <c r="AB19" t="n">
        <v>474.6456387800067</v>
      </c>
      <c r="AC19" t="n">
        <v>429.3461251841801</v>
      </c>
      <c r="AD19" t="n">
        <v>346901.2823969763</v>
      </c>
      <c r="AE19" t="n">
        <v>474645.6387800067</v>
      </c>
      <c r="AF19" t="n">
        <v>2.362804549143917e-06</v>
      </c>
      <c r="AG19" t="n">
        <v>0.8439583333333333</v>
      </c>
      <c r="AH19" t="n">
        <v>429346.1251841801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2.4678</v>
      </c>
      <c r="E20" t="n">
        <v>40.52</v>
      </c>
      <c r="F20" t="n">
        <v>37.54</v>
      </c>
      <c r="G20" t="n">
        <v>125.13</v>
      </c>
      <c r="H20" t="n">
        <v>1.73</v>
      </c>
      <c r="I20" t="n">
        <v>18</v>
      </c>
      <c r="J20" t="n">
        <v>194.8</v>
      </c>
      <c r="K20" t="n">
        <v>51.39</v>
      </c>
      <c r="L20" t="n">
        <v>19</v>
      </c>
      <c r="M20" t="n">
        <v>16</v>
      </c>
      <c r="N20" t="n">
        <v>39.41</v>
      </c>
      <c r="O20" t="n">
        <v>24259.23</v>
      </c>
      <c r="P20" t="n">
        <v>429.19</v>
      </c>
      <c r="Q20" t="n">
        <v>790.16</v>
      </c>
      <c r="R20" t="n">
        <v>94.78</v>
      </c>
      <c r="S20" t="n">
        <v>58.53</v>
      </c>
      <c r="T20" t="n">
        <v>10989.67</v>
      </c>
      <c r="U20" t="n">
        <v>0.62</v>
      </c>
      <c r="V20" t="n">
        <v>0.77</v>
      </c>
      <c r="W20" t="n">
        <v>2.6</v>
      </c>
      <c r="X20" t="n">
        <v>0.64</v>
      </c>
      <c r="Y20" t="n">
        <v>0.5</v>
      </c>
      <c r="Z20" t="n">
        <v>10</v>
      </c>
      <c r="AA20" t="n">
        <v>348.146575550599</v>
      </c>
      <c r="AB20" t="n">
        <v>476.34950381125</v>
      </c>
      <c r="AC20" t="n">
        <v>430.8873757282311</v>
      </c>
      <c r="AD20" t="n">
        <v>348146.575550599</v>
      </c>
      <c r="AE20" t="n">
        <v>476349.50381125</v>
      </c>
      <c r="AF20" t="n">
        <v>2.362134521522122e-06</v>
      </c>
      <c r="AG20" t="n">
        <v>0.8441666666666667</v>
      </c>
      <c r="AH20" t="n">
        <v>430887.3757282311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2.4728</v>
      </c>
      <c r="E21" t="n">
        <v>40.44</v>
      </c>
      <c r="F21" t="n">
        <v>37.49</v>
      </c>
      <c r="G21" t="n">
        <v>132.32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15</v>
      </c>
      <c r="N21" t="n">
        <v>39.96</v>
      </c>
      <c r="O21" t="n">
        <v>24450.27</v>
      </c>
      <c r="P21" t="n">
        <v>423.38</v>
      </c>
      <c r="Q21" t="n">
        <v>790.17</v>
      </c>
      <c r="R21" t="n">
        <v>92.95</v>
      </c>
      <c r="S21" t="n">
        <v>58.53</v>
      </c>
      <c r="T21" t="n">
        <v>10078.9</v>
      </c>
      <c r="U21" t="n">
        <v>0.63</v>
      </c>
      <c r="V21" t="n">
        <v>0.77</v>
      </c>
      <c r="W21" t="n">
        <v>2.6</v>
      </c>
      <c r="X21" t="n">
        <v>0.59</v>
      </c>
      <c r="Y21" t="n">
        <v>0.5</v>
      </c>
      <c r="Z21" t="n">
        <v>10</v>
      </c>
      <c r="AA21" t="n">
        <v>344.1080596107622</v>
      </c>
      <c r="AB21" t="n">
        <v>470.8238281356163</v>
      </c>
      <c r="AC21" t="n">
        <v>425.8890627837454</v>
      </c>
      <c r="AD21" t="n">
        <v>344108.0596107622</v>
      </c>
      <c r="AE21" t="n">
        <v>470823.8281356163</v>
      </c>
      <c r="AF21" t="n">
        <v>2.366920433106371e-06</v>
      </c>
      <c r="AG21" t="n">
        <v>0.8424999999999999</v>
      </c>
      <c r="AH21" t="n">
        <v>425889.0627837454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2.4767</v>
      </c>
      <c r="E22" t="n">
        <v>40.38</v>
      </c>
      <c r="F22" t="n">
        <v>37.46</v>
      </c>
      <c r="G22" t="n">
        <v>140.48</v>
      </c>
      <c r="H22" t="n">
        <v>1.88</v>
      </c>
      <c r="I22" t="n">
        <v>16</v>
      </c>
      <c r="J22" t="n">
        <v>197.9</v>
      </c>
      <c r="K22" t="n">
        <v>51.39</v>
      </c>
      <c r="L22" t="n">
        <v>21</v>
      </c>
      <c r="M22" t="n">
        <v>14</v>
      </c>
      <c r="N22" t="n">
        <v>40.51</v>
      </c>
      <c r="O22" t="n">
        <v>24642.07</v>
      </c>
      <c r="P22" t="n">
        <v>420.13</v>
      </c>
      <c r="Q22" t="n">
        <v>790.17</v>
      </c>
      <c r="R22" t="n">
        <v>92.09</v>
      </c>
      <c r="S22" t="n">
        <v>58.53</v>
      </c>
      <c r="T22" t="n">
        <v>9654.6</v>
      </c>
      <c r="U22" t="n">
        <v>0.64</v>
      </c>
      <c r="V22" t="n">
        <v>0.77</v>
      </c>
      <c r="W22" t="n">
        <v>2.6</v>
      </c>
      <c r="X22" t="n">
        <v>0.5600000000000001</v>
      </c>
      <c r="Y22" t="n">
        <v>0.5</v>
      </c>
      <c r="Z22" t="n">
        <v>10</v>
      </c>
      <c r="AA22" t="n">
        <v>341.6990609227718</v>
      </c>
      <c r="AB22" t="n">
        <v>467.5277298531866</v>
      </c>
      <c r="AC22" t="n">
        <v>422.9075394952878</v>
      </c>
      <c r="AD22" t="n">
        <v>341699.0609227718</v>
      </c>
      <c r="AE22" t="n">
        <v>467527.7298531866</v>
      </c>
      <c r="AF22" t="n">
        <v>2.370653444142086e-06</v>
      </c>
      <c r="AG22" t="n">
        <v>0.8412500000000001</v>
      </c>
      <c r="AH22" t="n">
        <v>422907.5394952878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2.4814</v>
      </c>
      <c r="E23" t="n">
        <v>40.3</v>
      </c>
      <c r="F23" t="n">
        <v>37.42</v>
      </c>
      <c r="G23" t="n">
        <v>149.68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13</v>
      </c>
      <c r="N23" t="n">
        <v>41.07</v>
      </c>
      <c r="O23" t="n">
        <v>24834.62</v>
      </c>
      <c r="P23" t="n">
        <v>418.23</v>
      </c>
      <c r="Q23" t="n">
        <v>790.16</v>
      </c>
      <c r="R23" t="n">
        <v>90.59999999999999</v>
      </c>
      <c r="S23" t="n">
        <v>58.53</v>
      </c>
      <c r="T23" t="n">
        <v>8914.84</v>
      </c>
      <c r="U23" t="n">
        <v>0.65</v>
      </c>
      <c r="V23" t="n">
        <v>0.78</v>
      </c>
      <c r="W23" t="n">
        <v>2.6</v>
      </c>
      <c r="X23" t="n">
        <v>0.52</v>
      </c>
      <c r="Y23" t="n">
        <v>0.5</v>
      </c>
      <c r="Z23" t="n">
        <v>10</v>
      </c>
      <c r="AA23" t="n">
        <v>339.9001334491705</v>
      </c>
      <c r="AB23" t="n">
        <v>465.0663579207263</v>
      </c>
      <c r="AC23" t="n">
        <v>420.6810774455043</v>
      </c>
      <c r="AD23" t="n">
        <v>339900.1334491706</v>
      </c>
      <c r="AE23" t="n">
        <v>465066.3579207263</v>
      </c>
      <c r="AF23" t="n">
        <v>2.37515220103128e-06</v>
      </c>
      <c r="AG23" t="n">
        <v>0.8395833333333332</v>
      </c>
      <c r="AH23" t="n">
        <v>420681.0774455043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2.4855</v>
      </c>
      <c r="E24" t="n">
        <v>40.23</v>
      </c>
      <c r="F24" t="n">
        <v>37.39</v>
      </c>
      <c r="G24" t="n">
        <v>160.23</v>
      </c>
      <c r="H24" t="n">
        <v>2.03</v>
      </c>
      <c r="I24" t="n">
        <v>14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413.58</v>
      </c>
      <c r="Q24" t="n">
        <v>790.2</v>
      </c>
      <c r="R24" t="n">
        <v>89.48</v>
      </c>
      <c r="S24" t="n">
        <v>58.53</v>
      </c>
      <c r="T24" t="n">
        <v>8358.379999999999</v>
      </c>
      <c r="U24" t="n">
        <v>0.65</v>
      </c>
      <c r="V24" t="n">
        <v>0.78</v>
      </c>
      <c r="W24" t="n">
        <v>2.6</v>
      </c>
      <c r="X24" t="n">
        <v>0.48</v>
      </c>
      <c r="Y24" t="n">
        <v>0.5</v>
      </c>
      <c r="Z24" t="n">
        <v>10</v>
      </c>
      <c r="AA24" t="n">
        <v>336.7121130138132</v>
      </c>
      <c r="AB24" t="n">
        <v>460.7043677155351</v>
      </c>
      <c r="AC24" t="n">
        <v>416.7353894634048</v>
      </c>
      <c r="AD24" t="n">
        <v>336712.1130138132</v>
      </c>
      <c r="AE24" t="n">
        <v>460704.367715535</v>
      </c>
      <c r="AF24" t="n">
        <v>2.379076648530365e-06</v>
      </c>
      <c r="AG24" t="n">
        <v>0.8381249999999999</v>
      </c>
      <c r="AH24" t="n">
        <v>416735.3894634048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2.4867</v>
      </c>
      <c r="E25" t="n">
        <v>40.21</v>
      </c>
      <c r="F25" t="n">
        <v>37.37</v>
      </c>
      <c r="G25" t="n">
        <v>160.14</v>
      </c>
      <c r="H25" t="n">
        <v>2.1</v>
      </c>
      <c r="I25" t="n">
        <v>14</v>
      </c>
      <c r="J25" t="n">
        <v>202.61</v>
      </c>
      <c r="K25" t="n">
        <v>51.39</v>
      </c>
      <c r="L25" t="n">
        <v>24</v>
      </c>
      <c r="M25" t="n">
        <v>12</v>
      </c>
      <c r="N25" t="n">
        <v>42.21</v>
      </c>
      <c r="O25" t="n">
        <v>25222.04</v>
      </c>
      <c r="P25" t="n">
        <v>409.36</v>
      </c>
      <c r="Q25" t="n">
        <v>790.16</v>
      </c>
      <c r="R25" t="n">
        <v>89.04000000000001</v>
      </c>
      <c r="S25" t="n">
        <v>58.53</v>
      </c>
      <c r="T25" t="n">
        <v>8138.42</v>
      </c>
      <c r="U25" t="n">
        <v>0.66</v>
      </c>
      <c r="V25" t="n">
        <v>0.78</v>
      </c>
      <c r="W25" t="n">
        <v>2.59</v>
      </c>
      <c r="X25" t="n">
        <v>0.46</v>
      </c>
      <c r="Y25" t="n">
        <v>0.5</v>
      </c>
      <c r="Z25" t="n">
        <v>10</v>
      </c>
      <c r="AA25" t="n">
        <v>334.1853018845223</v>
      </c>
      <c r="AB25" t="n">
        <v>457.2470732533997</v>
      </c>
      <c r="AC25" t="n">
        <v>413.6080543323924</v>
      </c>
      <c r="AD25" t="n">
        <v>334185.3018845223</v>
      </c>
      <c r="AE25" t="n">
        <v>457247.0732533997</v>
      </c>
      <c r="AF25" t="n">
        <v>2.380225267310585e-06</v>
      </c>
      <c r="AG25" t="n">
        <v>0.8377083333333334</v>
      </c>
      <c r="AH25" t="n">
        <v>413608.0543323924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2.4902</v>
      </c>
      <c r="E26" t="n">
        <v>40.16</v>
      </c>
      <c r="F26" t="n">
        <v>37.34</v>
      </c>
      <c r="G26" t="n">
        <v>172.36</v>
      </c>
      <c r="H26" t="n">
        <v>2.17</v>
      </c>
      <c r="I26" t="n">
        <v>13</v>
      </c>
      <c r="J26" t="n">
        <v>204.19</v>
      </c>
      <c r="K26" t="n">
        <v>51.39</v>
      </c>
      <c r="L26" t="n">
        <v>25</v>
      </c>
      <c r="M26" t="n">
        <v>11</v>
      </c>
      <c r="N26" t="n">
        <v>42.79</v>
      </c>
      <c r="O26" t="n">
        <v>25417.05</v>
      </c>
      <c r="P26" t="n">
        <v>407.62</v>
      </c>
      <c r="Q26" t="n">
        <v>790.16</v>
      </c>
      <c r="R26" t="n">
        <v>88.03</v>
      </c>
      <c r="S26" t="n">
        <v>58.53</v>
      </c>
      <c r="T26" t="n">
        <v>7638.57</v>
      </c>
      <c r="U26" t="n">
        <v>0.66</v>
      </c>
      <c r="V26" t="n">
        <v>0.78</v>
      </c>
      <c r="W26" t="n">
        <v>2.6</v>
      </c>
      <c r="X26" t="n">
        <v>0.44</v>
      </c>
      <c r="Y26" t="n">
        <v>0.5</v>
      </c>
      <c r="Z26" t="n">
        <v>10</v>
      </c>
      <c r="AA26" t="n">
        <v>332.683535280647</v>
      </c>
      <c r="AB26" t="n">
        <v>455.1922899327109</v>
      </c>
      <c r="AC26" t="n">
        <v>411.7493766479236</v>
      </c>
      <c r="AD26" t="n">
        <v>332683.535280647</v>
      </c>
      <c r="AE26" t="n">
        <v>455192.2899327109</v>
      </c>
      <c r="AF26" t="n">
        <v>2.38357540541956e-06</v>
      </c>
      <c r="AG26" t="n">
        <v>0.8366666666666666</v>
      </c>
      <c r="AH26" t="n">
        <v>411749.3766479235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2.4903</v>
      </c>
      <c r="E27" t="n">
        <v>40.16</v>
      </c>
      <c r="F27" t="n">
        <v>37.34</v>
      </c>
      <c r="G27" t="n">
        <v>172.35</v>
      </c>
      <c r="H27" t="n">
        <v>2.24</v>
      </c>
      <c r="I27" t="n">
        <v>13</v>
      </c>
      <c r="J27" t="n">
        <v>205.77</v>
      </c>
      <c r="K27" t="n">
        <v>51.39</v>
      </c>
      <c r="L27" t="n">
        <v>26</v>
      </c>
      <c r="M27" t="n">
        <v>11</v>
      </c>
      <c r="N27" t="n">
        <v>43.38</v>
      </c>
      <c r="O27" t="n">
        <v>25612.75</v>
      </c>
      <c r="P27" t="n">
        <v>402.24</v>
      </c>
      <c r="Q27" t="n">
        <v>790.16</v>
      </c>
      <c r="R27" t="n">
        <v>88.20999999999999</v>
      </c>
      <c r="S27" t="n">
        <v>58.53</v>
      </c>
      <c r="T27" t="n">
        <v>7727.97</v>
      </c>
      <c r="U27" t="n">
        <v>0.66</v>
      </c>
      <c r="V27" t="n">
        <v>0.78</v>
      </c>
      <c r="W27" t="n">
        <v>2.59</v>
      </c>
      <c r="X27" t="n">
        <v>0.44</v>
      </c>
      <c r="Y27" t="n">
        <v>0.5</v>
      </c>
      <c r="Z27" t="n">
        <v>10</v>
      </c>
      <c r="AA27" t="n">
        <v>329.7312020067642</v>
      </c>
      <c r="AB27" t="n">
        <v>451.1527772996327</v>
      </c>
      <c r="AC27" t="n">
        <v>408.0953894310547</v>
      </c>
      <c r="AD27" t="n">
        <v>329731.2020067642</v>
      </c>
      <c r="AE27" t="n">
        <v>451152.7772996327</v>
      </c>
      <c r="AF27" t="n">
        <v>2.383671123651244e-06</v>
      </c>
      <c r="AG27" t="n">
        <v>0.8366666666666666</v>
      </c>
      <c r="AH27" t="n">
        <v>408095.3894310548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2.4938</v>
      </c>
      <c r="E28" t="n">
        <v>40.1</v>
      </c>
      <c r="F28" t="n">
        <v>37.32</v>
      </c>
      <c r="G28" t="n">
        <v>186.6</v>
      </c>
      <c r="H28" t="n">
        <v>2.31</v>
      </c>
      <c r="I28" t="n">
        <v>12</v>
      </c>
      <c r="J28" t="n">
        <v>207.37</v>
      </c>
      <c r="K28" t="n">
        <v>51.39</v>
      </c>
      <c r="L28" t="n">
        <v>27</v>
      </c>
      <c r="M28" t="n">
        <v>10</v>
      </c>
      <c r="N28" t="n">
        <v>43.97</v>
      </c>
      <c r="O28" t="n">
        <v>25809.25</v>
      </c>
      <c r="P28" t="n">
        <v>401.41</v>
      </c>
      <c r="Q28" t="n">
        <v>790.16</v>
      </c>
      <c r="R28" t="n">
        <v>87.28</v>
      </c>
      <c r="S28" t="n">
        <v>58.53</v>
      </c>
      <c r="T28" t="n">
        <v>7268.88</v>
      </c>
      <c r="U28" t="n">
        <v>0.67</v>
      </c>
      <c r="V28" t="n">
        <v>0.78</v>
      </c>
      <c r="W28" t="n">
        <v>2.59</v>
      </c>
      <c r="X28" t="n">
        <v>0.42</v>
      </c>
      <c r="Y28" t="n">
        <v>0.5</v>
      </c>
      <c r="Z28" t="n">
        <v>10</v>
      </c>
      <c r="AA28" t="n">
        <v>328.7614923203132</v>
      </c>
      <c r="AB28" t="n">
        <v>449.8259777260585</v>
      </c>
      <c r="AC28" t="n">
        <v>406.8952177466076</v>
      </c>
      <c r="AD28" t="n">
        <v>328761.4923203132</v>
      </c>
      <c r="AE28" t="n">
        <v>449825.9777260585</v>
      </c>
      <c r="AF28" t="n">
        <v>2.387021261760219e-06</v>
      </c>
      <c r="AG28" t="n">
        <v>0.8354166666666667</v>
      </c>
      <c r="AH28" t="n">
        <v>406895.2177466076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2.4934</v>
      </c>
      <c r="E29" t="n">
        <v>40.11</v>
      </c>
      <c r="F29" t="n">
        <v>37.33</v>
      </c>
      <c r="G29" t="n">
        <v>186.63</v>
      </c>
      <c r="H29" t="n">
        <v>2.38</v>
      </c>
      <c r="I29" t="n">
        <v>12</v>
      </c>
      <c r="J29" t="n">
        <v>208.97</v>
      </c>
      <c r="K29" t="n">
        <v>51.39</v>
      </c>
      <c r="L29" t="n">
        <v>28</v>
      </c>
      <c r="M29" t="n">
        <v>8</v>
      </c>
      <c r="N29" t="n">
        <v>44.57</v>
      </c>
      <c r="O29" t="n">
        <v>26006.56</v>
      </c>
      <c r="P29" t="n">
        <v>399.29</v>
      </c>
      <c r="Q29" t="n">
        <v>790.16</v>
      </c>
      <c r="R29" t="n">
        <v>87.42</v>
      </c>
      <c r="S29" t="n">
        <v>58.53</v>
      </c>
      <c r="T29" t="n">
        <v>7339.72</v>
      </c>
      <c r="U29" t="n">
        <v>0.67</v>
      </c>
      <c r="V29" t="n">
        <v>0.78</v>
      </c>
      <c r="W29" t="n">
        <v>2.6</v>
      </c>
      <c r="X29" t="n">
        <v>0.42</v>
      </c>
      <c r="Y29" t="n">
        <v>0.5</v>
      </c>
      <c r="Z29" t="n">
        <v>10</v>
      </c>
      <c r="AA29" t="n">
        <v>327.6855888535666</v>
      </c>
      <c r="AB29" t="n">
        <v>448.3538791373447</v>
      </c>
      <c r="AC29" t="n">
        <v>405.5636141810973</v>
      </c>
      <c r="AD29" t="n">
        <v>327685.5888535666</v>
      </c>
      <c r="AE29" t="n">
        <v>448353.8791373447</v>
      </c>
      <c r="AF29" t="n">
        <v>2.386638388833479e-06</v>
      </c>
      <c r="AG29" t="n">
        <v>0.835625</v>
      </c>
      <c r="AH29" t="n">
        <v>405563.6141810973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2.4988</v>
      </c>
      <c r="E30" t="n">
        <v>40.02</v>
      </c>
      <c r="F30" t="n">
        <v>37.27</v>
      </c>
      <c r="G30" t="n">
        <v>203.31</v>
      </c>
      <c r="H30" t="n">
        <v>2.45</v>
      </c>
      <c r="I30" t="n">
        <v>11</v>
      </c>
      <c r="J30" t="n">
        <v>210.57</v>
      </c>
      <c r="K30" t="n">
        <v>51.39</v>
      </c>
      <c r="L30" t="n">
        <v>29</v>
      </c>
      <c r="M30" t="n">
        <v>5</v>
      </c>
      <c r="N30" t="n">
        <v>45.18</v>
      </c>
      <c r="O30" t="n">
        <v>26204.71</v>
      </c>
      <c r="P30" t="n">
        <v>396.15</v>
      </c>
      <c r="Q30" t="n">
        <v>790.17</v>
      </c>
      <c r="R30" t="n">
        <v>85.61</v>
      </c>
      <c r="S30" t="n">
        <v>58.53</v>
      </c>
      <c r="T30" t="n">
        <v>6436.29</v>
      </c>
      <c r="U30" t="n">
        <v>0.68</v>
      </c>
      <c r="V30" t="n">
        <v>0.78</v>
      </c>
      <c r="W30" t="n">
        <v>2.59</v>
      </c>
      <c r="X30" t="n">
        <v>0.37</v>
      </c>
      <c r="Y30" t="n">
        <v>0.5</v>
      </c>
      <c r="Z30" t="n">
        <v>10</v>
      </c>
      <c r="AA30" t="n">
        <v>325.1030941574718</v>
      </c>
      <c r="AB30" t="n">
        <v>444.8203959625228</v>
      </c>
      <c r="AC30" t="n">
        <v>402.3673616812057</v>
      </c>
      <c r="AD30" t="n">
        <v>325103.0941574718</v>
      </c>
      <c r="AE30" t="n">
        <v>444820.3959625228</v>
      </c>
      <c r="AF30" t="n">
        <v>2.391807173344469e-06</v>
      </c>
      <c r="AG30" t="n">
        <v>0.8337500000000001</v>
      </c>
      <c r="AH30" t="n">
        <v>402367.3616812057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2.499</v>
      </c>
      <c r="E31" t="n">
        <v>40.02</v>
      </c>
      <c r="F31" t="n">
        <v>37.27</v>
      </c>
      <c r="G31" t="n">
        <v>203.29</v>
      </c>
      <c r="H31" t="n">
        <v>2.51</v>
      </c>
      <c r="I31" t="n">
        <v>11</v>
      </c>
      <c r="J31" t="n">
        <v>212.19</v>
      </c>
      <c r="K31" t="n">
        <v>51.39</v>
      </c>
      <c r="L31" t="n">
        <v>30</v>
      </c>
      <c r="M31" t="n">
        <v>4</v>
      </c>
      <c r="N31" t="n">
        <v>45.79</v>
      </c>
      <c r="O31" t="n">
        <v>26403.69</v>
      </c>
      <c r="P31" t="n">
        <v>396.16</v>
      </c>
      <c r="Q31" t="n">
        <v>790.16</v>
      </c>
      <c r="R31" t="n">
        <v>85.47</v>
      </c>
      <c r="S31" t="n">
        <v>58.53</v>
      </c>
      <c r="T31" t="n">
        <v>6370.04</v>
      </c>
      <c r="U31" t="n">
        <v>0.68</v>
      </c>
      <c r="V31" t="n">
        <v>0.78</v>
      </c>
      <c r="W31" t="n">
        <v>2.6</v>
      </c>
      <c r="X31" t="n">
        <v>0.37</v>
      </c>
      <c r="Y31" t="n">
        <v>0.5</v>
      </c>
      <c r="Z31" t="n">
        <v>10</v>
      </c>
      <c r="AA31" t="n">
        <v>325.0829245011677</v>
      </c>
      <c r="AB31" t="n">
        <v>444.792798948945</v>
      </c>
      <c r="AC31" t="n">
        <v>402.342398487871</v>
      </c>
      <c r="AD31" t="n">
        <v>325082.9245011677</v>
      </c>
      <c r="AE31" t="n">
        <v>444792.798948945</v>
      </c>
      <c r="AF31" t="n">
        <v>2.391998609807838e-06</v>
      </c>
      <c r="AG31" t="n">
        <v>0.8337500000000001</v>
      </c>
      <c r="AH31" t="n">
        <v>402342.398487871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2.498</v>
      </c>
      <c r="E32" t="n">
        <v>40.03</v>
      </c>
      <c r="F32" t="n">
        <v>37.29</v>
      </c>
      <c r="G32" t="n">
        <v>203.38</v>
      </c>
      <c r="H32" t="n">
        <v>2.58</v>
      </c>
      <c r="I32" t="n">
        <v>11</v>
      </c>
      <c r="J32" t="n">
        <v>213.81</v>
      </c>
      <c r="K32" t="n">
        <v>51.39</v>
      </c>
      <c r="L32" t="n">
        <v>31</v>
      </c>
      <c r="M32" t="n">
        <v>3</v>
      </c>
      <c r="N32" t="n">
        <v>46.41</v>
      </c>
      <c r="O32" t="n">
        <v>26603.52</v>
      </c>
      <c r="P32" t="n">
        <v>398.31</v>
      </c>
      <c r="Q32" t="n">
        <v>790.17</v>
      </c>
      <c r="R32" t="n">
        <v>85.73999999999999</v>
      </c>
      <c r="S32" t="n">
        <v>58.53</v>
      </c>
      <c r="T32" t="n">
        <v>6503.36</v>
      </c>
      <c r="U32" t="n">
        <v>0.68</v>
      </c>
      <c r="V32" t="n">
        <v>0.78</v>
      </c>
      <c r="W32" t="n">
        <v>2.6</v>
      </c>
      <c r="X32" t="n">
        <v>0.38</v>
      </c>
      <c r="Y32" t="n">
        <v>0.5</v>
      </c>
      <c r="Z32" t="n">
        <v>10</v>
      </c>
      <c r="AA32" t="n">
        <v>326.4388693782094</v>
      </c>
      <c r="AB32" t="n">
        <v>446.6480625497796</v>
      </c>
      <c r="AC32" t="n">
        <v>404.0205983345207</v>
      </c>
      <c r="AD32" t="n">
        <v>326438.8693782094</v>
      </c>
      <c r="AE32" t="n">
        <v>446648.0625497796</v>
      </c>
      <c r="AF32" t="n">
        <v>2.391041427490989e-06</v>
      </c>
      <c r="AG32" t="n">
        <v>0.8339583333333334</v>
      </c>
      <c r="AH32" t="n">
        <v>404020.5983345208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2.4987</v>
      </c>
      <c r="E33" t="n">
        <v>40.02</v>
      </c>
      <c r="F33" t="n">
        <v>37.28</v>
      </c>
      <c r="G33" t="n">
        <v>203.32</v>
      </c>
      <c r="H33" t="n">
        <v>2.64</v>
      </c>
      <c r="I33" t="n">
        <v>11</v>
      </c>
      <c r="J33" t="n">
        <v>215.43</v>
      </c>
      <c r="K33" t="n">
        <v>51.39</v>
      </c>
      <c r="L33" t="n">
        <v>32</v>
      </c>
      <c r="M33" t="n">
        <v>2</v>
      </c>
      <c r="N33" t="n">
        <v>47.04</v>
      </c>
      <c r="O33" t="n">
        <v>26804.21</v>
      </c>
      <c r="P33" t="n">
        <v>398.92</v>
      </c>
      <c r="Q33" t="n">
        <v>790.1799999999999</v>
      </c>
      <c r="R33" t="n">
        <v>85.59999999999999</v>
      </c>
      <c r="S33" t="n">
        <v>58.53</v>
      </c>
      <c r="T33" t="n">
        <v>6431.29</v>
      </c>
      <c r="U33" t="n">
        <v>0.68</v>
      </c>
      <c r="V33" t="n">
        <v>0.78</v>
      </c>
      <c r="W33" t="n">
        <v>2.6</v>
      </c>
      <c r="X33" t="n">
        <v>0.37</v>
      </c>
      <c r="Y33" t="n">
        <v>0.5</v>
      </c>
      <c r="Z33" t="n">
        <v>10</v>
      </c>
      <c r="AA33" t="n">
        <v>326.6521109370328</v>
      </c>
      <c r="AB33" t="n">
        <v>446.9398290581154</v>
      </c>
      <c r="AC33" t="n">
        <v>404.2845190567979</v>
      </c>
      <c r="AD33" t="n">
        <v>326652.1109370328</v>
      </c>
      <c r="AE33" t="n">
        <v>446939.8290581154</v>
      </c>
      <c r="AF33" t="n">
        <v>2.391711455112783e-06</v>
      </c>
      <c r="AG33" t="n">
        <v>0.8337500000000001</v>
      </c>
      <c r="AH33" t="n">
        <v>404284.519056798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2.4981</v>
      </c>
      <c r="E34" t="n">
        <v>40.03</v>
      </c>
      <c r="F34" t="n">
        <v>37.28</v>
      </c>
      <c r="G34" t="n">
        <v>203.37</v>
      </c>
      <c r="H34" t="n">
        <v>2.7</v>
      </c>
      <c r="I34" t="n">
        <v>11</v>
      </c>
      <c r="J34" t="n">
        <v>217.07</v>
      </c>
      <c r="K34" t="n">
        <v>51.39</v>
      </c>
      <c r="L34" t="n">
        <v>33</v>
      </c>
      <c r="M34" t="n">
        <v>0</v>
      </c>
      <c r="N34" t="n">
        <v>47.68</v>
      </c>
      <c r="O34" t="n">
        <v>27005.77</v>
      </c>
      <c r="P34" t="n">
        <v>400.93</v>
      </c>
      <c r="Q34" t="n">
        <v>790.1799999999999</v>
      </c>
      <c r="R34" t="n">
        <v>85.63</v>
      </c>
      <c r="S34" t="n">
        <v>58.53</v>
      </c>
      <c r="T34" t="n">
        <v>6449.67</v>
      </c>
      <c r="U34" t="n">
        <v>0.68</v>
      </c>
      <c r="V34" t="n">
        <v>0.78</v>
      </c>
      <c r="W34" t="n">
        <v>2.6</v>
      </c>
      <c r="X34" t="n">
        <v>0.38</v>
      </c>
      <c r="Y34" t="n">
        <v>0.5</v>
      </c>
      <c r="Z34" t="n">
        <v>10</v>
      </c>
      <c r="AA34" t="n">
        <v>327.8248737214989</v>
      </c>
      <c r="AB34" t="n">
        <v>448.5444548384644</v>
      </c>
      <c r="AC34" t="n">
        <v>405.7360016047769</v>
      </c>
      <c r="AD34" t="n">
        <v>327824.8737214989</v>
      </c>
      <c r="AE34" t="n">
        <v>448544.4548384644</v>
      </c>
      <c r="AF34" t="n">
        <v>2.391137145722673e-06</v>
      </c>
      <c r="AG34" t="n">
        <v>0.8339583333333334</v>
      </c>
      <c r="AH34" t="n">
        <v>405736.0016047769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2.1143</v>
      </c>
      <c r="E2" t="n">
        <v>47.3</v>
      </c>
      <c r="F2" t="n">
        <v>43.44</v>
      </c>
      <c r="G2" t="n">
        <v>15.06</v>
      </c>
      <c r="H2" t="n">
        <v>0.34</v>
      </c>
      <c r="I2" t="n">
        <v>173</v>
      </c>
      <c r="J2" t="n">
        <v>51.33</v>
      </c>
      <c r="K2" t="n">
        <v>24.83</v>
      </c>
      <c r="L2" t="n">
        <v>1</v>
      </c>
      <c r="M2" t="n">
        <v>171</v>
      </c>
      <c r="N2" t="n">
        <v>5.51</v>
      </c>
      <c r="O2" t="n">
        <v>6564.78</v>
      </c>
      <c r="P2" t="n">
        <v>238.22</v>
      </c>
      <c r="Q2" t="n">
        <v>790.22</v>
      </c>
      <c r="R2" t="n">
        <v>291.26</v>
      </c>
      <c r="S2" t="n">
        <v>58.53</v>
      </c>
      <c r="T2" t="n">
        <v>108454.79</v>
      </c>
      <c r="U2" t="n">
        <v>0.2</v>
      </c>
      <c r="V2" t="n">
        <v>0.67</v>
      </c>
      <c r="W2" t="n">
        <v>2.86</v>
      </c>
      <c r="X2" t="n">
        <v>6.53</v>
      </c>
      <c r="Y2" t="n">
        <v>0.5</v>
      </c>
      <c r="Z2" t="n">
        <v>10</v>
      </c>
      <c r="AA2" t="n">
        <v>238.6527049679432</v>
      </c>
      <c r="AB2" t="n">
        <v>326.5351595512581</v>
      </c>
      <c r="AC2" t="n">
        <v>295.371102218758</v>
      </c>
      <c r="AD2" t="n">
        <v>238652.7049679432</v>
      </c>
      <c r="AE2" t="n">
        <v>326535.1595512581</v>
      </c>
      <c r="AF2" t="n">
        <v>2.421960301302095e-06</v>
      </c>
      <c r="AG2" t="n">
        <v>0.9854166666666666</v>
      </c>
      <c r="AH2" t="n">
        <v>295371.102218758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2.3627</v>
      </c>
      <c r="E3" t="n">
        <v>42.32</v>
      </c>
      <c r="F3" t="n">
        <v>39.66</v>
      </c>
      <c r="G3" t="n">
        <v>31.73</v>
      </c>
      <c r="H3" t="n">
        <v>0.66</v>
      </c>
      <c r="I3" t="n">
        <v>75</v>
      </c>
      <c r="J3" t="n">
        <v>52.47</v>
      </c>
      <c r="K3" t="n">
        <v>24.83</v>
      </c>
      <c r="L3" t="n">
        <v>2</v>
      </c>
      <c r="M3" t="n">
        <v>73</v>
      </c>
      <c r="N3" t="n">
        <v>5.64</v>
      </c>
      <c r="O3" t="n">
        <v>6705.1</v>
      </c>
      <c r="P3" t="n">
        <v>204.65</v>
      </c>
      <c r="Q3" t="n">
        <v>790.1799999999999</v>
      </c>
      <c r="R3" t="n">
        <v>165.12</v>
      </c>
      <c r="S3" t="n">
        <v>58.53</v>
      </c>
      <c r="T3" t="n">
        <v>45875.73</v>
      </c>
      <c r="U3" t="n">
        <v>0.35</v>
      </c>
      <c r="V3" t="n">
        <v>0.73</v>
      </c>
      <c r="W3" t="n">
        <v>2.7</v>
      </c>
      <c r="X3" t="n">
        <v>2.76</v>
      </c>
      <c r="Y3" t="n">
        <v>0.5</v>
      </c>
      <c r="Z3" t="n">
        <v>10</v>
      </c>
      <c r="AA3" t="n">
        <v>188.1584151232569</v>
      </c>
      <c r="AB3" t="n">
        <v>257.4466445349448</v>
      </c>
      <c r="AC3" t="n">
        <v>232.8762981092397</v>
      </c>
      <c r="AD3" t="n">
        <v>188158.4151232569</v>
      </c>
      <c r="AE3" t="n">
        <v>257446.6445349448</v>
      </c>
      <c r="AF3" t="n">
        <v>2.706505984905859e-06</v>
      </c>
      <c r="AG3" t="n">
        <v>0.8816666666666667</v>
      </c>
      <c r="AH3" t="n">
        <v>232876.2981092397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2.4462</v>
      </c>
      <c r="E4" t="n">
        <v>40.88</v>
      </c>
      <c r="F4" t="n">
        <v>38.57</v>
      </c>
      <c r="G4" t="n">
        <v>50.31</v>
      </c>
      <c r="H4" t="n">
        <v>0.97</v>
      </c>
      <c r="I4" t="n">
        <v>46</v>
      </c>
      <c r="J4" t="n">
        <v>53.61</v>
      </c>
      <c r="K4" t="n">
        <v>24.83</v>
      </c>
      <c r="L4" t="n">
        <v>3</v>
      </c>
      <c r="M4" t="n">
        <v>33</v>
      </c>
      <c r="N4" t="n">
        <v>5.78</v>
      </c>
      <c r="O4" t="n">
        <v>6845.59</v>
      </c>
      <c r="P4" t="n">
        <v>184.46</v>
      </c>
      <c r="Q4" t="n">
        <v>790.24</v>
      </c>
      <c r="R4" t="n">
        <v>128.55</v>
      </c>
      <c r="S4" t="n">
        <v>58.53</v>
      </c>
      <c r="T4" t="n">
        <v>27733.9</v>
      </c>
      <c r="U4" t="n">
        <v>0.46</v>
      </c>
      <c r="V4" t="n">
        <v>0.75</v>
      </c>
      <c r="W4" t="n">
        <v>2.66</v>
      </c>
      <c r="X4" t="n">
        <v>1.67</v>
      </c>
      <c r="Y4" t="n">
        <v>0.5</v>
      </c>
      <c r="Z4" t="n">
        <v>10</v>
      </c>
      <c r="AA4" t="n">
        <v>168.8235860785965</v>
      </c>
      <c r="AB4" t="n">
        <v>230.9918784435974</v>
      </c>
      <c r="AC4" t="n">
        <v>208.9463377641447</v>
      </c>
      <c r="AD4" t="n">
        <v>168823.5860785965</v>
      </c>
      <c r="AE4" t="n">
        <v>230991.8784435974</v>
      </c>
      <c r="AF4" t="n">
        <v>2.802156405924034e-06</v>
      </c>
      <c r="AG4" t="n">
        <v>0.8516666666666667</v>
      </c>
      <c r="AH4" t="n">
        <v>208946.3377641447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2.4583</v>
      </c>
      <c r="E5" t="n">
        <v>40.68</v>
      </c>
      <c r="F5" t="n">
        <v>38.43</v>
      </c>
      <c r="G5" t="n">
        <v>56.24</v>
      </c>
      <c r="H5" t="n">
        <v>1.27</v>
      </c>
      <c r="I5" t="n">
        <v>41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182.28</v>
      </c>
      <c r="Q5" t="n">
        <v>790.1900000000001</v>
      </c>
      <c r="R5" t="n">
        <v>122.54</v>
      </c>
      <c r="S5" t="n">
        <v>58.53</v>
      </c>
      <c r="T5" t="n">
        <v>24753.87</v>
      </c>
      <c r="U5" t="n">
        <v>0.48</v>
      </c>
      <c r="V5" t="n">
        <v>0.75</v>
      </c>
      <c r="W5" t="n">
        <v>2.69</v>
      </c>
      <c r="X5" t="n">
        <v>1.53</v>
      </c>
      <c r="Y5" t="n">
        <v>0.5</v>
      </c>
      <c r="Z5" t="n">
        <v>10</v>
      </c>
      <c r="AA5" t="n">
        <v>166.5719875324374</v>
      </c>
      <c r="AB5" t="n">
        <v>227.911141979227</v>
      </c>
      <c r="AC5" t="n">
        <v>206.159622464092</v>
      </c>
      <c r="AD5" t="n">
        <v>166571.9875324375</v>
      </c>
      <c r="AE5" t="n">
        <v>227911.141979227</v>
      </c>
      <c r="AF5" t="n">
        <v>2.816017125616487e-06</v>
      </c>
      <c r="AG5" t="n">
        <v>0.8475</v>
      </c>
      <c r="AH5" t="n">
        <v>206159.622464092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1.4916</v>
      </c>
      <c r="E2" t="n">
        <v>67.04000000000001</v>
      </c>
      <c r="F2" t="n">
        <v>53.35</v>
      </c>
      <c r="G2" t="n">
        <v>7.57</v>
      </c>
      <c r="H2" t="n">
        <v>0.13</v>
      </c>
      <c r="I2" t="n">
        <v>423</v>
      </c>
      <c r="J2" t="n">
        <v>133.21</v>
      </c>
      <c r="K2" t="n">
        <v>46.47</v>
      </c>
      <c r="L2" t="n">
        <v>1</v>
      </c>
      <c r="M2" t="n">
        <v>421</v>
      </c>
      <c r="N2" t="n">
        <v>20.75</v>
      </c>
      <c r="O2" t="n">
        <v>16663.42</v>
      </c>
      <c r="P2" t="n">
        <v>581</v>
      </c>
      <c r="Q2" t="n">
        <v>790.27</v>
      </c>
      <c r="R2" t="n">
        <v>623.3</v>
      </c>
      <c r="S2" t="n">
        <v>58.53</v>
      </c>
      <c r="T2" t="n">
        <v>273221.65</v>
      </c>
      <c r="U2" t="n">
        <v>0.09</v>
      </c>
      <c r="V2" t="n">
        <v>0.54</v>
      </c>
      <c r="W2" t="n">
        <v>3.27</v>
      </c>
      <c r="X2" t="n">
        <v>16.44</v>
      </c>
      <c r="Y2" t="n">
        <v>0.5</v>
      </c>
      <c r="Z2" t="n">
        <v>10</v>
      </c>
      <c r="AA2" t="n">
        <v>761.8912663238567</v>
      </c>
      <c r="AB2" t="n">
        <v>1042.453242854737</v>
      </c>
      <c r="AC2" t="n">
        <v>942.9629684489953</v>
      </c>
      <c r="AD2" t="n">
        <v>761891.2663238567</v>
      </c>
      <c r="AE2" t="n">
        <v>1042453.242854737</v>
      </c>
      <c r="AF2" t="n">
        <v>1.484341284274846e-06</v>
      </c>
      <c r="AG2" t="n">
        <v>1.396666666666667</v>
      </c>
      <c r="AH2" t="n">
        <v>942962.9684489953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1.9986</v>
      </c>
      <c r="E3" t="n">
        <v>50.04</v>
      </c>
      <c r="F3" t="n">
        <v>43.25</v>
      </c>
      <c r="G3" t="n">
        <v>15.36</v>
      </c>
      <c r="H3" t="n">
        <v>0.26</v>
      </c>
      <c r="I3" t="n">
        <v>169</v>
      </c>
      <c r="J3" t="n">
        <v>134.55</v>
      </c>
      <c r="K3" t="n">
        <v>46.47</v>
      </c>
      <c r="L3" t="n">
        <v>2</v>
      </c>
      <c r="M3" t="n">
        <v>167</v>
      </c>
      <c r="N3" t="n">
        <v>21.09</v>
      </c>
      <c r="O3" t="n">
        <v>16828.84</v>
      </c>
      <c r="P3" t="n">
        <v>466.49</v>
      </c>
      <c r="Q3" t="n">
        <v>790.21</v>
      </c>
      <c r="R3" t="n">
        <v>285.47</v>
      </c>
      <c r="S3" t="n">
        <v>58.53</v>
      </c>
      <c r="T3" t="n">
        <v>105578.71</v>
      </c>
      <c r="U3" t="n">
        <v>0.21</v>
      </c>
      <c r="V3" t="n">
        <v>0.67</v>
      </c>
      <c r="W3" t="n">
        <v>2.85</v>
      </c>
      <c r="X3" t="n">
        <v>6.35</v>
      </c>
      <c r="Y3" t="n">
        <v>0.5</v>
      </c>
      <c r="Z3" t="n">
        <v>10</v>
      </c>
      <c r="AA3" t="n">
        <v>459.393188188837</v>
      </c>
      <c r="AB3" t="n">
        <v>628.5620270770579</v>
      </c>
      <c r="AC3" t="n">
        <v>568.5729494051685</v>
      </c>
      <c r="AD3" t="n">
        <v>459393.188188837</v>
      </c>
      <c r="AE3" t="n">
        <v>628562.0270770579</v>
      </c>
      <c r="AF3" t="n">
        <v>1.988874021689265e-06</v>
      </c>
      <c r="AG3" t="n">
        <v>1.0425</v>
      </c>
      <c r="AH3" t="n">
        <v>568572.9494051685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2.1786</v>
      </c>
      <c r="E4" t="n">
        <v>45.9</v>
      </c>
      <c r="F4" t="n">
        <v>40.84</v>
      </c>
      <c r="G4" t="n">
        <v>23.11</v>
      </c>
      <c r="H4" t="n">
        <v>0.39</v>
      </c>
      <c r="I4" t="n">
        <v>106</v>
      </c>
      <c r="J4" t="n">
        <v>135.9</v>
      </c>
      <c r="K4" t="n">
        <v>46.47</v>
      </c>
      <c r="L4" t="n">
        <v>3</v>
      </c>
      <c r="M4" t="n">
        <v>104</v>
      </c>
      <c r="N4" t="n">
        <v>21.43</v>
      </c>
      <c r="O4" t="n">
        <v>16994.64</v>
      </c>
      <c r="P4" t="n">
        <v>436.71</v>
      </c>
      <c r="Q4" t="n">
        <v>790.23</v>
      </c>
      <c r="R4" t="n">
        <v>204.68</v>
      </c>
      <c r="S4" t="n">
        <v>58.53</v>
      </c>
      <c r="T4" t="n">
        <v>65499.9</v>
      </c>
      <c r="U4" t="n">
        <v>0.29</v>
      </c>
      <c r="V4" t="n">
        <v>0.71</v>
      </c>
      <c r="W4" t="n">
        <v>2.74</v>
      </c>
      <c r="X4" t="n">
        <v>3.93</v>
      </c>
      <c r="Y4" t="n">
        <v>0.5</v>
      </c>
      <c r="Z4" t="n">
        <v>10</v>
      </c>
      <c r="AA4" t="n">
        <v>395.8721250641358</v>
      </c>
      <c r="AB4" t="n">
        <v>541.6497061583166</v>
      </c>
      <c r="AC4" t="n">
        <v>489.9554184127032</v>
      </c>
      <c r="AD4" t="n">
        <v>395872.1250641358</v>
      </c>
      <c r="AE4" t="n">
        <v>541649.7061583166</v>
      </c>
      <c r="AF4" t="n">
        <v>2.167998070475449e-06</v>
      </c>
      <c r="AG4" t="n">
        <v>0.9562499999999999</v>
      </c>
      <c r="AH4" t="n">
        <v>489955.4184127032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2.2725</v>
      </c>
      <c r="E5" t="n">
        <v>44</v>
      </c>
      <c r="F5" t="n">
        <v>39.73</v>
      </c>
      <c r="G5" t="n">
        <v>30.96</v>
      </c>
      <c r="H5" t="n">
        <v>0.52</v>
      </c>
      <c r="I5" t="n">
        <v>77</v>
      </c>
      <c r="J5" t="n">
        <v>137.25</v>
      </c>
      <c r="K5" t="n">
        <v>46.47</v>
      </c>
      <c r="L5" t="n">
        <v>4</v>
      </c>
      <c r="M5" t="n">
        <v>75</v>
      </c>
      <c r="N5" t="n">
        <v>21.78</v>
      </c>
      <c r="O5" t="n">
        <v>17160.92</v>
      </c>
      <c r="P5" t="n">
        <v>420.49</v>
      </c>
      <c r="Q5" t="n">
        <v>790.2</v>
      </c>
      <c r="R5" t="n">
        <v>167.26</v>
      </c>
      <c r="S5" t="n">
        <v>58.53</v>
      </c>
      <c r="T5" t="n">
        <v>46932.24</v>
      </c>
      <c r="U5" t="n">
        <v>0.35</v>
      </c>
      <c r="V5" t="n">
        <v>0.73</v>
      </c>
      <c r="W5" t="n">
        <v>2.71</v>
      </c>
      <c r="X5" t="n">
        <v>2.83</v>
      </c>
      <c r="Y5" t="n">
        <v>0.5</v>
      </c>
      <c r="Z5" t="n">
        <v>10</v>
      </c>
      <c r="AA5" t="n">
        <v>366.8042588736443</v>
      </c>
      <c r="AB5" t="n">
        <v>501.8777692527358</v>
      </c>
      <c r="AC5" t="n">
        <v>453.9792593451272</v>
      </c>
      <c r="AD5" t="n">
        <v>366804.2588736443</v>
      </c>
      <c r="AE5" t="n">
        <v>501877.7692527358</v>
      </c>
      <c r="AF5" t="n">
        <v>2.261441115925575e-06</v>
      </c>
      <c r="AG5" t="n">
        <v>0.9166666666666666</v>
      </c>
      <c r="AH5" t="n">
        <v>453979.2593451272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2.3305</v>
      </c>
      <c r="E6" t="n">
        <v>42.91</v>
      </c>
      <c r="F6" t="n">
        <v>39.1</v>
      </c>
      <c r="G6" t="n">
        <v>39.1</v>
      </c>
      <c r="H6" t="n">
        <v>0.64</v>
      </c>
      <c r="I6" t="n">
        <v>60</v>
      </c>
      <c r="J6" t="n">
        <v>138.6</v>
      </c>
      <c r="K6" t="n">
        <v>46.47</v>
      </c>
      <c r="L6" t="n">
        <v>5</v>
      </c>
      <c r="M6" t="n">
        <v>58</v>
      </c>
      <c r="N6" t="n">
        <v>22.13</v>
      </c>
      <c r="O6" t="n">
        <v>17327.69</v>
      </c>
      <c r="P6" t="n">
        <v>409.92</v>
      </c>
      <c r="Q6" t="n">
        <v>790.1900000000001</v>
      </c>
      <c r="R6" t="n">
        <v>146.36</v>
      </c>
      <c r="S6" t="n">
        <v>58.53</v>
      </c>
      <c r="T6" t="n">
        <v>36570.56</v>
      </c>
      <c r="U6" t="n">
        <v>0.4</v>
      </c>
      <c r="V6" t="n">
        <v>0.74</v>
      </c>
      <c r="W6" t="n">
        <v>2.67</v>
      </c>
      <c r="X6" t="n">
        <v>2.19</v>
      </c>
      <c r="Y6" t="n">
        <v>0.5</v>
      </c>
      <c r="Z6" t="n">
        <v>10</v>
      </c>
      <c r="AA6" t="n">
        <v>349.8485779491846</v>
      </c>
      <c r="AB6" t="n">
        <v>478.6782585800412</v>
      </c>
      <c r="AC6" t="n">
        <v>432.9938774103167</v>
      </c>
      <c r="AD6" t="n">
        <v>349848.5779491846</v>
      </c>
      <c r="AE6" t="n">
        <v>478678.2585800412</v>
      </c>
      <c r="AF6" t="n">
        <v>2.319158864978902e-06</v>
      </c>
      <c r="AG6" t="n">
        <v>0.8939583333333333</v>
      </c>
      <c r="AH6" t="n">
        <v>432993.8774103167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2.3661</v>
      </c>
      <c r="E7" t="n">
        <v>42.26</v>
      </c>
      <c r="F7" t="n">
        <v>38.72</v>
      </c>
      <c r="G7" t="n">
        <v>46.47</v>
      </c>
      <c r="H7" t="n">
        <v>0.76</v>
      </c>
      <c r="I7" t="n">
        <v>50</v>
      </c>
      <c r="J7" t="n">
        <v>139.95</v>
      </c>
      <c r="K7" t="n">
        <v>46.47</v>
      </c>
      <c r="L7" t="n">
        <v>6</v>
      </c>
      <c r="M7" t="n">
        <v>48</v>
      </c>
      <c r="N7" t="n">
        <v>22.49</v>
      </c>
      <c r="O7" t="n">
        <v>17494.97</v>
      </c>
      <c r="P7" t="n">
        <v>402.67</v>
      </c>
      <c r="Q7" t="n">
        <v>790.17</v>
      </c>
      <c r="R7" t="n">
        <v>134.19</v>
      </c>
      <c r="S7" t="n">
        <v>58.53</v>
      </c>
      <c r="T7" t="n">
        <v>30534.43</v>
      </c>
      <c r="U7" t="n">
        <v>0.44</v>
      </c>
      <c r="V7" t="n">
        <v>0.75</v>
      </c>
      <c r="W7" t="n">
        <v>2.65</v>
      </c>
      <c r="X7" t="n">
        <v>1.82</v>
      </c>
      <c r="Y7" t="n">
        <v>0.5</v>
      </c>
      <c r="Z7" t="n">
        <v>10</v>
      </c>
      <c r="AA7" t="n">
        <v>339.4318693716087</v>
      </c>
      <c r="AB7" t="n">
        <v>464.425658351453</v>
      </c>
      <c r="AC7" t="n">
        <v>420.1015253438949</v>
      </c>
      <c r="AD7" t="n">
        <v>339431.8693716087</v>
      </c>
      <c r="AE7" t="n">
        <v>464425.658351453</v>
      </c>
      <c r="AF7" t="n">
        <v>2.354585621294391e-06</v>
      </c>
      <c r="AG7" t="n">
        <v>0.8804166666666666</v>
      </c>
      <c r="AH7" t="n">
        <v>420101.5253438949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2.394</v>
      </c>
      <c r="E8" t="n">
        <v>41.77</v>
      </c>
      <c r="F8" t="n">
        <v>38.45</v>
      </c>
      <c r="G8" t="n">
        <v>54.93</v>
      </c>
      <c r="H8" t="n">
        <v>0.88</v>
      </c>
      <c r="I8" t="n">
        <v>42</v>
      </c>
      <c r="J8" t="n">
        <v>141.31</v>
      </c>
      <c r="K8" t="n">
        <v>46.47</v>
      </c>
      <c r="L8" t="n">
        <v>7</v>
      </c>
      <c r="M8" t="n">
        <v>40</v>
      </c>
      <c r="N8" t="n">
        <v>22.85</v>
      </c>
      <c r="O8" t="n">
        <v>17662.75</v>
      </c>
      <c r="P8" t="n">
        <v>396.28</v>
      </c>
      <c r="Q8" t="n">
        <v>790.1799999999999</v>
      </c>
      <c r="R8" t="n">
        <v>124.86</v>
      </c>
      <c r="S8" t="n">
        <v>58.53</v>
      </c>
      <c r="T8" t="n">
        <v>25906.4</v>
      </c>
      <c r="U8" t="n">
        <v>0.47</v>
      </c>
      <c r="V8" t="n">
        <v>0.75</v>
      </c>
      <c r="W8" t="n">
        <v>2.64</v>
      </c>
      <c r="X8" t="n">
        <v>1.54</v>
      </c>
      <c r="Y8" t="n">
        <v>0.5</v>
      </c>
      <c r="Z8" t="n">
        <v>10</v>
      </c>
      <c r="AA8" t="n">
        <v>331.1557632534739</v>
      </c>
      <c r="AB8" t="n">
        <v>453.1019248445878</v>
      </c>
      <c r="AC8" t="n">
        <v>409.8585130699651</v>
      </c>
      <c r="AD8" t="n">
        <v>331155.7632534739</v>
      </c>
      <c r="AE8" t="n">
        <v>453101.9248445877</v>
      </c>
      <c r="AF8" t="n">
        <v>2.38234984885625e-06</v>
      </c>
      <c r="AG8" t="n">
        <v>0.8702083333333334</v>
      </c>
      <c r="AH8" t="n">
        <v>409858.5130699651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2.4176</v>
      </c>
      <c r="E9" t="n">
        <v>41.36</v>
      </c>
      <c r="F9" t="n">
        <v>38.2</v>
      </c>
      <c r="G9" t="n">
        <v>63.67</v>
      </c>
      <c r="H9" t="n">
        <v>0.99</v>
      </c>
      <c r="I9" t="n">
        <v>36</v>
      </c>
      <c r="J9" t="n">
        <v>142.68</v>
      </c>
      <c r="K9" t="n">
        <v>46.47</v>
      </c>
      <c r="L9" t="n">
        <v>8</v>
      </c>
      <c r="M9" t="n">
        <v>34</v>
      </c>
      <c r="N9" t="n">
        <v>23.21</v>
      </c>
      <c r="O9" t="n">
        <v>17831.04</v>
      </c>
      <c r="P9" t="n">
        <v>389.42</v>
      </c>
      <c r="Q9" t="n">
        <v>790.1799999999999</v>
      </c>
      <c r="R9" t="n">
        <v>116.51</v>
      </c>
      <c r="S9" t="n">
        <v>58.53</v>
      </c>
      <c r="T9" t="n">
        <v>21765.78</v>
      </c>
      <c r="U9" t="n">
        <v>0.5</v>
      </c>
      <c r="V9" t="n">
        <v>0.76</v>
      </c>
      <c r="W9" t="n">
        <v>2.63</v>
      </c>
      <c r="X9" t="n">
        <v>1.3</v>
      </c>
      <c r="Y9" t="n">
        <v>0.5</v>
      </c>
      <c r="Z9" t="n">
        <v>10</v>
      </c>
      <c r="AA9" t="n">
        <v>323.4291156096241</v>
      </c>
      <c r="AB9" t="n">
        <v>442.5299846626362</v>
      </c>
      <c r="AC9" t="n">
        <v>400.2955440211679</v>
      </c>
      <c r="AD9" t="n">
        <v>323429.1156096241</v>
      </c>
      <c r="AE9" t="n">
        <v>442529.9846626362</v>
      </c>
      <c r="AF9" t="n">
        <v>2.405835001919328e-06</v>
      </c>
      <c r="AG9" t="n">
        <v>0.8616666666666667</v>
      </c>
      <c r="AH9" t="n">
        <v>400295.5440211679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2.4324</v>
      </c>
      <c r="E10" t="n">
        <v>41.11</v>
      </c>
      <c r="F10" t="n">
        <v>38.06</v>
      </c>
      <c r="G10" t="n">
        <v>71.36</v>
      </c>
      <c r="H10" t="n">
        <v>1.11</v>
      </c>
      <c r="I10" t="n">
        <v>32</v>
      </c>
      <c r="J10" t="n">
        <v>144.05</v>
      </c>
      <c r="K10" t="n">
        <v>46.47</v>
      </c>
      <c r="L10" t="n">
        <v>9</v>
      </c>
      <c r="M10" t="n">
        <v>30</v>
      </c>
      <c r="N10" t="n">
        <v>23.58</v>
      </c>
      <c r="O10" t="n">
        <v>17999.83</v>
      </c>
      <c r="P10" t="n">
        <v>383.52</v>
      </c>
      <c r="Q10" t="n">
        <v>790.16</v>
      </c>
      <c r="R10" t="n">
        <v>112.11</v>
      </c>
      <c r="S10" t="n">
        <v>58.53</v>
      </c>
      <c r="T10" t="n">
        <v>19583.16</v>
      </c>
      <c r="U10" t="n">
        <v>0.52</v>
      </c>
      <c r="V10" t="n">
        <v>0.76</v>
      </c>
      <c r="W10" t="n">
        <v>2.62</v>
      </c>
      <c r="X10" t="n">
        <v>1.16</v>
      </c>
      <c r="Y10" t="n">
        <v>0.5</v>
      </c>
      <c r="Z10" t="n">
        <v>10</v>
      </c>
      <c r="AA10" t="n">
        <v>317.8098827188043</v>
      </c>
      <c r="AB10" t="n">
        <v>434.8415023183575</v>
      </c>
      <c r="AC10" t="n">
        <v>393.3408396409744</v>
      </c>
      <c r="AD10" t="n">
        <v>317809.8827188043</v>
      </c>
      <c r="AE10" t="n">
        <v>434841.5023183575</v>
      </c>
      <c r="AF10" t="n">
        <v>2.420562979263969e-06</v>
      </c>
      <c r="AG10" t="n">
        <v>0.8564583333333333</v>
      </c>
      <c r="AH10" t="n">
        <v>393340.8396409744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2.4437</v>
      </c>
      <c r="E11" t="n">
        <v>40.92</v>
      </c>
      <c r="F11" t="n">
        <v>37.95</v>
      </c>
      <c r="G11" t="n">
        <v>78.52</v>
      </c>
      <c r="H11" t="n">
        <v>1.22</v>
      </c>
      <c r="I11" t="n">
        <v>29</v>
      </c>
      <c r="J11" t="n">
        <v>145.42</v>
      </c>
      <c r="K11" t="n">
        <v>46.47</v>
      </c>
      <c r="L11" t="n">
        <v>10</v>
      </c>
      <c r="M11" t="n">
        <v>27</v>
      </c>
      <c r="N11" t="n">
        <v>23.95</v>
      </c>
      <c r="O11" t="n">
        <v>18169.15</v>
      </c>
      <c r="P11" t="n">
        <v>378.35</v>
      </c>
      <c r="Q11" t="n">
        <v>790.1799999999999</v>
      </c>
      <c r="R11" t="n">
        <v>108.28</v>
      </c>
      <c r="S11" t="n">
        <v>58.53</v>
      </c>
      <c r="T11" t="n">
        <v>17681.26</v>
      </c>
      <c r="U11" t="n">
        <v>0.54</v>
      </c>
      <c r="V11" t="n">
        <v>0.76</v>
      </c>
      <c r="W11" t="n">
        <v>2.62</v>
      </c>
      <c r="X11" t="n">
        <v>1.05</v>
      </c>
      <c r="Y11" t="n">
        <v>0.5</v>
      </c>
      <c r="Z11" t="n">
        <v>10</v>
      </c>
      <c r="AA11" t="n">
        <v>313.1868847356545</v>
      </c>
      <c r="AB11" t="n">
        <v>428.5161125255351</v>
      </c>
      <c r="AC11" t="n">
        <v>387.6191361722386</v>
      </c>
      <c r="AD11" t="n">
        <v>313186.8847356545</v>
      </c>
      <c r="AE11" t="n">
        <v>428516.1125255351</v>
      </c>
      <c r="AF11" t="n">
        <v>2.431807988993324e-06</v>
      </c>
      <c r="AG11" t="n">
        <v>0.8525</v>
      </c>
      <c r="AH11" t="n">
        <v>387619.1361722386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2.4551</v>
      </c>
      <c r="E12" t="n">
        <v>40.73</v>
      </c>
      <c r="F12" t="n">
        <v>37.84</v>
      </c>
      <c r="G12" t="n">
        <v>87.33</v>
      </c>
      <c r="H12" t="n">
        <v>1.33</v>
      </c>
      <c r="I12" t="n">
        <v>26</v>
      </c>
      <c r="J12" t="n">
        <v>146.8</v>
      </c>
      <c r="K12" t="n">
        <v>46.47</v>
      </c>
      <c r="L12" t="n">
        <v>11</v>
      </c>
      <c r="M12" t="n">
        <v>24</v>
      </c>
      <c r="N12" t="n">
        <v>24.33</v>
      </c>
      <c r="O12" t="n">
        <v>18338.99</v>
      </c>
      <c r="P12" t="n">
        <v>373.19</v>
      </c>
      <c r="Q12" t="n">
        <v>790.17</v>
      </c>
      <c r="R12" t="n">
        <v>104.73</v>
      </c>
      <c r="S12" t="n">
        <v>58.53</v>
      </c>
      <c r="T12" t="n">
        <v>15923.61</v>
      </c>
      <c r="U12" t="n">
        <v>0.5600000000000001</v>
      </c>
      <c r="V12" t="n">
        <v>0.77</v>
      </c>
      <c r="W12" t="n">
        <v>2.62</v>
      </c>
      <c r="X12" t="n">
        <v>0.9399999999999999</v>
      </c>
      <c r="Y12" t="n">
        <v>0.5</v>
      </c>
      <c r="Z12" t="n">
        <v>10</v>
      </c>
      <c r="AA12" t="n">
        <v>308.5994751925319</v>
      </c>
      <c r="AB12" t="n">
        <v>422.2394164064094</v>
      </c>
      <c r="AC12" t="n">
        <v>381.9414791213237</v>
      </c>
      <c r="AD12" t="n">
        <v>308599.4751925319</v>
      </c>
      <c r="AE12" t="n">
        <v>422239.4164064093</v>
      </c>
      <c r="AF12" t="n">
        <v>2.443152512083116e-06</v>
      </c>
      <c r="AG12" t="n">
        <v>0.8485416666666666</v>
      </c>
      <c r="AH12" t="n">
        <v>381941.4791213237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2.4676</v>
      </c>
      <c r="E13" t="n">
        <v>40.53</v>
      </c>
      <c r="F13" t="n">
        <v>37.72</v>
      </c>
      <c r="G13" t="n">
        <v>98.40000000000001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21</v>
      </c>
      <c r="N13" t="n">
        <v>24.71</v>
      </c>
      <c r="O13" t="n">
        <v>18509.36</v>
      </c>
      <c r="P13" t="n">
        <v>367.23</v>
      </c>
      <c r="Q13" t="n">
        <v>790.16</v>
      </c>
      <c r="R13" t="n">
        <v>100.62</v>
      </c>
      <c r="S13" t="n">
        <v>58.53</v>
      </c>
      <c r="T13" t="n">
        <v>13883.24</v>
      </c>
      <c r="U13" t="n">
        <v>0.58</v>
      </c>
      <c r="V13" t="n">
        <v>0.77</v>
      </c>
      <c r="W13" t="n">
        <v>2.61</v>
      </c>
      <c r="X13" t="n">
        <v>0.82</v>
      </c>
      <c r="Y13" t="n">
        <v>0.5</v>
      </c>
      <c r="Z13" t="n">
        <v>10</v>
      </c>
      <c r="AA13" t="n">
        <v>303.4536637852336</v>
      </c>
      <c r="AB13" t="n">
        <v>415.1986902217665</v>
      </c>
      <c r="AC13" t="n">
        <v>375.572709962022</v>
      </c>
      <c r="AD13" t="n">
        <v>303453.6637852336</v>
      </c>
      <c r="AE13" t="n">
        <v>415198.6902217665</v>
      </c>
      <c r="AF13" t="n">
        <v>2.455591682137712e-06</v>
      </c>
      <c r="AG13" t="n">
        <v>0.844375</v>
      </c>
      <c r="AH13" t="n">
        <v>375572.709962022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2.4763</v>
      </c>
      <c r="E14" t="n">
        <v>40.38</v>
      </c>
      <c r="F14" t="n">
        <v>37.63</v>
      </c>
      <c r="G14" t="n">
        <v>107.52</v>
      </c>
      <c r="H14" t="n">
        <v>1.54</v>
      </c>
      <c r="I14" t="n">
        <v>21</v>
      </c>
      <c r="J14" t="n">
        <v>149.56</v>
      </c>
      <c r="K14" t="n">
        <v>46.47</v>
      </c>
      <c r="L14" t="n">
        <v>13</v>
      </c>
      <c r="M14" t="n">
        <v>19</v>
      </c>
      <c r="N14" t="n">
        <v>25.1</v>
      </c>
      <c r="O14" t="n">
        <v>18680.25</v>
      </c>
      <c r="P14" t="n">
        <v>361.76</v>
      </c>
      <c r="Q14" t="n">
        <v>790.16</v>
      </c>
      <c r="R14" t="n">
        <v>97.78</v>
      </c>
      <c r="S14" t="n">
        <v>58.53</v>
      </c>
      <c r="T14" t="n">
        <v>12471.67</v>
      </c>
      <c r="U14" t="n">
        <v>0.6</v>
      </c>
      <c r="V14" t="n">
        <v>0.77</v>
      </c>
      <c r="W14" t="n">
        <v>2.6</v>
      </c>
      <c r="X14" t="n">
        <v>0.73</v>
      </c>
      <c r="Y14" t="n">
        <v>0.5</v>
      </c>
      <c r="Z14" t="n">
        <v>10</v>
      </c>
      <c r="AA14" t="n">
        <v>299.1591884339509</v>
      </c>
      <c r="AB14" t="n">
        <v>409.3227995872603</v>
      </c>
      <c r="AC14" t="n">
        <v>370.2576060828088</v>
      </c>
      <c r="AD14" t="n">
        <v>299159.1884339509</v>
      </c>
      <c r="AE14" t="n">
        <v>409322.7995872603</v>
      </c>
      <c r="AF14" t="n">
        <v>2.464249344495711e-06</v>
      </c>
      <c r="AG14" t="n">
        <v>0.8412500000000001</v>
      </c>
      <c r="AH14" t="n">
        <v>370257.6060828088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2.4795</v>
      </c>
      <c r="E15" t="n">
        <v>40.33</v>
      </c>
      <c r="F15" t="n">
        <v>37.61</v>
      </c>
      <c r="G15" t="n">
        <v>112.82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18</v>
      </c>
      <c r="N15" t="n">
        <v>25.49</v>
      </c>
      <c r="O15" t="n">
        <v>18851.69</v>
      </c>
      <c r="P15" t="n">
        <v>357.44</v>
      </c>
      <c r="Q15" t="n">
        <v>790.17</v>
      </c>
      <c r="R15" t="n">
        <v>96.90000000000001</v>
      </c>
      <c r="S15" t="n">
        <v>58.53</v>
      </c>
      <c r="T15" t="n">
        <v>12037.69</v>
      </c>
      <c r="U15" t="n">
        <v>0.6</v>
      </c>
      <c r="V15" t="n">
        <v>0.77</v>
      </c>
      <c r="W15" t="n">
        <v>2.6</v>
      </c>
      <c r="X15" t="n">
        <v>0.7</v>
      </c>
      <c r="Y15" t="n">
        <v>0.5</v>
      </c>
      <c r="Z15" t="n">
        <v>10</v>
      </c>
      <c r="AA15" t="n">
        <v>296.3543699690596</v>
      </c>
      <c r="AB15" t="n">
        <v>405.4851232237385</v>
      </c>
      <c r="AC15" t="n">
        <v>366.7861921652089</v>
      </c>
      <c r="AD15" t="n">
        <v>296354.3699690596</v>
      </c>
      <c r="AE15" t="n">
        <v>405485.1232237385</v>
      </c>
      <c r="AF15" t="n">
        <v>2.467433772029687e-06</v>
      </c>
      <c r="AG15" t="n">
        <v>0.8402083333333333</v>
      </c>
      <c r="AH15" t="n">
        <v>366786.1921652089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2.4877</v>
      </c>
      <c r="E16" t="n">
        <v>40.2</v>
      </c>
      <c r="F16" t="n">
        <v>37.53</v>
      </c>
      <c r="G16" t="n">
        <v>125.09</v>
      </c>
      <c r="H16" t="n">
        <v>1.74</v>
      </c>
      <c r="I16" t="n">
        <v>18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351.86</v>
      </c>
      <c r="Q16" t="n">
        <v>790.17</v>
      </c>
      <c r="R16" t="n">
        <v>94.08</v>
      </c>
      <c r="S16" t="n">
        <v>58.53</v>
      </c>
      <c r="T16" t="n">
        <v>10636.49</v>
      </c>
      <c r="U16" t="n">
        <v>0.62</v>
      </c>
      <c r="V16" t="n">
        <v>0.77</v>
      </c>
      <c r="W16" t="n">
        <v>2.61</v>
      </c>
      <c r="X16" t="n">
        <v>0.62</v>
      </c>
      <c r="Y16" t="n">
        <v>0.5</v>
      </c>
      <c r="Z16" t="n">
        <v>10</v>
      </c>
      <c r="AA16" t="n">
        <v>292.1295941183861</v>
      </c>
      <c r="AB16" t="n">
        <v>399.7045985208907</v>
      </c>
      <c r="AC16" t="n">
        <v>361.5573526269835</v>
      </c>
      <c r="AD16" t="n">
        <v>292129.5941183862</v>
      </c>
      <c r="AE16" t="n">
        <v>399704.5985208908</v>
      </c>
      <c r="AF16" t="n">
        <v>2.475593867585502e-06</v>
      </c>
      <c r="AG16" t="n">
        <v>0.8375</v>
      </c>
      <c r="AH16" t="n">
        <v>361557.3526269835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2.491</v>
      </c>
      <c r="E17" t="n">
        <v>40.15</v>
      </c>
      <c r="F17" t="n">
        <v>37.5</v>
      </c>
      <c r="G17" t="n">
        <v>132.36</v>
      </c>
      <c r="H17" t="n">
        <v>1.84</v>
      </c>
      <c r="I17" t="n">
        <v>17</v>
      </c>
      <c r="J17" t="n">
        <v>153.75</v>
      </c>
      <c r="K17" t="n">
        <v>46.47</v>
      </c>
      <c r="L17" t="n">
        <v>16</v>
      </c>
      <c r="M17" t="n">
        <v>15</v>
      </c>
      <c r="N17" t="n">
        <v>26.28</v>
      </c>
      <c r="O17" t="n">
        <v>19196.18</v>
      </c>
      <c r="P17" t="n">
        <v>346.63</v>
      </c>
      <c r="Q17" t="n">
        <v>790.1799999999999</v>
      </c>
      <c r="R17" t="n">
        <v>93.38</v>
      </c>
      <c r="S17" t="n">
        <v>58.53</v>
      </c>
      <c r="T17" t="n">
        <v>10294.62</v>
      </c>
      <c r="U17" t="n">
        <v>0.63</v>
      </c>
      <c r="V17" t="n">
        <v>0.77</v>
      </c>
      <c r="W17" t="n">
        <v>2.6</v>
      </c>
      <c r="X17" t="n">
        <v>0.6</v>
      </c>
      <c r="Y17" t="n">
        <v>0.5</v>
      </c>
      <c r="Z17" t="n">
        <v>10</v>
      </c>
      <c r="AA17" t="n">
        <v>288.8129738266216</v>
      </c>
      <c r="AB17" t="n">
        <v>395.1666523187379</v>
      </c>
      <c r="AC17" t="n">
        <v>357.4525016413167</v>
      </c>
      <c r="AD17" t="n">
        <v>288812.9738266216</v>
      </c>
      <c r="AE17" t="n">
        <v>395166.6523187379</v>
      </c>
      <c r="AF17" t="n">
        <v>2.478877808479916e-06</v>
      </c>
      <c r="AG17" t="n">
        <v>0.8364583333333333</v>
      </c>
      <c r="AH17" t="n">
        <v>357452.5016413167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2.4958</v>
      </c>
      <c r="E18" t="n">
        <v>40.07</v>
      </c>
      <c r="F18" t="n">
        <v>37.45</v>
      </c>
      <c r="G18" t="n">
        <v>140.44</v>
      </c>
      <c r="H18" t="n">
        <v>1.94</v>
      </c>
      <c r="I18" t="n">
        <v>16</v>
      </c>
      <c r="J18" t="n">
        <v>155.15</v>
      </c>
      <c r="K18" t="n">
        <v>46.47</v>
      </c>
      <c r="L18" t="n">
        <v>17</v>
      </c>
      <c r="M18" t="n">
        <v>14</v>
      </c>
      <c r="N18" t="n">
        <v>26.68</v>
      </c>
      <c r="O18" t="n">
        <v>19369.26</v>
      </c>
      <c r="P18" t="n">
        <v>340.65</v>
      </c>
      <c r="Q18" t="n">
        <v>790.16</v>
      </c>
      <c r="R18" t="n">
        <v>91.97</v>
      </c>
      <c r="S18" t="n">
        <v>58.53</v>
      </c>
      <c r="T18" t="n">
        <v>9591.610000000001</v>
      </c>
      <c r="U18" t="n">
        <v>0.64</v>
      </c>
      <c r="V18" t="n">
        <v>0.77</v>
      </c>
      <c r="W18" t="n">
        <v>2.59</v>
      </c>
      <c r="X18" t="n">
        <v>0.55</v>
      </c>
      <c r="Y18" t="n">
        <v>0.5</v>
      </c>
      <c r="Z18" t="n">
        <v>10</v>
      </c>
      <c r="AA18" t="n">
        <v>284.8748666357625</v>
      </c>
      <c r="AB18" t="n">
        <v>389.7783603231771</v>
      </c>
      <c r="AC18" t="n">
        <v>352.5784606712969</v>
      </c>
      <c r="AD18" t="n">
        <v>284874.8666357626</v>
      </c>
      <c r="AE18" t="n">
        <v>389778.3603231771</v>
      </c>
      <c r="AF18" t="n">
        <v>2.483654449780881e-06</v>
      </c>
      <c r="AG18" t="n">
        <v>0.8347916666666667</v>
      </c>
      <c r="AH18" t="n">
        <v>352578.4606712969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2.5002</v>
      </c>
      <c r="E19" t="n">
        <v>40</v>
      </c>
      <c r="F19" t="n">
        <v>37.41</v>
      </c>
      <c r="G19" t="n">
        <v>149.64</v>
      </c>
      <c r="H19" t="n">
        <v>2.04</v>
      </c>
      <c r="I19" t="n">
        <v>15</v>
      </c>
      <c r="J19" t="n">
        <v>156.56</v>
      </c>
      <c r="K19" t="n">
        <v>46.47</v>
      </c>
      <c r="L19" t="n">
        <v>18</v>
      </c>
      <c r="M19" t="n">
        <v>12</v>
      </c>
      <c r="N19" t="n">
        <v>27.09</v>
      </c>
      <c r="O19" t="n">
        <v>19542.89</v>
      </c>
      <c r="P19" t="n">
        <v>338.63</v>
      </c>
      <c r="Q19" t="n">
        <v>790.17</v>
      </c>
      <c r="R19" t="n">
        <v>90.31999999999999</v>
      </c>
      <c r="S19" t="n">
        <v>58.53</v>
      </c>
      <c r="T19" t="n">
        <v>8772.07</v>
      </c>
      <c r="U19" t="n">
        <v>0.65</v>
      </c>
      <c r="V19" t="n">
        <v>0.78</v>
      </c>
      <c r="W19" t="n">
        <v>2.59</v>
      </c>
      <c r="X19" t="n">
        <v>0.51</v>
      </c>
      <c r="Y19" t="n">
        <v>0.5</v>
      </c>
      <c r="Z19" t="n">
        <v>10</v>
      </c>
      <c r="AA19" t="n">
        <v>283.1767972605086</v>
      </c>
      <c r="AB19" t="n">
        <v>387.454986890421</v>
      </c>
      <c r="AC19" t="n">
        <v>350.4768267380879</v>
      </c>
      <c r="AD19" t="n">
        <v>283176.7972605086</v>
      </c>
      <c r="AE19" t="n">
        <v>387454.986890421</v>
      </c>
      <c r="AF19" t="n">
        <v>2.488033037640099e-06</v>
      </c>
      <c r="AG19" t="n">
        <v>0.8333333333333334</v>
      </c>
      <c r="AH19" t="n">
        <v>350476.8267380879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2.5034</v>
      </c>
      <c r="E20" t="n">
        <v>39.95</v>
      </c>
      <c r="F20" t="n">
        <v>37.38</v>
      </c>
      <c r="G20" t="n">
        <v>160.22</v>
      </c>
      <c r="H20" t="n">
        <v>2.13</v>
      </c>
      <c r="I20" t="n">
        <v>14</v>
      </c>
      <c r="J20" t="n">
        <v>157.97</v>
      </c>
      <c r="K20" t="n">
        <v>46.47</v>
      </c>
      <c r="L20" t="n">
        <v>19</v>
      </c>
      <c r="M20" t="n">
        <v>7</v>
      </c>
      <c r="N20" t="n">
        <v>27.5</v>
      </c>
      <c r="O20" t="n">
        <v>19717.08</v>
      </c>
      <c r="P20" t="n">
        <v>333.89</v>
      </c>
      <c r="Q20" t="n">
        <v>790.17</v>
      </c>
      <c r="R20" t="n">
        <v>89.09</v>
      </c>
      <c r="S20" t="n">
        <v>58.53</v>
      </c>
      <c r="T20" t="n">
        <v>8165.42</v>
      </c>
      <c r="U20" t="n">
        <v>0.66</v>
      </c>
      <c r="V20" t="n">
        <v>0.78</v>
      </c>
      <c r="W20" t="n">
        <v>2.6</v>
      </c>
      <c r="X20" t="n">
        <v>0.48</v>
      </c>
      <c r="Y20" t="n">
        <v>0.5</v>
      </c>
      <c r="Z20" t="n">
        <v>10</v>
      </c>
      <c r="AA20" t="n">
        <v>280.1657717194261</v>
      </c>
      <c r="AB20" t="n">
        <v>383.3351689080401</v>
      </c>
      <c r="AC20" t="n">
        <v>346.7501984017446</v>
      </c>
      <c r="AD20" t="n">
        <v>280165.771719426</v>
      </c>
      <c r="AE20" t="n">
        <v>383335.1689080401</v>
      </c>
      <c r="AF20" t="n">
        <v>2.491217465174075e-06</v>
      </c>
      <c r="AG20" t="n">
        <v>0.8322916666666668</v>
      </c>
      <c r="AH20" t="n">
        <v>346750.1984017446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2.503</v>
      </c>
      <c r="E21" t="n">
        <v>39.95</v>
      </c>
      <c r="F21" t="n">
        <v>37.39</v>
      </c>
      <c r="G21" t="n">
        <v>160.25</v>
      </c>
      <c r="H21" t="n">
        <v>2.22</v>
      </c>
      <c r="I21" t="n">
        <v>14</v>
      </c>
      <c r="J21" t="n">
        <v>159.39</v>
      </c>
      <c r="K21" t="n">
        <v>46.47</v>
      </c>
      <c r="L21" t="n">
        <v>20</v>
      </c>
      <c r="M21" t="n">
        <v>3</v>
      </c>
      <c r="N21" t="n">
        <v>27.92</v>
      </c>
      <c r="O21" t="n">
        <v>19891.97</v>
      </c>
      <c r="P21" t="n">
        <v>332.8</v>
      </c>
      <c r="Q21" t="n">
        <v>790.17</v>
      </c>
      <c r="R21" t="n">
        <v>89.17</v>
      </c>
      <c r="S21" t="n">
        <v>58.53</v>
      </c>
      <c r="T21" t="n">
        <v>8204.459999999999</v>
      </c>
      <c r="U21" t="n">
        <v>0.66</v>
      </c>
      <c r="V21" t="n">
        <v>0.78</v>
      </c>
      <c r="W21" t="n">
        <v>2.61</v>
      </c>
      <c r="X21" t="n">
        <v>0.49</v>
      </c>
      <c r="Y21" t="n">
        <v>0.5</v>
      </c>
      <c r="Z21" t="n">
        <v>10</v>
      </c>
      <c r="AA21" t="n">
        <v>279.6423770806863</v>
      </c>
      <c r="AB21" t="n">
        <v>382.6190372727746</v>
      </c>
      <c r="AC21" t="n">
        <v>346.1024133646517</v>
      </c>
      <c r="AD21" t="n">
        <v>279642.3770806863</v>
      </c>
      <c r="AE21" t="n">
        <v>382619.0372727746</v>
      </c>
      <c r="AF21" t="n">
        <v>2.490819411732328e-06</v>
      </c>
      <c r="AG21" t="n">
        <v>0.8322916666666668</v>
      </c>
      <c r="AH21" t="n">
        <v>346102.4133646517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2.5028</v>
      </c>
      <c r="E22" t="n">
        <v>39.96</v>
      </c>
      <c r="F22" t="n">
        <v>37.39</v>
      </c>
      <c r="G22" t="n">
        <v>160.26</v>
      </c>
      <c r="H22" t="n">
        <v>2.31</v>
      </c>
      <c r="I22" t="n">
        <v>14</v>
      </c>
      <c r="J22" t="n">
        <v>160.81</v>
      </c>
      <c r="K22" t="n">
        <v>46.47</v>
      </c>
      <c r="L22" t="n">
        <v>21</v>
      </c>
      <c r="M22" t="n">
        <v>1</v>
      </c>
      <c r="N22" t="n">
        <v>28.34</v>
      </c>
      <c r="O22" t="n">
        <v>20067.32</v>
      </c>
      <c r="P22" t="n">
        <v>333.8</v>
      </c>
      <c r="Q22" t="n">
        <v>790.1900000000001</v>
      </c>
      <c r="R22" t="n">
        <v>89.28</v>
      </c>
      <c r="S22" t="n">
        <v>58.53</v>
      </c>
      <c r="T22" t="n">
        <v>8261.1</v>
      </c>
      <c r="U22" t="n">
        <v>0.66</v>
      </c>
      <c r="V22" t="n">
        <v>0.78</v>
      </c>
      <c r="W22" t="n">
        <v>2.61</v>
      </c>
      <c r="X22" t="n">
        <v>0.49</v>
      </c>
      <c r="Y22" t="n">
        <v>0.5</v>
      </c>
      <c r="Z22" t="n">
        <v>10</v>
      </c>
      <c r="AA22" t="n">
        <v>280.2087456838597</v>
      </c>
      <c r="AB22" t="n">
        <v>383.3939677820558</v>
      </c>
      <c r="AC22" t="n">
        <v>346.8033855937488</v>
      </c>
      <c r="AD22" t="n">
        <v>280208.7456838597</v>
      </c>
      <c r="AE22" t="n">
        <v>383393.9677820558</v>
      </c>
      <c r="AF22" t="n">
        <v>2.490620385011454e-06</v>
      </c>
      <c r="AG22" t="n">
        <v>0.8325</v>
      </c>
      <c r="AH22" t="n">
        <v>346803.3855937488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2.5028</v>
      </c>
      <c r="E23" t="n">
        <v>39.96</v>
      </c>
      <c r="F23" t="n">
        <v>37.39</v>
      </c>
      <c r="G23" t="n">
        <v>160.26</v>
      </c>
      <c r="H23" t="n">
        <v>2.4</v>
      </c>
      <c r="I23" t="n">
        <v>14</v>
      </c>
      <c r="J23" t="n">
        <v>162.24</v>
      </c>
      <c r="K23" t="n">
        <v>46.47</v>
      </c>
      <c r="L23" t="n">
        <v>22</v>
      </c>
      <c r="M23" t="n">
        <v>0</v>
      </c>
      <c r="N23" t="n">
        <v>28.77</v>
      </c>
      <c r="O23" t="n">
        <v>20243.25</v>
      </c>
      <c r="P23" t="n">
        <v>336.15</v>
      </c>
      <c r="Q23" t="n">
        <v>790.1900000000001</v>
      </c>
      <c r="R23" t="n">
        <v>89.22</v>
      </c>
      <c r="S23" t="n">
        <v>58.53</v>
      </c>
      <c r="T23" t="n">
        <v>8230.25</v>
      </c>
      <c r="U23" t="n">
        <v>0.66</v>
      </c>
      <c r="V23" t="n">
        <v>0.78</v>
      </c>
      <c r="W23" t="n">
        <v>2.61</v>
      </c>
      <c r="X23" t="n">
        <v>0.49</v>
      </c>
      <c r="Y23" t="n">
        <v>0.5</v>
      </c>
      <c r="Z23" t="n">
        <v>10</v>
      </c>
      <c r="AA23" t="n">
        <v>281.4861752260077</v>
      </c>
      <c r="AB23" t="n">
        <v>385.1418032378367</v>
      </c>
      <c r="AC23" t="n">
        <v>348.3844100867326</v>
      </c>
      <c r="AD23" t="n">
        <v>281486.1752260077</v>
      </c>
      <c r="AE23" t="n">
        <v>385141.8032378366</v>
      </c>
      <c r="AF23" t="n">
        <v>2.490620385011454e-06</v>
      </c>
      <c r="AG23" t="n">
        <v>0.8325</v>
      </c>
      <c r="AH23" t="n">
        <v>348384.4100867326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1.3776</v>
      </c>
      <c r="E2" t="n">
        <v>72.59</v>
      </c>
      <c r="F2" t="n">
        <v>55.68</v>
      </c>
      <c r="G2" t="n">
        <v>6.97</v>
      </c>
      <c r="H2" t="n">
        <v>0.12</v>
      </c>
      <c r="I2" t="n">
        <v>479</v>
      </c>
      <c r="J2" t="n">
        <v>150.44</v>
      </c>
      <c r="K2" t="n">
        <v>49.1</v>
      </c>
      <c r="L2" t="n">
        <v>1</v>
      </c>
      <c r="M2" t="n">
        <v>477</v>
      </c>
      <c r="N2" t="n">
        <v>25.34</v>
      </c>
      <c r="O2" t="n">
        <v>18787.76</v>
      </c>
      <c r="P2" t="n">
        <v>657.11</v>
      </c>
      <c r="Q2" t="n">
        <v>790.24</v>
      </c>
      <c r="R2" t="n">
        <v>700.99</v>
      </c>
      <c r="S2" t="n">
        <v>58.53</v>
      </c>
      <c r="T2" t="n">
        <v>311786.87</v>
      </c>
      <c r="U2" t="n">
        <v>0.08</v>
      </c>
      <c r="V2" t="n">
        <v>0.52</v>
      </c>
      <c r="W2" t="n">
        <v>3.37</v>
      </c>
      <c r="X2" t="n">
        <v>18.77</v>
      </c>
      <c r="Y2" t="n">
        <v>0.5</v>
      </c>
      <c r="Z2" t="n">
        <v>10</v>
      </c>
      <c r="AA2" t="n">
        <v>925.7508826551305</v>
      </c>
      <c r="AB2" t="n">
        <v>1266.653198895262</v>
      </c>
      <c r="AC2" t="n">
        <v>1145.765595351628</v>
      </c>
      <c r="AD2" t="n">
        <v>925750.8826551305</v>
      </c>
      <c r="AE2" t="n">
        <v>1266653.198895263</v>
      </c>
      <c r="AF2" t="n">
        <v>1.343205009680076e-06</v>
      </c>
      <c r="AG2" t="n">
        <v>1.512291666666667</v>
      </c>
      <c r="AH2" t="n">
        <v>1145765.595351628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1.9256</v>
      </c>
      <c r="E3" t="n">
        <v>51.93</v>
      </c>
      <c r="F3" t="n">
        <v>43.94</v>
      </c>
      <c r="G3" t="n">
        <v>14.1</v>
      </c>
      <c r="H3" t="n">
        <v>0.23</v>
      </c>
      <c r="I3" t="n">
        <v>187</v>
      </c>
      <c r="J3" t="n">
        <v>151.83</v>
      </c>
      <c r="K3" t="n">
        <v>49.1</v>
      </c>
      <c r="L3" t="n">
        <v>2</v>
      </c>
      <c r="M3" t="n">
        <v>185</v>
      </c>
      <c r="N3" t="n">
        <v>25.73</v>
      </c>
      <c r="O3" t="n">
        <v>18959.54</v>
      </c>
      <c r="P3" t="n">
        <v>514.63</v>
      </c>
      <c r="Q3" t="n">
        <v>790.2</v>
      </c>
      <c r="R3" t="n">
        <v>308.23</v>
      </c>
      <c r="S3" t="n">
        <v>58.53</v>
      </c>
      <c r="T3" t="n">
        <v>116867.61</v>
      </c>
      <c r="U3" t="n">
        <v>0.19</v>
      </c>
      <c r="V3" t="n">
        <v>0.66</v>
      </c>
      <c r="W3" t="n">
        <v>2.88</v>
      </c>
      <c r="X3" t="n">
        <v>7.04</v>
      </c>
      <c r="Y3" t="n">
        <v>0.5</v>
      </c>
      <c r="Z3" t="n">
        <v>10</v>
      </c>
      <c r="AA3" t="n">
        <v>521.5839835943415</v>
      </c>
      <c r="AB3" t="n">
        <v>713.6542170151239</v>
      </c>
      <c r="AC3" t="n">
        <v>645.5440601631842</v>
      </c>
      <c r="AD3" t="n">
        <v>521583.9835943414</v>
      </c>
      <c r="AE3" t="n">
        <v>713654.2170151239</v>
      </c>
      <c r="AF3" t="n">
        <v>1.877522914227609e-06</v>
      </c>
      <c r="AG3" t="n">
        <v>1.081875</v>
      </c>
      <c r="AH3" t="n">
        <v>645544.0601631842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2.1254</v>
      </c>
      <c r="E4" t="n">
        <v>47.05</v>
      </c>
      <c r="F4" t="n">
        <v>41.23</v>
      </c>
      <c r="G4" t="n">
        <v>21.33</v>
      </c>
      <c r="H4" t="n">
        <v>0.35</v>
      </c>
      <c r="I4" t="n">
        <v>116</v>
      </c>
      <c r="J4" t="n">
        <v>153.23</v>
      </c>
      <c r="K4" t="n">
        <v>49.1</v>
      </c>
      <c r="L4" t="n">
        <v>3</v>
      </c>
      <c r="M4" t="n">
        <v>114</v>
      </c>
      <c r="N4" t="n">
        <v>26.13</v>
      </c>
      <c r="O4" t="n">
        <v>19131.85</v>
      </c>
      <c r="P4" t="n">
        <v>479.48</v>
      </c>
      <c r="Q4" t="n">
        <v>790.3</v>
      </c>
      <c r="R4" t="n">
        <v>217.15</v>
      </c>
      <c r="S4" t="n">
        <v>58.53</v>
      </c>
      <c r="T4" t="n">
        <v>71681.64</v>
      </c>
      <c r="U4" t="n">
        <v>0.27</v>
      </c>
      <c r="V4" t="n">
        <v>0.7</v>
      </c>
      <c r="W4" t="n">
        <v>2.77</v>
      </c>
      <c r="X4" t="n">
        <v>4.32</v>
      </c>
      <c r="Y4" t="n">
        <v>0.5</v>
      </c>
      <c r="Z4" t="n">
        <v>10</v>
      </c>
      <c r="AA4" t="n">
        <v>441.5692565574907</v>
      </c>
      <c r="AB4" t="n">
        <v>604.174537482683</v>
      </c>
      <c r="AC4" t="n">
        <v>546.5129675896241</v>
      </c>
      <c r="AD4" t="n">
        <v>441569.2565574907</v>
      </c>
      <c r="AE4" t="n">
        <v>604174.5374826831</v>
      </c>
      <c r="AF4" t="n">
        <v>2.072334442199502e-06</v>
      </c>
      <c r="AG4" t="n">
        <v>0.9802083333333332</v>
      </c>
      <c r="AH4" t="n">
        <v>546512.9675896241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2.2299</v>
      </c>
      <c r="E5" t="n">
        <v>44.85</v>
      </c>
      <c r="F5" t="n">
        <v>40</v>
      </c>
      <c r="G5" t="n">
        <v>28.57</v>
      </c>
      <c r="H5" t="n">
        <v>0.46</v>
      </c>
      <c r="I5" t="n">
        <v>84</v>
      </c>
      <c r="J5" t="n">
        <v>154.63</v>
      </c>
      <c r="K5" t="n">
        <v>49.1</v>
      </c>
      <c r="L5" t="n">
        <v>4</v>
      </c>
      <c r="M5" t="n">
        <v>82</v>
      </c>
      <c r="N5" t="n">
        <v>26.53</v>
      </c>
      <c r="O5" t="n">
        <v>19304.72</v>
      </c>
      <c r="P5" t="n">
        <v>461.9</v>
      </c>
      <c r="Q5" t="n">
        <v>790.2</v>
      </c>
      <c r="R5" t="n">
        <v>176.7</v>
      </c>
      <c r="S5" t="n">
        <v>58.53</v>
      </c>
      <c r="T5" t="n">
        <v>51620.33</v>
      </c>
      <c r="U5" t="n">
        <v>0.33</v>
      </c>
      <c r="V5" t="n">
        <v>0.73</v>
      </c>
      <c r="W5" t="n">
        <v>2.71</v>
      </c>
      <c r="X5" t="n">
        <v>3.1</v>
      </c>
      <c r="Y5" t="n">
        <v>0.5</v>
      </c>
      <c r="Z5" t="n">
        <v>10</v>
      </c>
      <c r="AA5" t="n">
        <v>406.5577584433274</v>
      </c>
      <c r="AB5" t="n">
        <v>556.2702611646001</v>
      </c>
      <c r="AC5" t="n">
        <v>503.1806081692651</v>
      </c>
      <c r="AD5" t="n">
        <v>406557.7584433274</v>
      </c>
      <c r="AE5" t="n">
        <v>556270.2611646001</v>
      </c>
      <c r="AF5" t="n">
        <v>2.174225356479096e-06</v>
      </c>
      <c r="AG5" t="n">
        <v>0.9343750000000001</v>
      </c>
      <c r="AH5" t="n">
        <v>503180.6081692651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2.2927</v>
      </c>
      <c r="E6" t="n">
        <v>43.62</v>
      </c>
      <c r="F6" t="n">
        <v>39.32</v>
      </c>
      <c r="G6" t="n">
        <v>35.75</v>
      </c>
      <c r="H6" t="n">
        <v>0.57</v>
      </c>
      <c r="I6" t="n">
        <v>66</v>
      </c>
      <c r="J6" t="n">
        <v>156.03</v>
      </c>
      <c r="K6" t="n">
        <v>49.1</v>
      </c>
      <c r="L6" t="n">
        <v>5</v>
      </c>
      <c r="M6" t="n">
        <v>64</v>
      </c>
      <c r="N6" t="n">
        <v>26.94</v>
      </c>
      <c r="O6" t="n">
        <v>19478.15</v>
      </c>
      <c r="P6" t="n">
        <v>450.97</v>
      </c>
      <c r="Q6" t="n">
        <v>790.17</v>
      </c>
      <c r="R6" t="n">
        <v>153.97</v>
      </c>
      <c r="S6" t="n">
        <v>58.53</v>
      </c>
      <c r="T6" t="n">
        <v>40344.22</v>
      </c>
      <c r="U6" t="n">
        <v>0.38</v>
      </c>
      <c r="V6" t="n">
        <v>0.74</v>
      </c>
      <c r="W6" t="n">
        <v>2.68</v>
      </c>
      <c r="X6" t="n">
        <v>2.42</v>
      </c>
      <c r="Y6" t="n">
        <v>0.5</v>
      </c>
      <c r="Z6" t="n">
        <v>10</v>
      </c>
      <c r="AA6" t="n">
        <v>387.0073265560759</v>
      </c>
      <c r="AB6" t="n">
        <v>529.5204977522804</v>
      </c>
      <c r="AC6" t="n">
        <v>478.9838046334884</v>
      </c>
      <c r="AD6" t="n">
        <v>387007.3265560759</v>
      </c>
      <c r="AE6" t="n">
        <v>529520.4977522804</v>
      </c>
      <c r="AF6" t="n">
        <v>2.235457408314105e-06</v>
      </c>
      <c r="AG6" t="n">
        <v>0.9087499999999999</v>
      </c>
      <c r="AH6" t="n">
        <v>478983.8046334884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2.3358</v>
      </c>
      <c r="E7" t="n">
        <v>42.81</v>
      </c>
      <c r="F7" t="n">
        <v>38.88</v>
      </c>
      <c r="G7" t="n">
        <v>43.21</v>
      </c>
      <c r="H7" t="n">
        <v>0.67</v>
      </c>
      <c r="I7" t="n">
        <v>54</v>
      </c>
      <c r="J7" t="n">
        <v>157.44</v>
      </c>
      <c r="K7" t="n">
        <v>49.1</v>
      </c>
      <c r="L7" t="n">
        <v>6</v>
      </c>
      <c r="M7" t="n">
        <v>52</v>
      </c>
      <c r="N7" t="n">
        <v>27.35</v>
      </c>
      <c r="O7" t="n">
        <v>19652.13</v>
      </c>
      <c r="P7" t="n">
        <v>442.49</v>
      </c>
      <c r="Q7" t="n">
        <v>790.16</v>
      </c>
      <c r="R7" t="n">
        <v>139.45</v>
      </c>
      <c r="S7" t="n">
        <v>58.53</v>
      </c>
      <c r="T7" t="n">
        <v>33144.29</v>
      </c>
      <c r="U7" t="n">
        <v>0.42</v>
      </c>
      <c r="V7" t="n">
        <v>0.75</v>
      </c>
      <c r="W7" t="n">
        <v>2.66</v>
      </c>
      <c r="X7" t="n">
        <v>1.98</v>
      </c>
      <c r="Y7" t="n">
        <v>0.5</v>
      </c>
      <c r="Z7" t="n">
        <v>10</v>
      </c>
      <c r="AA7" t="n">
        <v>373.7037024864824</v>
      </c>
      <c r="AB7" t="n">
        <v>511.317892385791</v>
      </c>
      <c r="AC7" t="n">
        <v>462.5184303756595</v>
      </c>
      <c r="AD7" t="n">
        <v>373703.7024864824</v>
      </c>
      <c r="AE7" t="n">
        <v>511317.892385791</v>
      </c>
      <c r="AF7" t="n">
        <v>2.277481316500234e-06</v>
      </c>
      <c r="AG7" t="n">
        <v>0.8918750000000001</v>
      </c>
      <c r="AH7" t="n">
        <v>462518.4303756595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2.3669</v>
      </c>
      <c r="E8" t="n">
        <v>42.25</v>
      </c>
      <c r="F8" t="n">
        <v>38.57</v>
      </c>
      <c r="G8" t="n">
        <v>50.31</v>
      </c>
      <c r="H8" t="n">
        <v>0.78</v>
      </c>
      <c r="I8" t="n">
        <v>46</v>
      </c>
      <c r="J8" t="n">
        <v>158.86</v>
      </c>
      <c r="K8" t="n">
        <v>49.1</v>
      </c>
      <c r="L8" t="n">
        <v>7</v>
      </c>
      <c r="M8" t="n">
        <v>44</v>
      </c>
      <c r="N8" t="n">
        <v>27.77</v>
      </c>
      <c r="O8" t="n">
        <v>19826.68</v>
      </c>
      <c r="P8" t="n">
        <v>435.25</v>
      </c>
      <c r="Q8" t="n">
        <v>790.1799999999999</v>
      </c>
      <c r="R8" t="n">
        <v>128.81</v>
      </c>
      <c r="S8" t="n">
        <v>58.53</v>
      </c>
      <c r="T8" t="n">
        <v>27863.79</v>
      </c>
      <c r="U8" t="n">
        <v>0.45</v>
      </c>
      <c r="V8" t="n">
        <v>0.75</v>
      </c>
      <c r="W8" t="n">
        <v>2.65</v>
      </c>
      <c r="X8" t="n">
        <v>1.66</v>
      </c>
      <c r="Y8" t="n">
        <v>0.5</v>
      </c>
      <c r="Z8" t="n">
        <v>10</v>
      </c>
      <c r="AA8" t="n">
        <v>363.7822633004317</v>
      </c>
      <c r="AB8" t="n">
        <v>497.7429415884311</v>
      </c>
      <c r="AC8" t="n">
        <v>450.2390538298365</v>
      </c>
      <c r="AD8" t="n">
        <v>363782.2633004317</v>
      </c>
      <c r="AE8" t="n">
        <v>497742.9415884311</v>
      </c>
      <c r="AF8" t="n">
        <v>2.307804832615979e-06</v>
      </c>
      <c r="AG8" t="n">
        <v>0.8802083333333334</v>
      </c>
      <c r="AH8" t="n">
        <v>450239.0538298365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2.3887</v>
      </c>
      <c r="E9" t="n">
        <v>41.86</v>
      </c>
      <c r="F9" t="n">
        <v>38.37</v>
      </c>
      <c r="G9" t="n">
        <v>57.55</v>
      </c>
      <c r="H9" t="n">
        <v>0.88</v>
      </c>
      <c r="I9" t="n">
        <v>40</v>
      </c>
      <c r="J9" t="n">
        <v>160.28</v>
      </c>
      <c r="K9" t="n">
        <v>49.1</v>
      </c>
      <c r="L9" t="n">
        <v>8</v>
      </c>
      <c r="M9" t="n">
        <v>38</v>
      </c>
      <c r="N9" t="n">
        <v>28.19</v>
      </c>
      <c r="O9" t="n">
        <v>20001.93</v>
      </c>
      <c r="P9" t="n">
        <v>429.79</v>
      </c>
      <c r="Q9" t="n">
        <v>790.2</v>
      </c>
      <c r="R9" t="n">
        <v>121.97</v>
      </c>
      <c r="S9" t="n">
        <v>58.53</v>
      </c>
      <c r="T9" t="n">
        <v>24473.84</v>
      </c>
      <c r="U9" t="n">
        <v>0.48</v>
      </c>
      <c r="V9" t="n">
        <v>0.76</v>
      </c>
      <c r="W9" t="n">
        <v>2.64</v>
      </c>
      <c r="X9" t="n">
        <v>1.46</v>
      </c>
      <c r="Y9" t="n">
        <v>0.5</v>
      </c>
      <c r="Z9" t="n">
        <v>10</v>
      </c>
      <c r="AA9" t="n">
        <v>356.8100708398041</v>
      </c>
      <c r="AB9" t="n">
        <v>488.2032802723776</v>
      </c>
      <c r="AC9" t="n">
        <v>441.6098444007885</v>
      </c>
      <c r="AD9" t="n">
        <v>356810.0708398041</v>
      </c>
      <c r="AE9" t="n">
        <v>488203.2802723777</v>
      </c>
      <c r="AF9" t="n">
        <v>2.329060544877177e-06</v>
      </c>
      <c r="AG9" t="n">
        <v>0.8720833333333333</v>
      </c>
      <c r="AH9" t="n">
        <v>441609.8444007885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2.4093</v>
      </c>
      <c r="E10" t="n">
        <v>41.51</v>
      </c>
      <c r="F10" t="n">
        <v>38.16</v>
      </c>
      <c r="G10" t="n">
        <v>65.42</v>
      </c>
      <c r="H10" t="n">
        <v>0.99</v>
      </c>
      <c r="I10" t="n">
        <v>35</v>
      </c>
      <c r="J10" t="n">
        <v>161.71</v>
      </c>
      <c r="K10" t="n">
        <v>49.1</v>
      </c>
      <c r="L10" t="n">
        <v>9</v>
      </c>
      <c r="M10" t="n">
        <v>33</v>
      </c>
      <c r="N10" t="n">
        <v>28.61</v>
      </c>
      <c r="O10" t="n">
        <v>20177.64</v>
      </c>
      <c r="P10" t="n">
        <v>424.28</v>
      </c>
      <c r="Q10" t="n">
        <v>790.17</v>
      </c>
      <c r="R10" t="n">
        <v>115.29</v>
      </c>
      <c r="S10" t="n">
        <v>58.53</v>
      </c>
      <c r="T10" t="n">
        <v>21159.06</v>
      </c>
      <c r="U10" t="n">
        <v>0.51</v>
      </c>
      <c r="V10" t="n">
        <v>0.76</v>
      </c>
      <c r="W10" t="n">
        <v>2.63</v>
      </c>
      <c r="X10" t="n">
        <v>1.26</v>
      </c>
      <c r="Y10" t="n">
        <v>0.5</v>
      </c>
      <c r="Z10" t="n">
        <v>10</v>
      </c>
      <c r="AA10" t="n">
        <v>350.0826735702532</v>
      </c>
      <c r="AB10" t="n">
        <v>478.9985585363571</v>
      </c>
      <c r="AC10" t="n">
        <v>433.2836083883457</v>
      </c>
      <c r="AD10" t="n">
        <v>350082.6735702532</v>
      </c>
      <c r="AE10" t="n">
        <v>478998.5585363571</v>
      </c>
      <c r="AF10" t="n">
        <v>2.349146217931336e-06</v>
      </c>
      <c r="AG10" t="n">
        <v>0.8647916666666666</v>
      </c>
      <c r="AH10" t="n">
        <v>433283.6083883457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2.4255</v>
      </c>
      <c r="E11" t="n">
        <v>41.23</v>
      </c>
      <c r="F11" t="n">
        <v>38</v>
      </c>
      <c r="G11" t="n">
        <v>73.56</v>
      </c>
      <c r="H11" t="n">
        <v>1.09</v>
      </c>
      <c r="I11" t="n">
        <v>31</v>
      </c>
      <c r="J11" t="n">
        <v>163.13</v>
      </c>
      <c r="K11" t="n">
        <v>49.1</v>
      </c>
      <c r="L11" t="n">
        <v>10</v>
      </c>
      <c r="M11" t="n">
        <v>29</v>
      </c>
      <c r="N11" t="n">
        <v>29.04</v>
      </c>
      <c r="O11" t="n">
        <v>20353.94</v>
      </c>
      <c r="P11" t="n">
        <v>418.85</v>
      </c>
      <c r="Q11" t="n">
        <v>790.16</v>
      </c>
      <c r="R11" t="n">
        <v>109.9</v>
      </c>
      <c r="S11" t="n">
        <v>58.53</v>
      </c>
      <c r="T11" t="n">
        <v>18483.44</v>
      </c>
      <c r="U11" t="n">
        <v>0.53</v>
      </c>
      <c r="V11" t="n">
        <v>0.76</v>
      </c>
      <c r="W11" t="n">
        <v>2.63</v>
      </c>
      <c r="X11" t="n">
        <v>1.1</v>
      </c>
      <c r="Y11" t="n">
        <v>0.5</v>
      </c>
      <c r="Z11" t="n">
        <v>10</v>
      </c>
      <c r="AA11" t="n">
        <v>344.2705630825204</v>
      </c>
      <c r="AB11" t="n">
        <v>471.0461725548232</v>
      </c>
      <c r="AC11" t="n">
        <v>426.0901869636455</v>
      </c>
      <c r="AD11" t="n">
        <v>344270.5630825204</v>
      </c>
      <c r="AE11" t="n">
        <v>471046.1725548232</v>
      </c>
      <c r="AF11" t="n">
        <v>2.364941747226354e-06</v>
      </c>
      <c r="AG11" t="n">
        <v>0.8589583333333333</v>
      </c>
      <c r="AH11" t="n">
        <v>426090.1869636455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2.4324</v>
      </c>
      <c r="E12" t="n">
        <v>41.11</v>
      </c>
      <c r="F12" t="n">
        <v>37.95</v>
      </c>
      <c r="G12" t="n">
        <v>78.52</v>
      </c>
      <c r="H12" t="n">
        <v>1.18</v>
      </c>
      <c r="I12" t="n">
        <v>29</v>
      </c>
      <c r="J12" t="n">
        <v>164.57</v>
      </c>
      <c r="K12" t="n">
        <v>49.1</v>
      </c>
      <c r="L12" t="n">
        <v>11</v>
      </c>
      <c r="M12" t="n">
        <v>27</v>
      </c>
      <c r="N12" t="n">
        <v>29.47</v>
      </c>
      <c r="O12" t="n">
        <v>20530.82</v>
      </c>
      <c r="P12" t="n">
        <v>415.89</v>
      </c>
      <c r="Q12" t="n">
        <v>790.17</v>
      </c>
      <c r="R12" t="n">
        <v>108.34</v>
      </c>
      <c r="S12" t="n">
        <v>58.53</v>
      </c>
      <c r="T12" t="n">
        <v>17712.44</v>
      </c>
      <c r="U12" t="n">
        <v>0.54</v>
      </c>
      <c r="V12" t="n">
        <v>0.76</v>
      </c>
      <c r="W12" t="n">
        <v>2.62</v>
      </c>
      <c r="X12" t="n">
        <v>1.05</v>
      </c>
      <c r="Y12" t="n">
        <v>0.5</v>
      </c>
      <c r="Z12" t="n">
        <v>10</v>
      </c>
      <c r="AA12" t="n">
        <v>341.5060144158788</v>
      </c>
      <c r="AB12" t="n">
        <v>467.2635951058448</v>
      </c>
      <c r="AC12" t="n">
        <v>422.6686133975168</v>
      </c>
      <c r="AD12" t="n">
        <v>341506.0144158789</v>
      </c>
      <c r="AE12" t="n">
        <v>467263.5951058448</v>
      </c>
      <c r="AF12" t="n">
        <v>2.371669472666824e-06</v>
      </c>
      <c r="AG12" t="n">
        <v>0.8564583333333333</v>
      </c>
      <c r="AH12" t="n">
        <v>422668.6133975168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2.4461</v>
      </c>
      <c r="E13" t="n">
        <v>40.88</v>
      </c>
      <c r="F13" t="n">
        <v>37.81</v>
      </c>
      <c r="G13" t="n">
        <v>87.26000000000001</v>
      </c>
      <c r="H13" t="n">
        <v>1.28</v>
      </c>
      <c r="I13" t="n">
        <v>26</v>
      </c>
      <c r="J13" t="n">
        <v>166.01</v>
      </c>
      <c r="K13" t="n">
        <v>49.1</v>
      </c>
      <c r="L13" t="n">
        <v>12</v>
      </c>
      <c r="M13" t="n">
        <v>24</v>
      </c>
      <c r="N13" t="n">
        <v>29.91</v>
      </c>
      <c r="O13" t="n">
        <v>20708.3</v>
      </c>
      <c r="P13" t="n">
        <v>410.61</v>
      </c>
      <c r="Q13" t="n">
        <v>790.1799999999999</v>
      </c>
      <c r="R13" t="n">
        <v>103.75</v>
      </c>
      <c r="S13" t="n">
        <v>58.53</v>
      </c>
      <c r="T13" t="n">
        <v>15436.12</v>
      </c>
      <c r="U13" t="n">
        <v>0.5600000000000001</v>
      </c>
      <c r="V13" t="n">
        <v>0.77</v>
      </c>
      <c r="W13" t="n">
        <v>2.61</v>
      </c>
      <c r="X13" t="n">
        <v>0.91</v>
      </c>
      <c r="Y13" t="n">
        <v>0.5</v>
      </c>
      <c r="Z13" t="n">
        <v>10</v>
      </c>
      <c r="AA13" t="n">
        <v>336.2850849489934</v>
      </c>
      <c r="AB13" t="n">
        <v>460.1200890780999</v>
      </c>
      <c r="AC13" t="n">
        <v>416.2068735590863</v>
      </c>
      <c r="AD13" t="n">
        <v>336285.0849489934</v>
      </c>
      <c r="AE13" t="n">
        <v>460120.0890780999</v>
      </c>
      <c r="AF13" t="n">
        <v>2.385027420280513e-06</v>
      </c>
      <c r="AG13" t="n">
        <v>0.8516666666666667</v>
      </c>
      <c r="AH13" t="n">
        <v>416206.8735590863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2.4531</v>
      </c>
      <c r="E14" t="n">
        <v>40.76</v>
      </c>
      <c r="F14" t="n">
        <v>37.76</v>
      </c>
      <c r="G14" t="n">
        <v>94.39</v>
      </c>
      <c r="H14" t="n">
        <v>1.38</v>
      </c>
      <c r="I14" t="n">
        <v>24</v>
      </c>
      <c r="J14" t="n">
        <v>167.45</v>
      </c>
      <c r="K14" t="n">
        <v>49.1</v>
      </c>
      <c r="L14" t="n">
        <v>13</v>
      </c>
      <c r="M14" t="n">
        <v>22</v>
      </c>
      <c r="N14" t="n">
        <v>30.36</v>
      </c>
      <c r="O14" t="n">
        <v>20886.38</v>
      </c>
      <c r="P14" t="n">
        <v>405.59</v>
      </c>
      <c r="Q14" t="n">
        <v>790.17</v>
      </c>
      <c r="R14" t="n">
        <v>101.6</v>
      </c>
      <c r="S14" t="n">
        <v>58.53</v>
      </c>
      <c r="T14" t="n">
        <v>14370.09</v>
      </c>
      <c r="U14" t="n">
        <v>0.58</v>
      </c>
      <c r="V14" t="n">
        <v>0.77</v>
      </c>
      <c r="W14" t="n">
        <v>2.62</v>
      </c>
      <c r="X14" t="n">
        <v>0.85</v>
      </c>
      <c r="Y14" t="n">
        <v>0.5</v>
      </c>
      <c r="Z14" t="n">
        <v>10</v>
      </c>
      <c r="AA14" t="n">
        <v>332.4101794351149</v>
      </c>
      <c r="AB14" t="n">
        <v>454.818272405245</v>
      </c>
      <c r="AC14" t="n">
        <v>411.4110548283421</v>
      </c>
      <c r="AD14" t="n">
        <v>332410.1794351148</v>
      </c>
      <c r="AE14" t="n">
        <v>454818.2724052449</v>
      </c>
      <c r="AF14" t="n">
        <v>2.391852648988237e-06</v>
      </c>
      <c r="AG14" t="n">
        <v>0.8491666666666666</v>
      </c>
      <c r="AH14" t="n">
        <v>411411.0548283421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2.4618</v>
      </c>
      <c r="E15" t="n">
        <v>40.62</v>
      </c>
      <c r="F15" t="n">
        <v>37.67</v>
      </c>
      <c r="G15" t="n">
        <v>102.74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20</v>
      </c>
      <c r="N15" t="n">
        <v>30.81</v>
      </c>
      <c r="O15" t="n">
        <v>21065.06</v>
      </c>
      <c r="P15" t="n">
        <v>402.14</v>
      </c>
      <c r="Q15" t="n">
        <v>790.17</v>
      </c>
      <c r="R15" t="n">
        <v>99</v>
      </c>
      <c r="S15" t="n">
        <v>58.53</v>
      </c>
      <c r="T15" t="n">
        <v>13078.43</v>
      </c>
      <c r="U15" t="n">
        <v>0.59</v>
      </c>
      <c r="V15" t="n">
        <v>0.77</v>
      </c>
      <c r="W15" t="n">
        <v>2.61</v>
      </c>
      <c r="X15" t="n">
        <v>0.77</v>
      </c>
      <c r="Y15" t="n">
        <v>0.5</v>
      </c>
      <c r="Z15" t="n">
        <v>10</v>
      </c>
      <c r="AA15" t="n">
        <v>329.0917472344843</v>
      </c>
      <c r="AB15" t="n">
        <v>450.2778470694459</v>
      </c>
      <c r="AC15" t="n">
        <v>407.3039613140646</v>
      </c>
      <c r="AD15" t="n">
        <v>329091.7472344844</v>
      </c>
      <c r="AE15" t="n">
        <v>450277.8470694459</v>
      </c>
      <c r="AF15" t="n">
        <v>2.400335433239265e-06</v>
      </c>
      <c r="AG15" t="n">
        <v>0.8462499999999999</v>
      </c>
      <c r="AH15" t="n">
        <v>407303.9613140646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2.4699</v>
      </c>
      <c r="E16" t="n">
        <v>40.49</v>
      </c>
      <c r="F16" t="n">
        <v>37.6</v>
      </c>
      <c r="G16" t="n">
        <v>112.8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397.9</v>
      </c>
      <c r="Q16" t="n">
        <v>790.2</v>
      </c>
      <c r="R16" t="n">
        <v>96.48999999999999</v>
      </c>
      <c r="S16" t="n">
        <v>58.53</v>
      </c>
      <c r="T16" t="n">
        <v>11833.06</v>
      </c>
      <c r="U16" t="n">
        <v>0.61</v>
      </c>
      <c r="V16" t="n">
        <v>0.77</v>
      </c>
      <c r="W16" t="n">
        <v>2.61</v>
      </c>
      <c r="X16" t="n">
        <v>0.7</v>
      </c>
      <c r="Y16" t="n">
        <v>0.5</v>
      </c>
      <c r="Z16" t="n">
        <v>10</v>
      </c>
      <c r="AA16" t="n">
        <v>325.4940781307003</v>
      </c>
      <c r="AB16" t="n">
        <v>445.3553574836895</v>
      </c>
      <c r="AC16" t="n">
        <v>402.8512672256154</v>
      </c>
      <c r="AD16" t="n">
        <v>325494.0781307003</v>
      </c>
      <c r="AE16" t="n">
        <v>445355.3574836895</v>
      </c>
      <c r="AF16" t="n">
        <v>2.408233197886774e-06</v>
      </c>
      <c r="AG16" t="n">
        <v>0.8435416666666667</v>
      </c>
      <c r="AH16" t="n">
        <v>402851.2672256154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2.4735</v>
      </c>
      <c r="E17" t="n">
        <v>40.43</v>
      </c>
      <c r="F17" t="n">
        <v>37.57</v>
      </c>
      <c r="G17" t="n">
        <v>118.64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17</v>
      </c>
      <c r="N17" t="n">
        <v>31.72</v>
      </c>
      <c r="O17" t="n">
        <v>21424.29</v>
      </c>
      <c r="P17" t="n">
        <v>395.07</v>
      </c>
      <c r="Q17" t="n">
        <v>790.1799999999999</v>
      </c>
      <c r="R17" t="n">
        <v>95.77</v>
      </c>
      <c r="S17" t="n">
        <v>58.53</v>
      </c>
      <c r="T17" t="n">
        <v>11479.12</v>
      </c>
      <c r="U17" t="n">
        <v>0.61</v>
      </c>
      <c r="V17" t="n">
        <v>0.77</v>
      </c>
      <c r="W17" t="n">
        <v>2.6</v>
      </c>
      <c r="X17" t="n">
        <v>0.67</v>
      </c>
      <c r="Y17" t="n">
        <v>0.5</v>
      </c>
      <c r="Z17" t="n">
        <v>10</v>
      </c>
      <c r="AA17" t="n">
        <v>323.3853747586698</v>
      </c>
      <c r="AB17" t="n">
        <v>442.4701365006503</v>
      </c>
      <c r="AC17" t="n">
        <v>400.2414076837643</v>
      </c>
      <c r="AD17" t="n">
        <v>323385.3747586698</v>
      </c>
      <c r="AE17" t="n">
        <v>442470.1365006503</v>
      </c>
      <c r="AF17" t="n">
        <v>2.41174331550789e-06</v>
      </c>
      <c r="AG17" t="n">
        <v>0.8422916666666667</v>
      </c>
      <c r="AH17" t="n">
        <v>400241.4076837643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2.4776</v>
      </c>
      <c r="E18" t="n">
        <v>40.36</v>
      </c>
      <c r="F18" t="n">
        <v>37.53</v>
      </c>
      <c r="G18" t="n">
        <v>125.12</v>
      </c>
      <c r="H18" t="n">
        <v>1.74</v>
      </c>
      <c r="I18" t="n">
        <v>18</v>
      </c>
      <c r="J18" t="n">
        <v>173.28</v>
      </c>
      <c r="K18" t="n">
        <v>49.1</v>
      </c>
      <c r="L18" t="n">
        <v>17</v>
      </c>
      <c r="M18" t="n">
        <v>16</v>
      </c>
      <c r="N18" t="n">
        <v>32.18</v>
      </c>
      <c r="O18" t="n">
        <v>21604.83</v>
      </c>
      <c r="P18" t="n">
        <v>391.69</v>
      </c>
      <c r="Q18" t="n">
        <v>790.17</v>
      </c>
      <c r="R18" t="n">
        <v>94.41</v>
      </c>
      <c r="S18" t="n">
        <v>58.53</v>
      </c>
      <c r="T18" t="n">
        <v>10804.09</v>
      </c>
      <c r="U18" t="n">
        <v>0.62</v>
      </c>
      <c r="V18" t="n">
        <v>0.77</v>
      </c>
      <c r="W18" t="n">
        <v>2.6</v>
      </c>
      <c r="X18" t="n">
        <v>0.63</v>
      </c>
      <c r="Y18" t="n">
        <v>0.5</v>
      </c>
      <c r="Z18" t="n">
        <v>10</v>
      </c>
      <c r="AA18" t="n">
        <v>320.88925806169</v>
      </c>
      <c r="AB18" t="n">
        <v>439.0548395149457</v>
      </c>
      <c r="AC18" t="n">
        <v>397.1520618489761</v>
      </c>
      <c r="AD18" t="n">
        <v>320889.25806169</v>
      </c>
      <c r="AE18" t="n">
        <v>439054.8395149457</v>
      </c>
      <c r="AF18" t="n">
        <v>2.415740949465271e-06</v>
      </c>
      <c r="AG18" t="n">
        <v>0.8408333333333333</v>
      </c>
      <c r="AH18" t="n">
        <v>397152.0618489761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2.4818</v>
      </c>
      <c r="E19" t="n">
        <v>40.29</v>
      </c>
      <c r="F19" t="n">
        <v>37.5</v>
      </c>
      <c r="G19" t="n">
        <v>132.34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15</v>
      </c>
      <c r="N19" t="n">
        <v>32.65</v>
      </c>
      <c r="O19" t="n">
        <v>21786.02</v>
      </c>
      <c r="P19" t="n">
        <v>385.89</v>
      </c>
      <c r="Q19" t="n">
        <v>790.17</v>
      </c>
      <c r="R19" t="n">
        <v>93.17</v>
      </c>
      <c r="S19" t="n">
        <v>58.53</v>
      </c>
      <c r="T19" t="n">
        <v>10186.79</v>
      </c>
      <c r="U19" t="n">
        <v>0.63</v>
      </c>
      <c r="V19" t="n">
        <v>0.77</v>
      </c>
      <c r="W19" t="n">
        <v>2.6</v>
      </c>
      <c r="X19" t="n">
        <v>0.59</v>
      </c>
      <c r="Y19" t="n">
        <v>0.5</v>
      </c>
      <c r="Z19" t="n">
        <v>10</v>
      </c>
      <c r="AA19" t="n">
        <v>317.0889353591354</v>
      </c>
      <c r="AB19" t="n">
        <v>433.8550703349057</v>
      </c>
      <c r="AC19" t="n">
        <v>392.4485513415571</v>
      </c>
      <c r="AD19" t="n">
        <v>317088.9353591354</v>
      </c>
      <c r="AE19" t="n">
        <v>433855.0703349057</v>
      </c>
      <c r="AF19" t="n">
        <v>2.419836086689905e-06</v>
      </c>
      <c r="AG19" t="n">
        <v>0.839375</v>
      </c>
      <c r="AH19" t="n">
        <v>392448.5513415571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2.4858</v>
      </c>
      <c r="E20" t="n">
        <v>40.23</v>
      </c>
      <c r="F20" t="n">
        <v>37.46</v>
      </c>
      <c r="G20" t="n">
        <v>140.49</v>
      </c>
      <c r="H20" t="n">
        <v>1.91</v>
      </c>
      <c r="I20" t="n">
        <v>16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381.18</v>
      </c>
      <c r="Q20" t="n">
        <v>790.17</v>
      </c>
      <c r="R20" t="n">
        <v>92.12</v>
      </c>
      <c r="S20" t="n">
        <v>58.53</v>
      </c>
      <c r="T20" t="n">
        <v>9669.25</v>
      </c>
      <c r="U20" t="n">
        <v>0.64</v>
      </c>
      <c r="V20" t="n">
        <v>0.77</v>
      </c>
      <c r="W20" t="n">
        <v>2.6</v>
      </c>
      <c r="X20" t="n">
        <v>0.5600000000000001</v>
      </c>
      <c r="Y20" t="n">
        <v>0.5</v>
      </c>
      <c r="Z20" t="n">
        <v>10</v>
      </c>
      <c r="AA20" t="n">
        <v>313.8968813546085</v>
      </c>
      <c r="AB20" t="n">
        <v>429.487561222428</v>
      </c>
      <c r="AC20" t="n">
        <v>388.4978711689369</v>
      </c>
      <c r="AD20" t="n">
        <v>313896.8813546085</v>
      </c>
      <c r="AE20" t="n">
        <v>429487.561222428</v>
      </c>
      <c r="AF20" t="n">
        <v>2.423736217380033e-06</v>
      </c>
      <c r="AG20" t="n">
        <v>0.8381249999999999</v>
      </c>
      <c r="AH20" t="n">
        <v>388497.8711689368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2.4897</v>
      </c>
      <c r="E21" t="n">
        <v>40.17</v>
      </c>
      <c r="F21" t="n">
        <v>37.43</v>
      </c>
      <c r="G21" t="n">
        <v>149.72</v>
      </c>
      <c r="H21" t="n">
        <v>2</v>
      </c>
      <c r="I21" t="n">
        <v>15</v>
      </c>
      <c r="J21" t="n">
        <v>177.7</v>
      </c>
      <c r="K21" t="n">
        <v>49.1</v>
      </c>
      <c r="L21" t="n">
        <v>20</v>
      </c>
      <c r="M21" t="n">
        <v>13</v>
      </c>
      <c r="N21" t="n">
        <v>33.61</v>
      </c>
      <c r="O21" t="n">
        <v>22150.3</v>
      </c>
      <c r="P21" t="n">
        <v>379.79</v>
      </c>
      <c r="Q21" t="n">
        <v>790.17</v>
      </c>
      <c r="R21" t="n">
        <v>90.90000000000001</v>
      </c>
      <c r="S21" t="n">
        <v>58.53</v>
      </c>
      <c r="T21" t="n">
        <v>9065.59</v>
      </c>
      <c r="U21" t="n">
        <v>0.64</v>
      </c>
      <c r="V21" t="n">
        <v>0.77</v>
      </c>
      <c r="W21" t="n">
        <v>2.6</v>
      </c>
      <c r="X21" t="n">
        <v>0.53</v>
      </c>
      <c r="Y21" t="n">
        <v>0.5</v>
      </c>
      <c r="Z21" t="n">
        <v>10</v>
      </c>
      <c r="AA21" t="n">
        <v>312.5682697057905</v>
      </c>
      <c r="AB21" t="n">
        <v>427.6696961503063</v>
      </c>
      <c r="AC21" t="n">
        <v>386.8535005879087</v>
      </c>
      <c r="AD21" t="n">
        <v>312568.2697057905</v>
      </c>
      <c r="AE21" t="n">
        <v>427669.6961503063</v>
      </c>
      <c r="AF21" t="n">
        <v>2.427538844802908e-06</v>
      </c>
      <c r="AG21" t="n">
        <v>0.836875</v>
      </c>
      <c r="AH21" t="n">
        <v>386853.5005879087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2.494</v>
      </c>
      <c r="E22" t="n">
        <v>40.1</v>
      </c>
      <c r="F22" t="n">
        <v>37.39</v>
      </c>
      <c r="G22" t="n">
        <v>160.25</v>
      </c>
      <c r="H22" t="n">
        <v>2.08</v>
      </c>
      <c r="I22" t="n">
        <v>14</v>
      </c>
      <c r="J22" t="n">
        <v>179.18</v>
      </c>
      <c r="K22" t="n">
        <v>49.1</v>
      </c>
      <c r="L22" t="n">
        <v>21</v>
      </c>
      <c r="M22" t="n">
        <v>12</v>
      </c>
      <c r="N22" t="n">
        <v>34.09</v>
      </c>
      <c r="O22" t="n">
        <v>22333.43</v>
      </c>
      <c r="P22" t="n">
        <v>374.06</v>
      </c>
      <c r="Q22" t="n">
        <v>790.16</v>
      </c>
      <c r="R22" t="n">
        <v>89.54000000000001</v>
      </c>
      <c r="S22" t="n">
        <v>58.53</v>
      </c>
      <c r="T22" t="n">
        <v>8387.99</v>
      </c>
      <c r="U22" t="n">
        <v>0.65</v>
      </c>
      <c r="V22" t="n">
        <v>0.78</v>
      </c>
      <c r="W22" t="n">
        <v>2.6</v>
      </c>
      <c r="X22" t="n">
        <v>0.49</v>
      </c>
      <c r="Y22" t="n">
        <v>0.5</v>
      </c>
      <c r="Z22" t="n">
        <v>10</v>
      </c>
      <c r="AA22" t="n">
        <v>308.7996750247674</v>
      </c>
      <c r="AB22" t="n">
        <v>422.5133386490671</v>
      </c>
      <c r="AC22" t="n">
        <v>382.1892586095946</v>
      </c>
      <c r="AD22" t="n">
        <v>308799.6750247674</v>
      </c>
      <c r="AE22" t="n">
        <v>422513.338649067</v>
      </c>
      <c r="AF22" t="n">
        <v>2.431731485294796e-06</v>
      </c>
      <c r="AG22" t="n">
        <v>0.8354166666666667</v>
      </c>
      <c r="AH22" t="n">
        <v>382189.2586095945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2.4993</v>
      </c>
      <c r="E23" t="n">
        <v>40.01</v>
      </c>
      <c r="F23" t="n">
        <v>37.34</v>
      </c>
      <c r="G23" t="n">
        <v>172.33</v>
      </c>
      <c r="H23" t="n">
        <v>2.16</v>
      </c>
      <c r="I23" t="n">
        <v>13</v>
      </c>
      <c r="J23" t="n">
        <v>180.67</v>
      </c>
      <c r="K23" t="n">
        <v>49.1</v>
      </c>
      <c r="L23" t="n">
        <v>22</v>
      </c>
      <c r="M23" t="n">
        <v>10</v>
      </c>
      <c r="N23" t="n">
        <v>34.58</v>
      </c>
      <c r="O23" t="n">
        <v>22517.21</v>
      </c>
      <c r="P23" t="n">
        <v>366.92</v>
      </c>
      <c r="Q23" t="n">
        <v>790.16</v>
      </c>
      <c r="R23" t="n">
        <v>87.87</v>
      </c>
      <c r="S23" t="n">
        <v>58.53</v>
      </c>
      <c r="T23" t="n">
        <v>7559.55</v>
      </c>
      <c r="U23" t="n">
        <v>0.67</v>
      </c>
      <c r="V23" t="n">
        <v>0.78</v>
      </c>
      <c r="W23" t="n">
        <v>2.59</v>
      </c>
      <c r="X23" t="n">
        <v>0.43</v>
      </c>
      <c r="Y23" t="n">
        <v>0.5</v>
      </c>
      <c r="Z23" t="n">
        <v>10</v>
      </c>
      <c r="AA23" t="n">
        <v>304.1281504858846</v>
      </c>
      <c r="AB23" t="n">
        <v>416.1215526818503</v>
      </c>
      <c r="AC23" t="n">
        <v>376.407495724161</v>
      </c>
      <c r="AD23" t="n">
        <v>304128.1504858846</v>
      </c>
      <c r="AE23" t="n">
        <v>416121.5526818503</v>
      </c>
      <c r="AF23" t="n">
        <v>2.436899158459215e-06</v>
      </c>
      <c r="AG23" t="n">
        <v>0.8335416666666666</v>
      </c>
      <c r="AH23" t="n">
        <v>376407.495724161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2.498</v>
      </c>
      <c r="E24" t="n">
        <v>40.03</v>
      </c>
      <c r="F24" t="n">
        <v>37.36</v>
      </c>
      <c r="G24" t="n">
        <v>172.42</v>
      </c>
      <c r="H24" t="n">
        <v>2.24</v>
      </c>
      <c r="I24" t="n">
        <v>13</v>
      </c>
      <c r="J24" t="n">
        <v>182.17</v>
      </c>
      <c r="K24" t="n">
        <v>49.1</v>
      </c>
      <c r="L24" t="n">
        <v>23</v>
      </c>
      <c r="M24" t="n">
        <v>8</v>
      </c>
      <c r="N24" t="n">
        <v>35.08</v>
      </c>
      <c r="O24" t="n">
        <v>22701.78</v>
      </c>
      <c r="P24" t="n">
        <v>368.14</v>
      </c>
      <c r="Q24" t="n">
        <v>790.16</v>
      </c>
      <c r="R24" t="n">
        <v>88.28</v>
      </c>
      <c r="S24" t="n">
        <v>58.53</v>
      </c>
      <c r="T24" t="n">
        <v>7765.07</v>
      </c>
      <c r="U24" t="n">
        <v>0.66</v>
      </c>
      <c r="V24" t="n">
        <v>0.78</v>
      </c>
      <c r="W24" t="n">
        <v>2.6</v>
      </c>
      <c r="X24" t="n">
        <v>0.46</v>
      </c>
      <c r="Y24" t="n">
        <v>0.5</v>
      </c>
      <c r="Z24" t="n">
        <v>10</v>
      </c>
      <c r="AA24" t="n">
        <v>305.0032159415091</v>
      </c>
      <c r="AB24" t="n">
        <v>417.3188558433991</v>
      </c>
      <c r="AC24" t="n">
        <v>377.4905299523971</v>
      </c>
      <c r="AD24" t="n">
        <v>305003.2159415091</v>
      </c>
      <c r="AE24" t="n">
        <v>417318.8558433991</v>
      </c>
      <c r="AF24" t="n">
        <v>2.435631615984924e-06</v>
      </c>
      <c r="AG24" t="n">
        <v>0.8339583333333334</v>
      </c>
      <c r="AH24" t="n">
        <v>377490.5299523971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2.4989</v>
      </c>
      <c r="E25" t="n">
        <v>40.02</v>
      </c>
      <c r="F25" t="n">
        <v>37.34</v>
      </c>
      <c r="G25" t="n">
        <v>172.36</v>
      </c>
      <c r="H25" t="n">
        <v>2.32</v>
      </c>
      <c r="I25" t="n">
        <v>13</v>
      </c>
      <c r="J25" t="n">
        <v>183.67</v>
      </c>
      <c r="K25" t="n">
        <v>49.1</v>
      </c>
      <c r="L25" t="n">
        <v>24</v>
      </c>
      <c r="M25" t="n">
        <v>6</v>
      </c>
      <c r="N25" t="n">
        <v>35.58</v>
      </c>
      <c r="O25" t="n">
        <v>22886.92</v>
      </c>
      <c r="P25" t="n">
        <v>363.47</v>
      </c>
      <c r="Q25" t="n">
        <v>790.17</v>
      </c>
      <c r="R25" t="n">
        <v>87.84</v>
      </c>
      <c r="S25" t="n">
        <v>58.53</v>
      </c>
      <c r="T25" t="n">
        <v>7544.55</v>
      </c>
      <c r="U25" t="n">
        <v>0.67</v>
      </c>
      <c r="V25" t="n">
        <v>0.78</v>
      </c>
      <c r="W25" t="n">
        <v>2.6</v>
      </c>
      <c r="X25" t="n">
        <v>0.44</v>
      </c>
      <c r="Y25" t="n">
        <v>0.5</v>
      </c>
      <c r="Z25" t="n">
        <v>10</v>
      </c>
      <c r="AA25" t="n">
        <v>302.2985723569431</v>
      </c>
      <c r="AB25" t="n">
        <v>413.6182431705421</v>
      </c>
      <c r="AC25" t="n">
        <v>374.143098559195</v>
      </c>
      <c r="AD25" t="n">
        <v>302298.5723569431</v>
      </c>
      <c r="AE25" t="n">
        <v>413618.2431705421</v>
      </c>
      <c r="AF25" t="n">
        <v>2.436509145390202e-06</v>
      </c>
      <c r="AG25" t="n">
        <v>0.8337500000000001</v>
      </c>
      <c r="AH25" t="n">
        <v>374143.098559195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2.5028</v>
      </c>
      <c r="E26" t="n">
        <v>39.96</v>
      </c>
      <c r="F26" t="n">
        <v>37.31</v>
      </c>
      <c r="G26" t="n">
        <v>186.56</v>
      </c>
      <c r="H26" t="n">
        <v>2.4</v>
      </c>
      <c r="I26" t="n">
        <v>12</v>
      </c>
      <c r="J26" t="n">
        <v>185.18</v>
      </c>
      <c r="K26" t="n">
        <v>49.1</v>
      </c>
      <c r="L26" t="n">
        <v>25</v>
      </c>
      <c r="M26" t="n">
        <v>3</v>
      </c>
      <c r="N26" t="n">
        <v>36.08</v>
      </c>
      <c r="O26" t="n">
        <v>23072.73</v>
      </c>
      <c r="P26" t="n">
        <v>364.34</v>
      </c>
      <c r="Q26" t="n">
        <v>790.17</v>
      </c>
      <c r="R26" t="n">
        <v>86.70999999999999</v>
      </c>
      <c r="S26" t="n">
        <v>58.53</v>
      </c>
      <c r="T26" t="n">
        <v>6981.22</v>
      </c>
      <c r="U26" t="n">
        <v>0.68</v>
      </c>
      <c r="V26" t="n">
        <v>0.78</v>
      </c>
      <c r="W26" t="n">
        <v>2.6</v>
      </c>
      <c r="X26" t="n">
        <v>0.41</v>
      </c>
      <c r="Y26" t="n">
        <v>0.5</v>
      </c>
      <c r="Z26" t="n">
        <v>10</v>
      </c>
      <c r="AA26" t="n">
        <v>302.2234405485539</v>
      </c>
      <c r="AB26" t="n">
        <v>413.5154445157224</v>
      </c>
      <c r="AC26" t="n">
        <v>374.0501108637126</v>
      </c>
      <c r="AD26" t="n">
        <v>302223.4405485539</v>
      </c>
      <c r="AE26" t="n">
        <v>413515.4445157224</v>
      </c>
      <c r="AF26" t="n">
        <v>2.440311772813077e-06</v>
      </c>
      <c r="AG26" t="n">
        <v>0.8325</v>
      </c>
      <c r="AH26" t="n">
        <v>374050.1108637126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2.5022</v>
      </c>
      <c r="E27" t="n">
        <v>39.97</v>
      </c>
      <c r="F27" t="n">
        <v>37.32</v>
      </c>
      <c r="G27" t="n">
        <v>186.61</v>
      </c>
      <c r="H27" t="n">
        <v>2.47</v>
      </c>
      <c r="I27" t="n">
        <v>12</v>
      </c>
      <c r="J27" t="n">
        <v>186.69</v>
      </c>
      <c r="K27" t="n">
        <v>49.1</v>
      </c>
      <c r="L27" t="n">
        <v>26</v>
      </c>
      <c r="M27" t="n">
        <v>2</v>
      </c>
      <c r="N27" t="n">
        <v>36.6</v>
      </c>
      <c r="O27" t="n">
        <v>23259.24</v>
      </c>
      <c r="P27" t="n">
        <v>366.24</v>
      </c>
      <c r="Q27" t="n">
        <v>790.16</v>
      </c>
      <c r="R27" t="n">
        <v>87.03</v>
      </c>
      <c r="S27" t="n">
        <v>58.53</v>
      </c>
      <c r="T27" t="n">
        <v>7144.48</v>
      </c>
      <c r="U27" t="n">
        <v>0.67</v>
      </c>
      <c r="V27" t="n">
        <v>0.78</v>
      </c>
      <c r="W27" t="n">
        <v>2.6</v>
      </c>
      <c r="X27" t="n">
        <v>0.42</v>
      </c>
      <c r="Y27" t="n">
        <v>0.5</v>
      </c>
      <c r="Z27" t="n">
        <v>10</v>
      </c>
      <c r="AA27" t="n">
        <v>303.3552028856131</v>
      </c>
      <c r="AB27" t="n">
        <v>415.0639716751172</v>
      </c>
      <c r="AC27" t="n">
        <v>375.4508487643863</v>
      </c>
      <c r="AD27" t="n">
        <v>303355.2028856131</v>
      </c>
      <c r="AE27" t="n">
        <v>415063.9716751172</v>
      </c>
      <c r="AF27" t="n">
        <v>2.439726753209558e-06</v>
      </c>
      <c r="AG27" t="n">
        <v>0.8327083333333333</v>
      </c>
      <c r="AH27" t="n">
        <v>375450.8487643863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2.5022</v>
      </c>
      <c r="E28" t="n">
        <v>39.97</v>
      </c>
      <c r="F28" t="n">
        <v>37.32</v>
      </c>
      <c r="G28" t="n">
        <v>186.61</v>
      </c>
      <c r="H28" t="n">
        <v>2.55</v>
      </c>
      <c r="I28" t="n">
        <v>12</v>
      </c>
      <c r="J28" t="n">
        <v>188.21</v>
      </c>
      <c r="K28" t="n">
        <v>49.1</v>
      </c>
      <c r="L28" t="n">
        <v>27</v>
      </c>
      <c r="M28" t="n">
        <v>1</v>
      </c>
      <c r="N28" t="n">
        <v>37.11</v>
      </c>
      <c r="O28" t="n">
        <v>23446.45</v>
      </c>
      <c r="P28" t="n">
        <v>369.2</v>
      </c>
      <c r="Q28" t="n">
        <v>790.16</v>
      </c>
      <c r="R28" t="n">
        <v>87</v>
      </c>
      <c r="S28" t="n">
        <v>58.53</v>
      </c>
      <c r="T28" t="n">
        <v>7129.15</v>
      </c>
      <c r="U28" t="n">
        <v>0.67</v>
      </c>
      <c r="V28" t="n">
        <v>0.78</v>
      </c>
      <c r="W28" t="n">
        <v>2.6</v>
      </c>
      <c r="X28" t="n">
        <v>0.42</v>
      </c>
      <c r="Y28" t="n">
        <v>0.5</v>
      </c>
      <c r="Z28" t="n">
        <v>10</v>
      </c>
      <c r="AA28" t="n">
        <v>304.9646063463873</v>
      </c>
      <c r="AB28" t="n">
        <v>417.2660284920182</v>
      </c>
      <c r="AC28" t="n">
        <v>377.4427443692883</v>
      </c>
      <c r="AD28" t="n">
        <v>304964.6063463872</v>
      </c>
      <c r="AE28" t="n">
        <v>417266.0284920182</v>
      </c>
      <c r="AF28" t="n">
        <v>2.439726753209558e-06</v>
      </c>
      <c r="AG28" t="n">
        <v>0.8327083333333333</v>
      </c>
      <c r="AH28" t="n">
        <v>377442.7443692883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2.5021</v>
      </c>
      <c r="E29" t="n">
        <v>39.97</v>
      </c>
      <c r="F29" t="n">
        <v>37.32</v>
      </c>
      <c r="G29" t="n">
        <v>186.62</v>
      </c>
      <c r="H29" t="n">
        <v>2.62</v>
      </c>
      <c r="I29" t="n">
        <v>12</v>
      </c>
      <c r="J29" t="n">
        <v>189.73</v>
      </c>
      <c r="K29" t="n">
        <v>49.1</v>
      </c>
      <c r="L29" t="n">
        <v>28</v>
      </c>
      <c r="M29" t="n">
        <v>0</v>
      </c>
      <c r="N29" t="n">
        <v>37.64</v>
      </c>
      <c r="O29" t="n">
        <v>23634.36</v>
      </c>
      <c r="P29" t="n">
        <v>371.98</v>
      </c>
      <c r="Q29" t="n">
        <v>790.17</v>
      </c>
      <c r="R29" t="n">
        <v>87.02</v>
      </c>
      <c r="S29" t="n">
        <v>58.53</v>
      </c>
      <c r="T29" t="n">
        <v>7140.86</v>
      </c>
      <c r="U29" t="n">
        <v>0.67</v>
      </c>
      <c r="V29" t="n">
        <v>0.78</v>
      </c>
      <c r="W29" t="n">
        <v>2.6</v>
      </c>
      <c r="X29" t="n">
        <v>0.42</v>
      </c>
      <c r="Y29" t="n">
        <v>0.5</v>
      </c>
      <c r="Z29" t="n">
        <v>10</v>
      </c>
      <c r="AA29" t="n">
        <v>306.4881893499786</v>
      </c>
      <c r="AB29" t="n">
        <v>419.3506619732701</v>
      </c>
      <c r="AC29" t="n">
        <v>379.328423356891</v>
      </c>
      <c r="AD29" t="n">
        <v>306488.1893499786</v>
      </c>
      <c r="AE29" t="n">
        <v>419350.6619732701</v>
      </c>
      <c r="AF29" t="n">
        <v>2.439629249942305e-06</v>
      </c>
      <c r="AG29" t="n">
        <v>0.8327083333333333</v>
      </c>
      <c r="AH29" t="n">
        <v>379328.423356891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1.1665</v>
      </c>
      <c r="E2" t="n">
        <v>85.72</v>
      </c>
      <c r="F2" t="n">
        <v>60.85</v>
      </c>
      <c r="G2" t="n">
        <v>6.06</v>
      </c>
      <c r="H2" t="n">
        <v>0.1</v>
      </c>
      <c r="I2" t="n">
        <v>602</v>
      </c>
      <c r="J2" t="n">
        <v>185.69</v>
      </c>
      <c r="K2" t="n">
        <v>53.44</v>
      </c>
      <c r="L2" t="n">
        <v>1</v>
      </c>
      <c r="M2" t="n">
        <v>600</v>
      </c>
      <c r="N2" t="n">
        <v>36.26</v>
      </c>
      <c r="O2" t="n">
        <v>23136.14</v>
      </c>
      <c r="P2" t="n">
        <v>823.45</v>
      </c>
      <c r="Q2" t="n">
        <v>790.3099999999999</v>
      </c>
      <c r="R2" t="n">
        <v>874.4</v>
      </c>
      <c r="S2" t="n">
        <v>58.53</v>
      </c>
      <c r="T2" t="n">
        <v>397878.15</v>
      </c>
      <c r="U2" t="n">
        <v>0.07000000000000001</v>
      </c>
      <c r="V2" t="n">
        <v>0.48</v>
      </c>
      <c r="W2" t="n">
        <v>3.59</v>
      </c>
      <c r="X2" t="n">
        <v>23.93</v>
      </c>
      <c r="Y2" t="n">
        <v>0.5</v>
      </c>
      <c r="Z2" t="n">
        <v>10</v>
      </c>
      <c r="AA2" t="n">
        <v>1351.358358024496</v>
      </c>
      <c r="AB2" t="n">
        <v>1848.988123172264</v>
      </c>
      <c r="AC2" t="n">
        <v>1672.523291767832</v>
      </c>
      <c r="AD2" t="n">
        <v>1351358.358024496</v>
      </c>
      <c r="AE2" t="n">
        <v>1848988.123172264</v>
      </c>
      <c r="AF2" t="n">
        <v>1.097821204618871e-06</v>
      </c>
      <c r="AG2" t="n">
        <v>1.785833333333333</v>
      </c>
      <c r="AH2" t="n">
        <v>1672523.291767832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1.7873</v>
      </c>
      <c r="E3" t="n">
        <v>55.95</v>
      </c>
      <c r="F3" t="n">
        <v>45.26</v>
      </c>
      <c r="G3" t="n">
        <v>12.29</v>
      </c>
      <c r="H3" t="n">
        <v>0.19</v>
      </c>
      <c r="I3" t="n">
        <v>221</v>
      </c>
      <c r="J3" t="n">
        <v>187.21</v>
      </c>
      <c r="K3" t="n">
        <v>53.44</v>
      </c>
      <c r="L3" t="n">
        <v>2</v>
      </c>
      <c r="M3" t="n">
        <v>219</v>
      </c>
      <c r="N3" t="n">
        <v>36.77</v>
      </c>
      <c r="O3" t="n">
        <v>23322.88</v>
      </c>
      <c r="P3" t="n">
        <v>609.29</v>
      </c>
      <c r="Q3" t="n">
        <v>790.23</v>
      </c>
      <c r="R3" t="n">
        <v>352.5</v>
      </c>
      <c r="S3" t="n">
        <v>58.53</v>
      </c>
      <c r="T3" t="n">
        <v>138834.67</v>
      </c>
      <c r="U3" t="n">
        <v>0.17</v>
      </c>
      <c r="V3" t="n">
        <v>0.64</v>
      </c>
      <c r="W3" t="n">
        <v>2.93</v>
      </c>
      <c r="X3" t="n">
        <v>8.35</v>
      </c>
      <c r="Y3" t="n">
        <v>0.5</v>
      </c>
      <c r="Z3" t="n">
        <v>10</v>
      </c>
      <c r="AA3" t="n">
        <v>655.7559717005491</v>
      </c>
      <c r="AB3" t="n">
        <v>897.2342503923926</v>
      </c>
      <c r="AC3" t="n">
        <v>811.6034728111215</v>
      </c>
      <c r="AD3" t="n">
        <v>655755.9717005491</v>
      </c>
      <c r="AE3" t="n">
        <v>897234.2503923926</v>
      </c>
      <c r="AF3" t="n">
        <v>1.682071015015265e-06</v>
      </c>
      <c r="AG3" t="n">
        <v>1.165625</v>
      </c>
      <c r="AH3" t="n">
        <v>811603.4728111215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2.0183</v>
      </c>
      <c r="E4" t="n">
        <v>49.55</v>
      </c>
      <c r="F4" t="n">
        <v>42.02</v>
      </c>
      <c r="G4" t="n">
        <v>18.54</v>
      </c>
      <c r="H4" t="n">
        <v>0.28</v>
      </c>
      <c r="I4" t="n">
        <v>136</v>
      </c>
      <c r="J4" t="n">
        <v>188.73</v>
      </c>
      <c r="K4" t="n">
        <v>53.44</v>
      </c>
      <c r="L4" t="n">
        <v>3</v>
      </c>
      <c r="M4" t="n">
        <v>134</v>
      </c>
      <c r="N4" t="n">
        <v>37.29</v>
      </c>
      <c r="O4" t="n">
        <v>23510.33</v>
      </c>
      <c r="P4" t="n">
        <v>563.21</v>
      </c>
      <c r="Q4" t="n">
        <v>790.1799999999999</v>
      </c>
      <c r="R4" t="n">
        <v>243.5</v>
      </c>
      <c r="S4" t="n">
        <v>58.53</v>
      </c>
      <c r="T4" t="n">
        <v>84756.41</v>
      </c>
      <c r="U4" t="n">
        <v>0.24</v>
      </c>
      <c r="V4" t="n">
        <v>0.6899999999999999</v>
      </c>
      <c r="W4" t="n">
        <v>2.81</v>
      </c>
      <c r="X4" t="n">
        <v>5.11</v>
      </c>
      <c r="Y4" t="n">
        <v>0.5</v>
      </c>
      <c r="Z4" t="n">
        <v>10</v>
      </c>
      <c r="AA4" t="n">
        <v>538.1007874590135</v>
      </c>
      <c r="AB4" t="n">
        <v>736.2532367327276</v>
      </c>
      <c r="AC4" t="n">
        <v>665.9862611568632</v>
      </c>
      <c r="AD4" t="n">
        <v>538100.7874590135</v>
      </c>
      <c r="AE4" t="n">
        <v>736253.2367327276</v>
      </c>
      <c r="AF4" t="n">
        <v>1.89947067062346e-06</v>
      </c>
      <c r="AG4" t="n">
        <v>1.032291666666667</v>
      </c>
      <c r="AH4" t="n">
        <v>665986.2611568632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2.1395</v>
      </c>
      <c r="E5" t="n">
        <v>46.74</v>
      </c>
      <c r="F5" t="n">
        <v>40.59</v>
      </c>
      <c r="G5" t="n">
        <v>24.6</v>
      </c>
      <c r="H5" t="n">
        <v>0.37</v>
      </c>
      <c r="I5" t="n">
        <v>99</v>
      </c>
      <c r="J5" t="n">
        <v>190.25</v>
      </c>
      <c r="K5" t="n">
        <v>53.44</v>
      </c>
      <c r="L5" t="n">
        <v>4</v>
      </c>
      <c r="M5" t="n">
        <v>97</v>
      </c>
      <c r="N5" t="n">
        <v>37.82</v>
      </c>
      <c r="O5" t="n">
        <v>23698.48</v>
      </c>
      <c r="P5" t="n">
        <v>541.83</v>
      </c>
      <c r="Q5" t="n">
        <v>790.1799999999999</v>
      </c>
      <c r="R5" t="n">
        <v>195.9</v>
      </c>
      <c r="S5" t="n">
        <v>58.53</v>
      </c>
      <c r="T5" t="n">
        <v>61143.45</v>
      </c>
      <c r="U5" t="n">
        <v>0.3</v>
      </c>
      <c r="V5" t="n">
        <v>0.71</v>
      </c>
      <c r="W5" t="n">
        <v>2.74</v>
      </c>
      <c r="X5" t="n">
        <v>3.68</v>
      </c>
      <c r="Y5" t="n">
        <v>0.5</v>
      </c>
      <c r="Z5" t="n">
        <v>10</v>
      </c>
      <c r="AA5" t="n">
        <v>489.0629181498075</v>
      </c>
      <c r="AB5" t="n">
        <v>669.1574605457632</v>
      </c>
      <c r="AC5" t="n">
        <v>605.2940116796692</v>
      </c>
      <c r="AD5" t="n">
        <v>489062.9181498075</v>
      </c>
      <c r="AE5" t="n">
        <v>669157.4605457633</v>
      </c>
      <c r="AF5" t="n">
        <v>2.013534905513993e-06</v>
      </c>
      <c r="AG5" t="n">
        <v>0.97375</v>
      </c>
      <c r="AH5" t="n">
        <v>605294.0116796693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2.2189</v>
      </c>
      <c r="E6" t="n">
        <v>45.07</v>
      </c>
      <c r="F6" t="n">
        <v>39.73</v>
      </c>
      <c r="G6" t="n">
        <v>30.96</v>
      </c>
      <c r="H6" t="n">
        <v>0.46</v>
      </c>
      <c r="I6" t="n">
        <v>77</v>
      </c>
      <c r="J6" t="n">
        <v>191.78</v>
      </c>
      <c r="K6" t="n">
        <v>53.44</v>
      </c>
      <c r="L6" t="n">
        <v>5</v>
      </c>
      <c r="M6" t="n">
        <v>75</v>
      </c>
      <c r="N6" t="n">
        <v>38.35</v>
      </c>
      <c r="O6" t="n">
        <v>23887.36</v>
      </c>
      <c r="P6" t="n">
        <v>527.79</v>
      </c>
      <c r="Q6" t="n">
        <v>790.1799999999999</v>
      </c>
      <c r="R6" t="n">
        <v>167.44</v>
      </c>
      <c r="S6" t="n">
        <v>58.53</v>
      </c>
      <c r="T6" t="n">
        <v>47024.12</v>
      </c>
      <c r="U6" t="n">
        <v>0.35</v>
      </c>
      <c r="V6" t="n">
        <v>0.73</v>
      </c>
      <c r="W6" t="n">
        <v>2.71</v>
      </c>
      <c r="X6" t="n">
        <v>2.83</v>
      </c>
      <c r="Y6" t="n">
        <v>0.5</v>
      </c>
      <c r="Z6" t="n">
        <v>10</v>
      </c>
      <c r="AA6" t="n">
        <v>460.1765094493423</v>
      </c>
      <c r="AB6" t="n">
        <v>629.6338017833763</v>
      </c>
      <c r="AC6" t="n">
        <v>569.5424354377609</v>
      </c>
      <c r="AD6" t="n">
        <v>460176.5094493423</v>
      </c>
      <c r="AE6" t="n">
        <v>629633.8017833763</v>
      </c>
      <c r="AF6" t="n">
        <v>2.088260155103996e-06</v>
      </c>
      <c r="AG6" t="n">
        <v>0.9389583333333333</v>
      </c>
      <c r="AH6" t="n">
        <v>569542.4354377609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2.2724</v>
      </c>
      <c r="E7" t="n">
        <v>44.01</v>
      </c>
      <c r="F7" t="n">
        <v>39.19</v>
      </c>
      <c r="G7" t="n">
        <v>37.33</v>
      </c>
      <c r="H7" t="n">
        <v>0.55</v>
      </c>
      <c r="I7" t="n">
        <v>63</v>
      </c>
      <c r="J7" t="n">
        <v>193.32</v>
      </c>
      <c r="K7" t="n">
        <v>53.44</v>
      </c>
      <c r="L7" t="n">
        <v>6</v>
      </c>
      <c r="M7" t="n">
        <v>61</v>
      </c>
      <c r="N7" t="n">
        <v>38.89</v>
      </c>
      <c r="O7" t="n">
        <v>24076.95</v>
      </c>
      <c r="P7" t="n">
        <v>518.75</v>
      </c>
      <c r="Q7" t="n">
        <v>790.1799999999999</v>
      </c>
      <c r="R7" t="n">
        <v>150.1</v>
      </c>
      <c r="S7" t="n">
        <v>58.53</v>
      </c>
      <c r="T7" t="n">
        <v>38424.49</v>
      </c>
      <c r="U7" t="n">
        <v>0.39</v>
      </c>
      <c r="V7" t="n">
        <v>0.74</v>
      </c>
      <c r="W7" t="n">
        <v>2.66</v>
      </c>
      <c r="X7" t="n">
        <v>2.29</v>
      </c>
      <c r="Y7" t="n">
        <v>0.5</v>
      </c>
      <c r="Z7" t="n">
        <v>10</v>
      </c>
      <c r="AA7" t="n">
        <v>442.2297078318537</v>
      </c>
      <c r="AB7" t="n">
        <v>605.0781960533203</v>
      </c>
      <c r="AC7" t="n">
        <v>547.3303822545726</v>
      </c>
      <c r="AD7" t="n">
        <v>442229.7078318537</v>
      </c>
      <c r="AE7" t="n">
        <v>605078.1960533203</v>
      </c>
      <c r="AF7" t="n">
        <v>2.138610291792474e-06</v>
      </c>
      <c r="AG7" t="n">
        <v>0.916875</v>
      </c>
      <c r="AH7" t="n">
        <v>547330.3822545726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2.3057</v>
      </c>
      <c r="E8" t="n">
        <v>43.37</v>
      </c>
      <c r="F8" t="n">
        <v>38.89</v>
      </c>
      <c r="G8" t="n">
        <v>43.21</v>
      </c>
      <c r="H8" t="n">
        <v>0.64</v>
      </c>
      <c r="I8" t="n">
        <v>54</v>
      </c>
      <c r="J8" t="n">
        <v>194.86</v>
      </c>
      <c r="K8" t="n">
        <v>53.44</v>
      </c>
      <c r="L8" t="n">
        <v>7</v>
      </c>
      <c r="M8" t="n">
        <v>52</v>
      </c>
      <c r="N8" t="n">
        <v>39.43</v>
      </c>
      <c r="O8" t="n">
        <v>24267.28</v>
      </c>
      <c r="P8" t="n">
        <v>511.98</v>
      </c>
      <c r="Q8" t="n">
        <v>790.21</v>
      </c>
      <c r="R8" t="n">
        <v>139.41</v>
      </c>
      <c r="S8" t="n">
        <v>58.53</v>
      </c>
      <c r="T8" t="n">
        <v>33122.25</v>
      </c>
      <c r="U8" t="n">
        <v>0.42</v>
      </c>
      <c r="V8" t="n">
        <v>0.75</v>
      </c>
      <c r="W8" t="n">
        <v>2.67</v>
      </c>
      <c r="X8" t="n">
        <v>1.99</v>
      </c>
      <c r="Y8" t="n">
        <v>0.5</v>
      </c>
      <c r="Z8" t="n">
        <v>10</v>
      </c>
      <c r="AA8" t="n">
        <v>430.919211978863</v>
      </c>
      <c r="AB8" t="n">
        <v>589.6026766433979</v>
      </c>
      <c r="AC8" t="n">
        <v>533.331824697105</v>
      </c>
      <c r="AD8" t="n">
        <v>430919.211978863</v>
      </c>
      <c r="AE8" t="n">
        <v>589602.6766433979</v>
      </c>
      <c r="AF8" t="n">
        <v>2.169949722665863e-06</v>
      </c>
      <c r="AG8" t="n">
        <v>0.9035416666666666</v>
      </c>
      <c r="AH8" t="n">
        <v>533331.8246971051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2.3351</v>
      </c>
      <c r="E9" t="n">
        <v>42.83</v>
      </c>
      <c r="F9" t="n">
        <v>38.61</v>
      </c>
      <c r="G9" t="n">
        <v>49.29</v>
      </c>
      <c r="H9" t="n">
        <v>0.72</v>
      </c>
      <c r="I9" t="n">
        <v>47</v>
      </c>
      <c r="J9" t="n">
        <v>196.41</v>
      </c>
      <c r="K9" t="n">
        <v>53.44</v>
      </c>
      <c r="L9" t="n">
        <v>8</v>
      </c>
      <c r="M9" t="n">
        <v>45</v>
      </c>
      <c r="N9" t="n">
        <v>39.98</v>
      </c>
      <c r="O9" t="n">
        <v>24458.36</v>
      </c>
      <c r="P9" t="n">
        <v>506.48</v>
      </c>
      <c r="Q9" t="n">
        <v>790.17</v>
      </c>
      <c r="R9" t="n">
        <v>129.99</v>
      </c>
      <c r="S9" t="n">
        <v>58.53</v>
      </c>
      <c r="T9" t="n">
        <v>28446.87</v>
      </c>
      <c r="U9" t="n">
        <v>0.45</v>
      </c>
      <c r="V9" t="n">
        <v>0.75</v>
      </c>
      <c r="W9" t="n">
        <v>2.65</v>
      </c>
      <c r="X9" t="n">
        <v>1.7</v>
      </c>
      <c r="Y9" t="n">
        <v>0.5</v>
      </c>
      <c r="Z9" t="n">
        <v>10</v>
      </c>
      <c r="AA9" t="n">
        <v>421.4329057619346</v>
      </c>
      <c r="AB9" t="n">
        <v>576.623093971103</v>
      </c>
      <c r="AC9" t="n">
        <v>521.5909951780955</v>
      </c>
      <c r="AD9" t="n">
        <v>421432.9057619346</v>
      </c>
      <c r="AE9" t="n">
        <v>576623.093971103</v>
      </c>
      <c r="AF9" t="n">
        <v>2.19761876974327e-06</v>
      </c>
      <c r="AG9" t="n">
        <v>0.8922916666666666</v>
      </c>
      <c r="AH9" t="n">
        <v>521590.9951780954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2.3599</v>
      </c>
      <c r="E10" t="n">
        <v>42.38</v>
      </c>
      <c r="F10" t="n">
        <v>38.38</v>
      </c>
      <c r="G10" t="n">
        <v>56.17</v>
      </c>
      <c r="H10" t="n">
        <v>0.8100000000000001</v>
      </c>
      <c r="I10" t="n">
        <v>41</v>
      </c>
      <c r="J10" t="n">
        <v>197.97</v>
      </c>
      <c r="K10" t="n">
        <v>53.44</v>
      </c>
      <c r="L10" t="n">
        <v>9</v>
      </c>
      <c r="M10" t="n">
        <v>39</v>
      </c>
      <c r="N10" t="n">
        <v>40.53</v>
      </c>
      <c r="O10" t="n">
        <v>24650.18</v>
      </c>
      <c r="P10" t="n">
        <v>501.03</v>
      </c>
      <c r="Q10" t="n">
        <v>790.17</v>
      </c>
      <c r="R10" t="n">
        <v>122.56</v>
      </c>
      <c r="S10" t="n">
        <v>58.53</v>
      </c>
      <c r="T10" t="n">
        <v>24761.74</v>
      </c>
      <c r="U10" t="n">
        <v>0.48</v>
      </c>
      <c r="V10" t="n">
        <v>0.76</v>
      </c>
      <c r="W10" t="n">
        <v>2.64</v>
      </c>
      <c r="X10" t="n">
        <v>1.48</v>
      </c>
      <c r="Y10" t="n">
        <v>0.5</v>
      </c>
      <c r="Z10" t="n">
        <v>10</v>
      </c>
      <c r="AA10" t="n">
        <v>413.166120653931</v>
      </c>
      <c r="AB10" t="n">
        <v>565.3121138815131</v>
      </c>
      <c r="AC10" t="n">
        <v>511.3595191531957</v>
      </c>
      <c r="AD10" t="n">
        <v>413166.1206539311</v>
      </c>
      <c r="AE10" t="n">
        <v>565312.1138815131</v>
      </c>
      <c r="AF10" t="n">
        <v>2.220958646189517e-06</v>
      </c>
      <c r="AG10" t="n">
        <v>0.8829166666666667</v>
      </c>
      <c r="AH10" t="n">
        <v>511359.5191531957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2.3758</v>
      </c>
      <c r="E11" t="n">
        <v>42.09</v>
      </c>
      <c r="F11" t="n">
        <v>38.25</v>
      </c>
      <c r="G11" t="n">
        <v>62.02</v>
      </c>
      <c r="H11" t="n">
        <v>0.89</v>
      </c>
      <c r="I11" t="n">
        <v>37</v>
      </c>
      <c r="J11" t="n">
        <v>199.53</v>
      </c>
      <c r="K11" t="n">
        <v>53.44</v>
      </c>
      <c r="L11" t="n">
        <v>10</v>
      </c>
      <c r="M11" t="n">
        <v>35</v>
      </c>
      <c r="N11" t="n">
        <v>41.1</v>
      </c>
      <c r="O11" t="n">
        <v>24842.77</v>
      </c>
      <c r="P11" t="n">
        <v>497.18</v>
      </c>
      <c r="Q11" t="n">
        <v>790.17</v>
      </c>
      <c r="R11" t="n">
        <v>118.11</v>
      </c>
      <c r="S11" t="n">
        <v>58.53</v>
      </c>
      <c r="T11" t="n">
        <v>22560.38</v>
      </c>
      <c r="U11" t="n">
        <v>0.5</v>
      </c>
      <c r="V11" t="n">
        <v>0.76</v>
      </c>
      <c r="W11" t="n">
        <v>2.64</v>
      </c>
      <c r="X11" t="n">
        <v>1.34</v>
      </c>
      <c r="Y11" t="n">
        <v>0.5</v>
      </c>
      <c r="Z11" t="n">
        <v>10</v>
      </c>
      <c r="AA11" t="n">
        <v>407.8062871395223</v>
      </c>
      <c r="AB11" t="n">
        <v>557.9785532079327</v>
      </c>
      <c r="AC11" t="n">
        <v>504.7258632175848</v>
      </c>
      <c r="AD11" t="n">
        <v>407806.2871395223</v>
      </c>
      <c r="AE11" t="n">
        <v>557978.5532079327</v>
      </c>
      <c r="AF11" t="n">
        <v>2.235922518588523e-06</v>
      </c>
      <c r="AG11" t="n">
        <v>0.8768750000000001</v>
      </c>
      <c r="AH11" t="n">
        <v>504725.8632175848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2.3887</v>
      </c>
      <c r="E12" t="n">
        <v>41.86</v>
      </c>
      <c r="F12" t="n">
        <v>38.13</v>
      </c>
      <c r="G12" t="n">
        <v>67.29000000000001</v>
      </c>
      <c r="H12" t="n">
        <v>0.97</v>
      </c>
      <c r="I12" t="n">
        <v>34</v>
      </c>
      <c r="J12" t="n">
        <v>201.1</v>
      </c>
      <c r="K12" t="n">
        <v>53.44</v>
      </c>
      <c r="L12" t="n">
        <v>11</v>
      </c>
      <c r="M12" t="n">
        <v>32</v>
      </c>
      <c r="N12" t="n">
        <v>41.66</v>
      </c>
      <c r="O12" t="n">
        <v>25036.12</v>
      </c>
      <c r="P12" t="n">
        <v>493.3</v>
      </c>
      <c r="Q12" t="n">
        <v>790.16</v>
      </c>
      <c r="R12" t="n">
        <v>114.3</v>
      </c>
      <c r="S12" t="n">
        <v>58.53</v>
      </c>
      <c r="T12" t="n">
        <v>20666.78</v>
      </c>
      <c r="U12" t="n">
        <v>0.51</v>
      </c>
      <c r="V12" t="n">
        <v>0.76</v>
      </c>
      <c r="W12" t="n">
        <v>2.63</v>
      </c>
      <c r="X12" t="n">
        <v>1.23</v>
      </c>
      <c r="Y12" t="n">
        <v>0.5</v>
      </c>
      <c r="Z12" t="n">
        <v>10</v>
      </c>
      <c r="AA12" t="n">
        <v>403.0350589481279</v>
      </c>
      <c r="AB12" t="n">
        <v>551.4503483047348</v>
      </c>
      <c r="AC12" t="n">
        <v>498.820701027955</v>
      </c>
      <c r="AD12" t="n">
        <v>403035.0589481278</v>
      </c>
      <c r="AE12" t="n">
        <v>551450.3483047348</v>
      </c>
      <c r="AF12" t="n">
        <v>2.248063018836773e-06</v>
      </c>
      <c r="AG12" t="n">
        <v>0.8720833333333333</v>
      </c>
      <c r="AH12" t="n">
        <v>498820.701027955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2.4016</v>
      </c>
      <c r="E13" t="n">
        <v>41.64</v>
      </c>
      <c r="F13" t="n">
        <v>38.02</v>
      </c>
      <c r="G13" t="n">
        <v>73.58</v>
      </c>
      <c r="H13" t="n">
        <v>1.05</v>
      </c>
      <c r="I13" t="n">
        <v>31</v>
      </c>
      <c r="J13" t="n">
        <v>202.67</v>
      </c>
      <c r="K13" t="n">
        <v>53.44</v>
      </c>
      <c r="L13" t="n">
        <v>12</v>
      </c>
      <c r="M13" t="n">
        <v>29</v>
      </c>
      <c r="N13" t="n">
        <v>42.24</v>
      </c>
      <c r="O13" t="n">
        <v>25230.25</v>
      </c>
      <c r="P13" t="n">
        <v>489.2</v>
      </c>
      <c r="Q13" t="n">
        <v>790.17</v>
      </c>
      <c r="R13" t="n">
        <v>110.47</v>
      </c>
      <c r="S13" t="n">
        <v>58.53</v>
      </c>
      <c r="T13" t="n">
        <v>18766.67</v>
      </c>
      <c r="U13" t="n">
        <v>0.53</v>
      </c>
      <c r="V13" t="n">
        <v>0.76</v>
      </c>
      <c r="W13" t="n">
        <v>2.62</v>
      </c>
      <c r="X13" t="n">
        <v>1.11</v>
      </c>
      <c r="Y13" t="n">
        <v>0.5</v>
      </c>
      <c r="Z13" t="n">
        <v>10</v>
      </c>
      <c r="AA13" t="n">
        <v>398.2215823587549</v>
      </c>
      <c r="AB13" t="n">
        <v>544.8643372795549</v>
      </c>
      <c r="AC13" t="n">
        <v>492.8632496514938</v>
      </c>
      <c r="AD13" t="n">
        <v>398221.5823587549</v>
      </c>
      <c r="AE13" t="n">
        <v>544864.3372795549</v>
      </c>
      <c r="AF13" t="n">
        <v>2.260203519085023e-06</v>
      </c>
      <c r="AG13" t="n">
        <v>0.8675</v>
      </c>
      <c r="AH13" t="n">
        <v>492863.2496514938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2.415</v>
      </c>
      <c r="E14" t="n">
        <v>41.41</v>
      </c>
      <c r="F14" t="n">
        <v>37.9</v>
      </c>
      <c r="G14" t="n">
        <v>81.20999999999999</v>
      </c>
      <c r="H14" t="n">
        <v>1.13</v>
      </c>
      <c r="I14" t="n">
        <v>28</v>
      </c>
      <c r="J14" t="n">
        <v>204.25</v>
      </c>
      <c r="K14" t="n">
        <v>53.44</v>
      </c>
      <c r="L14" t="n">
        <v>13</v>
      </c>
      <c r="M14" t="n">
        <v>26</v>
      </c>
      <c r="N14" t="n">
        <v>42.82</v>
      </c>
      <c r="O14" t="n">
        <v>25425.3</v>
      </c>
      <c r="P14" t="n">
        <v>486.46</v>
      </c>
      <c r="Q14" t="n">
        <v>790.16</v>
      </c>
      <c r="R14" t="n">
        <v>106.46</v>
      </c>
      <c r="S14" t="n">
        <v>58.53</v>
      </c>
      <c r="T14" t="n">
        <v>16776.75</v>
      </c>
      <c r="U14" t="n">
        <v>0.55</v>
      </c>
      <c r="V14" t="n">
        <v>0.77</v>
      </c>
      <c r="W14" t="n">
        <v>2.62</v>
      </c>
      <c r="X14" t="n">
        <v>0.99</v>
      </c>
      <c r="Y14" t="n">
        <v>0.5</v>
      </c>
      <c r="Z14" t="n">
        <v>10</v>
      </c>
      <c r="AA14" t="n">
        <v>394.1139431570889</v>
      </c>
      <c r="AB14" t="n">
        <v>539.2440841075835</v>
      </c>
      <c r="AC14" t="n">
        <v>487.7793855541804</v>
      </c>
      <c r="AD14" t="n">
        <v>394113.9431570889</v>
      </c>
      <c r="AE14" t="n">
        <v>539244.0841075835</v>
      </c>
      <c r="AF14" t="n">
        <v>2.272814581358399e-06</v>
      </c>
      <c r="AG14" t="n">
        <v>0.8627083333333333</v>
      </c>
      <c r="AH14" t="n">
        <v>487779.3855541804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2.4235</v>
      </c>
      <c r="E15" t="n">
        <v>41.26</v>
      </c>
      <c r="F15" t="n">
        <v>37.83</v>
      </c>
      <c r="G15" t="n">
        <v>87.29000000000001</v>
      </c>
      <c r="H15" t="n">
        <v>1.21</v>
      </c>
      <c r="I15" t="n">
        <v>26</v>
      </c>
      <c r="J15" t="n">
        <v>205.84</v>
      </c>
      <c r="K15" t="n">
        <v>53.44</v>
      </c>
      <c r="L15" t="n">
        <v>14</v>
      </c>
      <c r="M15" t="n">
        <v>24</v>
      </c>
      <c r="N15" t="n">
        <v>43.4</v>
      </c>
      <c r="O15" t="n">
        <v>25621.03</v>
      </c>
      <c r="P15" t="n">
        <v>482.3</v>
      </c>
      <c r="Q15" t="n">
        <v>790.17</v>
      </c>
      <c r="R15" t="n">
        <v>104.14</v>
      </c>
      <c r="S15" t="n">
        <v>58.53</v>
      </c>
      <c r="T15" t="n">
        <v>15630.06</v>
      </c>
      <c r="U15" t="n">
        <v>0.5600000000000001</v>
      </c>
      <c r="V15" t="n">
        <v>0.77</v>
      </c>
      <c r="W15" t="n">
        <v>2.61</v>
      </c>
      <c r="X15" t="n">
        <v>0.92</v>
      </c>
      <c r="Y15" t="n">
        <v>0.5</v>
      </c>
      <c r="Z15" t="n">
        <v>10</v>
      </c>
      <c r="AA15" t="n">
        <v>390.1902898742018</v>
      </c>
      <c r="AB15" t="n">
        <v>533.8755685865714</v>
      </c>
      <c r="AC15" t="n">
        <v>482.9232336197347</v>
      </c>
      <c r="AD15" t="n">
        <v>390190.2898742018</v>
      </c>
      <c r="AE15" t="n">
        <v>533875.5685865714</v>
      </c>
      <c r="AF15" t="n">
        <v>2.28081413578554e-06</v>
      </c>
      <c r="AG15" t="n">
        <v>0.8595833333333333</v>
      </c>
      <c r="AH15" t="n">
        <v>482923.2336197347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2.4321</v>
      </c>
      <c r="E16" t="n">
        <v>41.12</v>
      </c>
      <c r="F16" t="n">
        <v>37.76</v>
      </c>
      <c r="G16" t="n">
        <v>94.39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480.24</v>
      </c>
      <c r="Q16" t="n">
        <v>790.17</v>
      </c>
      <c r="R16" t="n">
        <v>101.67</v>
      </c>
      <c r="S16" t="n">
        <v>58.53</v>
      </c>
      <c r="T16" t="n">
        <v>14401.28</v>
      </c>
      <c r="U16" t="n">
        <v>0.58</v>
      </c>
      <c r="V16" t="n">
        <v>0.77</v>
      </c>
      <c r="W16" t="n">
        <v>2.61</v>
      </c>
      <c r="X16" t="n">
        <v>0.85</v>
      </c>
      <c r="Y16" t="n">
        <v>0.5</v>
      </c>
      <c r="Z16" t="n">
        <v>10</v>
      </c>
      <c r="AA16" t="n">
        <v>387.4538869871973</v>
      </c>
      <c r="AB16" t="n">
        <v>530.1315014349965</v>
      </c>
      <c r="AC16" t="n">
        <v>479.5364949822749</v>
      </c>
      <c r="AD16" t="n">
        <v>387453.8869871973</v>
      </c>
      <c r="AE16" t="n">
        <v>530131.5014349965</v>
      </c>
      <c r="AF16" t="n">
        <v>2.288907802617707e-06</v>
      </c>
      <c r="AG16" t="n">
        <v>0.8566666666666666</v>
      </c>
      <c r="AH16" t="n">
        <v>479536.4949822749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2.4373</v>
      </c>
      <c r="E17" t="n">
        <v>41.03</v>
      </c>
      <c r="F17" t="n">
        <v>37.7</v>
      </c>
      <c r="G17" t="n">
        <v>98.36</v>
      </c>
      <c r="H17" t="n">
        <v>1.36</v>
      </c>
      <c r="I17" t="n">
        <v>23</v>
      </c>
      <c r="J17" t="n">
        <v>209.03</v>
      </c>
      <c r="K17" t="n">
        <v>53.44</v>
      </c>
      <c r="L17" t="n">
        <v>16</v>
      </c>
      <c r="M17" t="n">
        <v>21</v>
      </c>
      <c r="N17" t="n">
        <v>44.6</v>
      </c>
      <c r="O17" t="n">
        <v>26014.91</v>
      </c>
      <c r="P17" t="n">
        <v>477.24</v>
      </c>
      <c r="Q17" t="n">
        <v>790.17</v>
      </c>
      <c r="R17" t="n">
        <v>100.12</v>
      </c>
      <c r="S17" t="n">
        <v>58.53</v>
      </c>
      <c r="T17" t="n">
        <v>13633.66</v>
      </c>
      <c r="U17" t="n">
        <v>0.58</v>
      </c>
      <c r="V17" t="n">
        <v>0.77</v>
      </c>
      <c r="W17" t="n">
        <v>2.61</v>
      </c>
      <c r="X17" t="n">
        <v>0.8</v>
      </c>
      <c r="Y17" t="n">
        <v>0.5</v>
      </c>
      <c r="Z17" t="n">
        <v>10</v>
      </c>
      <c r="AA17" t="n">
        <v>384.7758060416216</v>
      </c>
      <c r="AB17" t="n">
        <v>526.4672329366671</v>
      </c>
      <c r="AC17" t="n">
        <v>476.2219391265929</v>
      </c>
      <c r="AD17" t="n">
        <v>384775.8060416216</v>
      </c>
      <c r="AE17" t="n">
        <v>526467.232936667</v>
      </c>
      <c r="AF17" t="n">
        <v>2.293801647679016e-06</v>
      </c>
      <c r="AG17" t="n">
        <v>0.8547916666666667</v>
      </c>
      <c r="AH17" t="n">
        <v>476221.9391265929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2.4451</v>
      </c>
      <c r="E18" t="n">
        <v>40.9</v>
      </c>
      <c r="F18" t="n">
        <v>37.65</v>
      </c>
      <c r="G18" t="n">
        <v>107.56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473.39</v>
      </c>
      <c r="Q18" t="n">
        <v>790.17</v>
      </c>
      <c r="R18" t="n">
        <v>98.09</v>
      </c>
      <c r="S18" t="n">
        <v>58.53</v>
      </c>
      <c r="T18" t="n">
        <v>12628.08</v>
      </c>
      <c r="U18" t="n">
        <v>0.6</v>
      </c>
      <c r="V18" t="n">
        <v>0.77</v>
      </c>
      <c r="W18" t="n">
        <v>2.61</v>
      </c>
      <c r="X18" t="n">
        <v>0.74</v>
      </c>
      <c r="Y18" t="n">
        <v>0.5</v>
      </c>
      <c r="Z18" t="n">
        <v>10</v>
      </c>
      <c r="AA18" t="n">
        <v>381.2617974361523</v>
      </c>
      <c r="AB18" t="n">
        <v>521.6592113355456</v>
      </c>
      <c r="AC18" t="n">
        <v>471.8727883589818</v>
      </c>
      <c r="AD18" t="n">
        <v>381261.7974361524</v>
      </c>
      <c r="AE18" t="n">
        <v>521659.2113355456</v>
      </c>
      <c r="AF18" t="n">
        <v>2.301142415270982e-06</v>
      </c>
      <c r="AG18" t="n">
        <v>0.8520833333333333</v>
      </c>
      <c r="AH18" t="n">
        <v>471872.7883589818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2.45</v>
      </c>
      <c r="E19" t="n">
        <v>40.82</v>
      </c>
      <c r="F19" t="n">
        <v>37.6</v>
      </c>
      <c r="G19" t="n">
        <v>112.81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471.86</v>
      </c>
      <c r="Q19" t="n">
        <v>790.16</v>
      </c>
      <c r="R19" t="n">
        <v>96.73</v>
      </c>
      <c r="S19" t="n">
        <v>58.53</v>
      </c>
      <c r="T19" t="n">
        <v>11953.68</v>
      </c>
      <c r="U19" t="n">
        <v>0.61</v>
      </c>
      <c r="V19" t="n">
        <v>0.77</v>
      </c>
      <c r="W19" t="n">
        <v>2.6</v>
      </c>
      <c r="X19" t="n">
        <v>0.7</v>
      </c>
      <c r="Y19" t="n">
        <v>0.5</v>
      </c>
      <c r="Z19" t="n">
        <v>10</v>
      </c>
      <c r="AA19" t="n">
        <v>379.5037407182644</v>
      </c>
      <c r="AB19" t="n">
        <v>519.2537605741429</v>
      </c>
      <c r="AC19" t="n">
        <v>469.696910442176</v>
      </c>
      <c r="AD19" t="n">
        <v>379503.7407182644</v>
      </c>
      <c r="AE19" t="n">
        <v>519253.7605741429</v>
      </c>
      <c r="AF19" t="n">
        <v>2.305753923117216e-06</v>
      </c>
      <c r="AG19" t="n">
        <v>0.8504166666666667</v>
      </c>
      <c r="AH19" t="n">
        <v>469696.910442176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2.4533</v>
      </c>
      <c r="E20" t="n">
        <v>40.76</v>
      </c>
      <c r="F20" t="n">
        <v>37.59</v>
      </c>
      <c r="G20" t="n">
        <v>118.69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469.73</v>
      </c>
      <c r="Q20" t="n">
        <v>790.17</v>
      </c>
      <c r="R20" t="n">
        <v>96.04000000000001</v>
      </c>
      <c r="S20" t="n">
        <v>58.53</v>
      </c>
      <c r="T20" t="n">
        <v>11613.71</v>
      </c>
      <c r="U20" t="n">
        <v>0.61</v>
      </c>
      <c r="V20" t="n">
        <v>0.77</v>
      </c>
      <c r="W20" t="n">
        <v>2.61</v>
      </c>
      <c r="X20" t="n">
        <v>0.68</v>
      </c>
      <c r="Y20" t="n">
        <v>0.5</v>
      </c>
      <c r="Z20" t="n">
        <v>10</v>
      </c>
      <c r="AA20" t="n">
        <v>377.7839842793539</v>
      </c>
      <c r="AB20" t="n">
        <v>516.900713944126</v>
      </c>
      <c r="AC20" t="n">
        <v>467.5684352800064</v>
      </c>
      <c r="AD20" t="n">
        <v>377783.9842793539</v>
      </c>
      <c r="AE20" t="n">
        <v>516900.713944126</v>
      </c>
      <c r="AF20" t="n">
        <v>2.308859632483047e-06</v>
      </c>
      <c r="AG20" t="n">
        <v>0.8491666666666666</v>
      </c>
      <c r="AH20" t="n">
        <v>467568.4352800064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2.4584</v>
      </c>
      <c r="E21" t="n">
        <v>40.68</v>
      </c>
      <c r="F21" t="n">
        <v>37.54</v>
      </c>
      <c r="G21" t="n">
        <v>125.12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467.16</v>
      </c>
      <c r="Q21" t="n">
        <v>790.2</v>
      </c>
      <c r="R21" t="n">
        <v>94.3</v>
      </c>
      <c r="S21" t="n">
        <v>58.53</v>
      </c>
      <c r="T21" t="n">
        <v>10749.94</v>
      </c>
      <c r="U21" t="n">
        <v>0.62</v>
      </c>
      <c r="V21" t="n">
        <v>0.77</v>
      </c>
      <c r="W21" t="n">
        <v>2.61</v>
      </c>
      <c r="X21" t="n">
        <v>0.63</v>
      </c>
      <c r="Y21" t="n">
        <v>0.5</v>
      </c>
      <c r="Z21" t="n">
        <v>10</v>
      </c>
      <c r="AA21" t="n">
        <v>375.4329641441492</v>
      </c>
      <c r="AB21" t="n">
        <v>513.6839444754507</v>
      </c>
      <c r="AC21" t="n">
        <v>464.6586697746572</v>
      </c>
      <c r="AD21" t="n">
        <v>375432.9641441492</v>
      </c>
      <c r="AE21" t="n">
        <v>513683.9444754508</v>
      </c>
      <c r="AF21" t="n">
        <v>2.313659365139332e-06</v>
      </c>
      <c r="AG21" t="n">
        <v>0.8475</v>
      </c>
      <c r="AH21" t="n">
        <v>464658.6697746572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2.463</v>
      </c>
      <c r="E22" t="n">
        <v>40.6</v>
      </c>
      <c r="F22" t="n">
        <v>37.5</v>
      </c>
      <c r="G22" t="n">
        <v>132.35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464.66</v>
      </c>
      <c r="Q22" t="n">
        <v>790.17</v>
      </c>
      <c r="R22" t="n">
        <v>93.31999999999999</v>
      </c>
      <c r="S22" t="n">
        <v>58.53</v>
      </c>
      <c r="T22" t="n">
        <v>10263.79</v>
      </c>
      <c r="U22" t="n">
        <v>0.63</v>
      </c>
      <c r="V22" t="n">
        <v>0.77</v>
      </c>
      <c r="W22" t="n">
        <v>2.6</v>
      </c>
      <c r="X22" t="n">
        <v>0.6</v>
      </c>
      <c r="Y22" t="n">
        <v>0.5</v>
      </c>
      <c r="Z22" t="n">
        <v>10</v>
      </c>
      <c r="AA22" t="n">
        <v>373.2347194573117</v>
      </c>
      <c r="AB22" t="n">
        <v>510.6762091152087</v>
      </c>
      <c r="AC22" t="n">
        <v>461.9379884558134</v>
      </c>
      <c r="AD22" t="n">
        <v>373234.7194573117</v>
      </c>
      <c r="AE22" t="n">
        <v>510676.2091152087</v>
      </c>
      <c r="AF22" t="n">
        <v>2.317988535770491e-06</v>
      </c>
      <c r="AG22" t="n">
        <v>0.8458333333333333</v>
      </c>
      <c r="AH22" t="n">
        <v>461937.9884558134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2.4691</v>
      </c>
      <c r="E23" t="n">
        <v>40.5</v>
      </c>
      <c r="F23" t="n">
        <v>37.44</v>
      </c>
      <c r="G23" t="n">
        <v>140.39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459.64</v>
      </c>
      <c r="Q23" t="n">
        <v>790.1799999999999</v>
      </c>
      <c r="R23" t="n">
        <v>91.31</v>
      </c>
      <c r="S23" t="n">
        <v>58.53</v>
      </c>
      <c r="T23" t="n">
        <v>9261.25</v>
      </c>
      <c r="U23" t="n">
        <v>0.64</v>
      </c>
      <c r="V23" t="n">
        <v>0.77</v>
      </c>
      <c r="W23" t="n">
        <v>2.59</v>
      </c>
      <c r="X23" t="n">
        <v>0.53</v>
      </c>
      <c r="Y23" t="n">
        <v>0.5</v>
      </c>
      <c r="Z23" t="n">
        <v>10</v>
      </c>
      <c r="AA23" t="n">
        <v>369.3728131376805</v>
      </c>
      <c r="AB23" t="n">
        <v>505.3921785134069</v>
      </c>
      <c r="AC23" t="n">
        <v>457.1582583184641</v>
      </c>
      <c r="AD23" t="n">
        <v>369372.8131376805</v>
      </c>
      <c r="AE23" t="n">
        <v>505392.1785134069</v>
      </c>
      <c r="AF23" t="n">
        <v>2.323729392477028e-06</v>
      </c>
      <c r="AG23" t="n">
        <v>0.84375</v>
      </c>
      <c r="AH23" t="n">
        <v>457158.2583184641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2.4682</v>
      </c>
      <c r="E24" t="n">
        <v>40.51</v>
      </c>
      <c r="F24" t="n">
        <v>37.45</v>
      </c>
      <c r="G24" t="n">
        <v>140.44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457.54</v>
      </c>
      <c r="Q24" t="n">
        <v>790.17</v>
      </c>
      <c r="R24" t="n">
        <v>91.63</v>
      </c>
      <c r="S24" t="n">
        <v>58.53</v>
      </c>
      <c r="T24" t="n">
        <v>9424.190000000001</v>
      </c>
      <c r="U24" t="n">
        <v>0.64</v>
      </c>
      <c r="V24" t="n">
        <v>0.77</v>
      </c>
      <c r="W24" t="n">
        <v>2.6</v>
      </c>
      <c r="X24" t="n">
        <v>0.55</v>
      </c>
      <c r="Y24" t="n">
        <v>0.5</v>
      </c>
      <c r="Z24" t="n">
        <v>10</v>
      </c>
      <c r="AA24" t="n">
        <v>368.3786048799846</v>
      </c>
      <c r="AB24" t="n">
        <v>504.0318589138545</v>
      </c>
      <c r="AC24" t="n">
        <v>455.9277657122725</v>
      </c>
      <c r="AD24" t="n">
        <v>368378.6048799846</v>
      </c>
      <c r="AE24" t="n">
        <v>504031.8589138545</v>
      </c>
      <c r="AF24" t="n">
        <v>2.322882380831801e-06</v>
      </c>
      <c r="AG24" t="n">
        <v>0.8439583333333333</v>
      </c>
      <c r="AH24" t="n">
        <v>455927.7657122725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2.4727</v>
      </c>
      <c r="E25" t="n">
        <v>40.44</v>
      </c>
      <c r="F25" t="n">
        <v>37.41</v>
      </c>
      <c r="G25" t="n">
        <v>149.66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13</v>
      </c>
      <c r="N25" t="n">
        <v>49.65</v>
      </c>
      <c r="O25" t="n">
        <v>27624.44</v>
      </c>
      <c r="P25" t="n">
        <v>456.72</v>
      </c>
      <c r="Q25" t="n">
        <v>790.16</v>
      </c>
      <c r="R25" t="n">
        <v>90.66</v>
      </c>
      <c r="S25" t="n">
        <v>58.53</v>
      </c>
      <c r="T25" t="n">
        <v>8943.879999999999</v>
      </c>
      <c r="U25" t="n">
        <v>0.65</v>
      </c>
      <c r="V25" t="n">
        <v>0.78</v>
      </c>
      <c r="W25" t="n">
        <v>2.59</v>
      </c>
      <c r="X25" t="n">
        <v>0.51</v>
      </c>
      <c r="Y25" t="n">
        <v>0.5</v>
      </c>
      <c r="Z25" t="n">
        <v>10</v>
      </c>
      <c r="AA25" t="n">
        <v>367.1419520912107</v>
      </c>
      <c r="AB25" t="n">
        <v>502.3398160109836</v>
      </c>
      <c r="AC25" t="n">
        <v>454.3972090092544</v>
      </c>
      <c r="AD25" t="n">
        <v>367141.9520912107</v>
      </c>
      <c r="AE25" t="n">
        <v>502339.8160109836</v>
      </c>
      <c r="AF25" t="n">
        <v>2.327117439057935e-06</v>
      </c>
      <c r="AG25" t="n">
        <v>0.8424999999999999</v>
      </c>
      <c r="AH25" t="n">
        <v>454397.2090092544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2.4775</v>
      </c>
      <c r="E26" t="n">
        <v>40.36</v>
      </c>
      <c r="F26" t="n">
        <v>37.37</v>
      </c>
      <c r="G26" t="n">
        <v>160.17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12</v>
      </c>
      <c r="N26" t="n">
        <v>50.31</v>
      </c>
      <c r="O26" t="n">
        <v>27829.77</v>
      </c>
      <c r="P26" t="n">
        <v>451.63</v>
      </c>
      <c r="Q26" t="n">
        <v>790.16</v>
      </c>
      <c r="R26" t="n">
        <v>89.12</v>
      </c>
      <c r="S26" t="n">
        <v>58.53</v>
      </c>
      <c r="T26" t="n">
        <v>8178.53</v>
      </c>
      <c r="U26" t="n">
        <v>0.66</v>
      </c>
      <c r="V26" t="n">
        <v>0.78</v>
      </c>
      <c r="W26" t="n">
        <v>2.59</v>
      </c>
      <c r="X26" t="n">
        <v>0.47</v>
      </c>
      <c r="Y26" t="n">
        <v>0.5</v>
      </c>
      <c r="Z26" t="n">
        <v>10</v>
      </c>
      <c r="AA26" t="n">
        <v>363.5203969349881</v>
      </c>
      <c r="AB26" t="n">
        <v>497.3846444745024</v>
      </c>
      <c r="AC26" t="n">
        <v>449.914952089588</v>
      </c>
      <c r="AD26" t="n">
        <v>363520.3969349881</v>
      </c>
      <c r="AE26" t="n">
        <v>497384.6444745024</v>
      </c>
      <c r="AF26" t="n">
        <v>2.331634834499144e-06</v>
      </c>
      <c r="AG26" t="n">
        <v>0.8408333333333333</v>
      </c>
      <c r="AH26" t="n">
        <v>449914.952089588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2.4778</v>
      </c>
      <c r="E27" t="n">
        <v>40.36</v>
      </c>
      <c r="F27" t="n">
        <v>37.37</v>
      </c>
      <c r="G27" t="n">
        <v>160.15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12</v>
      </c>
      <c r="N27" t="n">
        <v>50.98</v>
      </c>
      <c r="O27" t="n">
        <v>28035.92</v>
      </c>
      <c r="P27" t="n">
        <v>450.25</v>
      </c>
      <c r="Q27" t="n">
        <v>790.1900000000001</v>
      </c>
      <c r="R27" t="n">
        <v>88.92</v>
      </c>
      <c r="S27" t="n">
        <v>58.53</v>
      </c>
      <c r="T27" t="n">
        <v>8078.63</v>
      </c>
      <c r="U27" t="n">
        <v>0.66</v>
      </c>
      <c r="V27" t="n">
        <v>0.78</v>
      </c>
      <c r="W27" t="n">
        <v>2.59</v>
      </c>
      <c r="X27" t="n">
        <v>0.47</v>
      </c>
      <c r="Y27" t="n">
        <v>0.5</v>
      </c>
      <c r="Z27" t="n">
        <v>10</v>
      </c>
      <c r="AA27" t="n">
        <v>362.7192863255513</v>
      </c>
      <c r="AB27" t="n">
        <v>496.2885295961652</v>
      </c>
      <c r="AC27" t="n">
        <v>448.9234488768324</v>
      </c>
      <c r="AD27" t="n">
        <v>362719.2863255513</v>
      </c>
      <c r="AE27" t="n">
        <v>496288.5295961652</v>
      </c>
      <c r="AF27" t="n">
        <v>2.331917171714219e-06</v>
      </c>
      <c r="AG27" t="n">
        <v>0.8408333333333333</v>
      </c>
      <c r="AH27" t="n">
        <v>448923.4488768324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2.481</v>
      </c>
      <c r="E28" t="n">
        <v>40.31</v>
      </c>
      <c r="F28" t="n">
        <v>37.35</v>
      </c>
      <c r="G28" t="n">
        <v>172.4</v>
      </c>
      <c r="H28" t="n">
        <v>2.11</v>
      </c>
      <c r="I28" t="n">
        <v>13</v>
      </c>
      <c r="J28" t="n">
        <v>227.1</v>
      </c>
      <c r="K28" t="n">
        <v>53.44</v>
      </c>
      <c r="L28" t="n">
        <v>27</v>
      </c>
      <c r="M28" t="n">
        <v>11</v>
      </c>
      <c r="N28" t="n">
        <v>51.66</v>
      </c>
      <c r="O28" t="n">
        <v>28243</v>
      </c>
      <c r="P28" t="n">
        <v>446.38</v>
      </c>
      <c r="Q28" t="n">
        <v>790.17</v>
      </c>
      <c r="R28" t="n">
        <v>88.38</v>
      </c>
      <c r="S28" t="n">
        <v>58.53</v>
      </c>
      <c r="T28" t="n">
        <v>7815.83</v>
      </c>
      <c r="U28" t="n">
        <v>0.66</v>
      </c>
      <c r="V28" t="n">
        <v>0.78</v>
      </c>
      <c r="W28" t="n">
        <v>2.59</v>
      </c>
      <c r="X28" t="n">
        <v>0.45</v>
      </c>
      <c r="Y28" t="n">
        <v>0.5</v>
      </c>
      <c r="Z28" t="n">
        <v>10</v>
      </c>
      <c r="AA28" t="n">
        <v>360.0725772393523</v>
      </c>
      <c r="AB28" t="n">
        <v>492.6671854598638</v>
      </c>
      <c r="AC28" t="n">
        <v>445.6477207423111</v>
      </c>
      <c r="AD28" t="n">
        <v>360072.5772393523</v>
      </c>
      <c r="AE28" t="n">
        <v>492667.1854598638</v>
      </c>
      <c r="AF28" t="n">
        <v>2.334928768675026e-06</v>
      </c>
      <c r="AG28" t="n">
        <v>0.8397916666666667</v>
      </c>
      <c r="AH28" t="n">
        <v>445647.7207423111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2.4815</v>
      </c>
      <c r="E29" t="n">
        <v>40.3</v>
      </c>
      <c r="F29" t="n">
        <v>37.35</v>
      </c>
      <c r="G29" t="n">
        <v>172.37</v>
      </c>
      <c r="H29" t="n">
        <v>2.18</v>
      </c>
      <c r="I29" t="n">
        <v>13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447.59</v>
      </c>
      <c r="Q29" t="n">
        <v>790.16</v>
      </c>
      <c r="R29" t="n">
        <v>88.2</v>
      </c>
      <c r="S29" t="n">
        <v>58.53</v>
      </c>
      <c r="T29" t="n">
        <v>7723.71</v>
      </c>
      <c r="U29" t="n">
        <v>0.66</v>
      </c>
      <c r="V29" t="n">
        <v>0.78</v>
      </c>
      <c r="W29" t="n">
        <v>2.59</v>
      </c>
      <c r="X29" t="n">
        <v>0.44</v>
      </c>
      <c r="Y29" t="n">
        <v>0.5</v>
      </c>
      <c r="Z29" t="n">
        <v>10</v>
      </c>
      <c r="AA29" t="n">
        <v>360.6635780158293</v>
      </c>
      <c r="AB29" t="n">
        <v>493.4758187953537</v>
      </c>
      <c r="AC29" t="n">
        <v>446.379179247186</v>
      </c>
      <c r="AD29" t="n">
        <v>360663.5780158293</v>
      </c>
      <c r="AE29" t="n">
        <v>493475.8187953538</v>
      </c>
      <c r="AF29" t="n">
        <v>2.335399330700152e-06</v>
      </c>
      <c r="AG29" t="n">
        <v>0.8395833333333332</v>
      </c>
      <c r="AH29" t="n">
        <v>446379.179247186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2.4866</v>
      </c>
      <c r="E30" t="n">
        <v>40.22</v>
      </c>
      <c r="F30" t="n">
        <v>37.3</v>
      </c>
      <c r="G30" t="n">
        <v>186.5</v>
      </c>
      <c r="H30" t="n">
        <v>2.24</v>
      </c>
      <c r="I30" t="n">
        <v>12</v>
      </c>
      <c r="J30" t="n">
        <v>230.48</v>
      </c>
      <c r="K30" t="n">
        <v>53.44</v>
      </c>
      <c r="L30" t="n">
        <v>29</v>
      </c>
      <c r="M30" t="n">
        <v>10</v>
      </c>
      <c r="N30" t="n">
        <v>53.05</v>
      </c>
      <c r="O30" t="n">
        <v>28660.06</v>
      </c>
      <c r="P30" t="n">
        <v>442.83</v>
      </c>
      <c r="Q30" t="n">
        <v>790.16</v>
      </c>
      <c r="R30" t="n">
        <v>86.81</v>
      </c>
      <c r="S30" t="n">
        <v>58.53</v>
      </c>
      <c r="T30" t="n">
        <v>7033.34</v>
      </c>
      <c r="U30" t="n">
        <v>0.67</v>
      </c>
      <c r="V30" t="n">
        <v>0.78</v>
      </c>
      <c r="W30" t="n">
        <v>2.59</v>
      </c>
      <c r="X30" t="n">
        <v>0.4</v>
      </c>
      <c r="Y30" t="n">
        <v>0.5</v>
      </c>
      <c r="Z30" t="n">
        <v>10</v>
      </c>
      <c r="AA30" t="n">
        <v>357.1759622874586</v>
      </c>
      <c r="AB30" t="n">
        <v>488.7039090930501</v>
      </c>
      <c r="AC30" t="n">
        <v>442.0626939094529</v>
      </c>
      <c r="AD30" t="n">
        <v>357175.9622874585</v>
      </c>
      <c r="AE30" t="n">
        <v>488703.9090930501</v>
      </c>
      <c r="AF30" t="n">
        <v>2.340199063356437e-06</v>
      </c>
      <c r="AG30" t="n">
        <v>0.8379166666666666</v>
      </c>
      <c r="AH30" t="n">
        <v>442062.6939094529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2.4862</v>
      </c>
      <c r="E31" t="n">
        <v>40.22</v>
      </c>
      <c r="F31" t="n">
        <v>37.31</v>
      </c>
      <c r="G31" t="n">
        <v>186.53</v>
      </c>
      <c r="H31" t="n">
        <v>2.3</v>
      </c>
      <c r="I31" t="n">
        <v>12</v>
      </c>
      <c r="J31" t="n">
        <v>232.18</v>
      </c>
      <c r="K31" t="n">
        <v>53.44</v>
      </c>
      <c r="L31" t="n">
        <v>30</v>
      </c>
      <c r="M31" t="n">
        <v>10</v>
      </c>
      <c r="N31" t="n">
        <v>53.75</v>
      </c>
      <c r="O31" t="n">
        <v>28870.05</v>
      </c>
      <c r="P31" t="n">
        <v>442.78</v>
      </c>
      <c r="Q31" t="n">
        <v>790.16</v>
      </c>
      <c r="R31" t="n">
        <v>87.05</v>
      </c>
      <c r="S31" t="n">
        <v>58.53</v>
      </c>
      <c r="T31" t="n">
        <v>7156.08</v>
      </c>
      <c r="U31" t="n">
        <v>0.67</v>
      </c>
      <c r="V31" t="n">
        <v>0.78</v>
      </c>
      <c r="W31" t="n">
        <v>2.59</v>
      </c>
      <c r="X31" t="n">
        <v>0.4</v>
      </c>
      <c r="Y31" t="n">
        <v>0.5</v>
      </c>
      <c r="Z31" t="n">
        <v>10</v>
      </c>
      <c r="AA31" t="n">
        <v>357.2346766039957</v>
      </c>
      <c r="AB31" t="n">
        <v>488.7842446112288</v>
      </c>
      <c r="AC31" t="n">
        <v>442.1353623185283</v>
      </c>
      <c r="AD31" t="n">
        <v>357234.6766039957</v>
      </c>
      <c r="AE31" t="n">
        <v>488784.2446112288</v>
      </c>
      <c r="AF31" t="n">
        <v>2.339822613736336e-06</v>
      </c>
      <c r="AG31" t="n">
        <v>0.8379166666666666</v>
      </c>
      <c r="AH31" t="n">
        <v>442135.3623185283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2.4854</v>
      </c>
      <c r="E32" t="n">
        <v>40.23</v>
      </c>
      <c r="F32" t="n">
        <v>37.32</v>
      </c>
      <c r="G32" t="n">
        <v>186.6</v>
      </c>
      <c r="H32" t="n">
        <v>2.36</v>
      </c>
      <c r="I32" t="n">
        <v>12</v>
      </c>
      <c r="J32" t="n">
        <v>233.89</v>
      </c>
      <c r="K32" t="n">
        <v>53.44</v>
      </c>
      <c r="L32" t="n">
        <v>31</v>
      </c>
      <c r="M32" t="n">
        <v>10</v>
      </c>
      <c r="N32" t="n">
        <v>54.46</v>
      </c>
      <c r="O32" t="n">
        <v>29081.05</v>
      </c>
      <c r="P32" t="n">
        <v>440.6</v>
      </c>
      <c r="Q32" t="n">
        <v>790.16</v>
      </c>
      <c r="R32" t="n">
        <v>87.31</v>
      </c>
      <c r="S32" t="n">
        <v>58.53</v>
      </c>
      <c r="T32" t="n">
        <v>7284.54</v>
      </c>
      <c r="U32" t="n">
        <v>0.67</v>
      </c>
      <c r="V32" t="n">
        <v>0.78</v>
      </c>
      <c r="W32" t="n">
        <v>2.59</v>
      </c>
      <c r="X32" t="n">
        <v>0.42</v>
      </c>
      <c r="Y32" t="n">
        <v>0.5</v>
      </c>
      <c r="Z32" t="n">
        <v>10</v>
      </c>
      <c r="AA32" t="n">
        <v>356.1850093851131</v>
      </c>
      <c r="AB32" t="n">
        <v>487.3480436143043</v>
      </c>
      <c r="AC32" t="n">
        <v>440.8362303290294</v>
      </c>
      <c r="AD32" t="n">
        <v>356185.0093851131</v>
      </c>
      <c r="AE32" t="n">
        <v>487348.0436143043</v>
      </c>
      <c r="AF32" t="n">
        <v>2.339069714496134e-06</v>
      </c>
      <c r="AG32" t="n">
        <v>0.8381249999999999</v>
      </c>
      <c r="AH32" t="n">
        <v>440836.2303290294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2.49</v>
      </c>
      <c r="E33" t="n">
        <v>40.16</v>
      </c>
      <c r="F33" t="n">
        <v>37.28</v>
      </c>
      <c r="G33" t="n">
        <v>203.36</v>
      </c>
      <c r="H33" t="n">
        <v>2.41</v>
      </c>
      <c r="I33" t="n">
        <v>11</v>
      </c>
      <c r="J33" t="n">
        <v>235.61</v>
      </c>
      <c r="K33" t="n">
        <v>53.44</v>
      </c>
      <c r="L33" t="n">
        <v>32</v>
      </c>
      <c r="M33" t="n">
        <v>9</v>
      </c>
      <c r="N33" t="n">
        <v>55.18</v>
      </c>
      <c r="O33" t="n">
        <v>29293.06</v>
      </c>
      <c r="P33" t="n">
        <v>436.22</v>
      </c>
      <c r="Q33" t="n">
        <v>790.16</v>
      </c>
      <c r="R33" t="n">
        <v>86.09</v>
      </c>
      <c r="S33" t="n">
        <v>58.53</v>
      </c>
      <c r="T33" t="n">
        <v>6679.17</v>
      </c>
      <c r="U33" t="n">
        <v>0.68</v>
      </c>
      <c r="V33" t="n">
        <v>0.78</v>
      </c>
      <c r="W33" t="n">
        <v>2.59</v>
      </c>
      <c r="X33" t="n">
        <v>0.38</v>
      </c>
      <c r="Y33" t="n">
        <v>0.5</v>
      </c>
      <c r="Z33" t="n">
        <v>10</v>
      </c>
      <c r="AA33" t="n">
        <v>353.0196825127135</v>
      </c>
      <c r="AB33" t="n">
        <v>483.0171037431212</v>
      </c>
      <c r="AC33" t="n">
        <v>436.9186292806398</v>
      </c>
      <c r="AD33" t="n">
        <v>353019.6825127135</v>
      </c>
      <c r="AE33" t="n">
        <v>483017.1037431212</v>
      </c>
      <c r="AF33" t="n">
        <v>2.343398885127293e-06</v>
      </c>
      <c r="AG33" t="n">
        <v>0.8366666666666666</v>
      </c>
      <c r="AH33" t="n">
        <v>436918.6292806398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2.4911</v>
      </c>
      <c r="E34" t="n">
        <v>40.14</v>
      </c>
      <c r="F34" t="n">
        <v>37.26</v>
      </c>
      <c r="G34" t="n">
        <v>203.26</v>
      </c>
      <c r="H34" t="n">
        <v>2.47</v>
      </c>
      <c r="I34" t="n">
        <v>11</v>
      </c>
      <c r="J34" t="n">
        <v>237.34</v>
      </c>
      <c r="K34" t="n">
        <v>53.44</v>
      </c>
      <c r="L34" t="n">
        <v>33</v>
      </c>
      <c r="M34" t="n">
        <v>9</v>
      </c>
      <c r="N34" t="n">
        <v>55.91</v>
      </c>
      <c r="O34" t="n">
        <v>29506.09</v>
      </c>
      <c r="P34" t="n">
        <v>435.82</v>
      </c>
      <c r="Q34" t="n">
        <v>790.16</v>
      </c>
      <c r="R34" t="n">
        <v>85.40000000000001</v>
      </c>
      <c r="S34" t="n">
        <v>58.53</v>
      </c>
      <c r="T34" t="n">
        <v>6335.24</v>
      </c>
      <c r="U34" t="n">
        <v>0.6899999999999999</v>
      </c>
      <c r="V34" t="n">
        <v>0.78</v>
      </c>
      <c r="W34" t="n">
        <v>2.59</v>
      </c>
      <c r="X34" t="n">
        <v>0.36</v>
      </c>
      <c r="Y34" t="n">
        <v>0.5</v>
      </c>
      <c r="Z34" t="n">
        <v>10</v>
      </c>
      <c r="AA34" t="n">
        <v>352.587115700543</v>
      </c>
      <c r="AB34" t="n">
        <v>482.4252467472085</v>
      </c>
      <c r="AC34" t="n">
        <v>436.3832582857406</v>
      </c>
      <c r="AD34" t="n">
        <v>352587.115700543</v>
      </c>
      <c r="AE34" t="n">
        <v>482425.2467472085</v>
      </c>
      <c r="AF34" t="n">
        <v>2.34443412158257e-06</v>
      </c>
      <c r="AG34" t="n">
        <v>0.83625</v>
      </c>
      <c r="AH34" t="n">
        <v>436383.2582857406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2.49</v>
      </c>
      <c r="E35" t="n">
        <v>40.16</v>
      </c>
      <c r="F35" t="n">
        <v>37.28</v>
      </c>
      <c r="G35" t="n">
        <v>203.36</v>
      </c>
      <c r="H35" t="n">
        <v>2.53</v>
      </c>
      <c r="I35" t="n">
        <v>11</v>
      </c>
      <c r="J35" t="n">
        <v>239.08</v>
      </c>
      <c r="K35" t="n">
        <v>53.44</v>
      </c>
      <c r="L35" t="n">
        <v>34</v>
      </c>
      <c r="M35" t="n">
        <v>8</v>
      </c>
      <c r="N35" t="n">
        <v>56.64</v>
      </c>
      <c r="O35" t="n">
        <v>29720.17</v>
      </c>
      <c r="P35" t="n">
        <v>433.03</v>
      </c>
      <c r="Q35" t="n">
        <v>790.16</v>
      </c>
      <c r="R35" t="n">
        <v>86.06999999999999</v>
      </c>
      <c r="S35" t="n">
        <v>58.53</v>
      </c>
      <c r="T35" t="n">
        <v>6670.84</v>
      </c>
      <c r="U35" t="n">
        <v>0.68</v>
      </c>
      <c r="V35" t="n">
        <v>0.78</v>
      </c>
      <c r="W35" t="n">
        <v>2.59</v>
      </c>
      <c r="X35" t="n">
        <v>0.38</v>
      </c>
      <c r="Y35" t="n">
        <v>0.5</v>
      </c>
      <c r="Z35" t="n">
        <v>10</v>
      </c>
      <c r="AA35" t="n">
        <v>351.2767259034166</v>
      </c>
      <c r="AB35" t="n">
        <v>480.6323136164625</v>
      </c>
      <c r="AC35" t="n">
        <v>434.7614401765954</v>
      </c>
      <c r="AD35" t="n">
        <v>351276.7259034166</v>
      </c>
      <c r="AE35" t="n">
        <v>480632.3136164625</v>
      </c>
      <c r="AF35" t="n">
        <v>2.343398885127293e-06</v>
      </c>
      <c r="AG35" t="n">
        <v>0.8366666666666666</v>
      </c>
      <c r="AH35" t="n">
        <v>434761.4401765954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2.4957</v>
      </c>
      <c r="E36" t="n">
        <v>40.07</v>
      </c>
      <c r="F36" t="n">
        <v>37.23</v>
      </c>
      <c r="G36" t="n">
        <v>223.37</v>
      </c>
      <c r="H36" t="n">
        <v>2.58</v>
      </c>
      <c r="I36" t="n">
        <v>10</v>
      </c>
      <c r="J36" t="n">
        <v>240.82</v>
      </c>
      <c r="K36" t="n">
        <v>53.44</v>
      </c>
      <c r="L36" t="n">
        <v>35</v>
      </c>
      <c r="M36" t="n">
        <v>6</v>
      </c>
      <c r="N36" t="n">
        <v>57.39</v>
      </c>
      <c r="O36" t="n">
        <v>29935.43</v>
      </c>
      <c r="P36" t="n">
        <v>432.19</v>
      </c>
      <c r="Q36" t="n">
        <v>790.17</v>
      </c>
      <c r="R36" t="n">
        <v>84.17</v>
      </c>
      <c r="S36" t="n">
        <v>58.53</v>
      </c>
      <c r="T36" t="n">
        <v>5723.47</v>
      </c>
      <c r="U36" t="n">
        <v>0.7</v>
      </c>
      <c r="V36" t="n">
        <v>0.78</v>
      </c>
      <c r="W36" t="n">
        <v>2.59</v>
      </c>
      <c r="X36" t="n">
        <v>0.33</v>
      </c>
      <c r="Y36" t="n">
        <v>0.5</v>
      </c>
      <c r="Z36" t="n">
        <v>10</v>
      </c>
      <c r="AA36" t="n">
        <v>349.8737932535417</v>
      </c>
      <c r="AB36" t="n">
        <v>478.7127592718833</v>
      </c>
      <c r="AC36" t="n">
        <v>433.0250854045514</v>
      </c>
      <c r="AD36" t="n">
        <v>349873.7932535417</v>
      </c>
      <c r="AE36" t="n">
        <v>478712.7592718833</v>
      </c>
      <c r="AF36" t="n">
        <v>2.348763292213729e-06</v>
      </c>
      <c r="AG36" t="n">
        <v>0.8347916666666667</v>
      </c>
      <c r="AH36" t="n">
        <v>433025.0854045514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2.4952</v>
      </c>
      <c r="E37" t="n">
        <v>40.08</v>
      </c>
      <c r="F37" t="n">
        <v>37.24</v>
      </c>
      <c r="G37" t="n">
        <v>223.42</v>
      </c>
      <c r="H37" t="n">
        <v>2.64</v>
      </c>
      <c r="I37" t="n">
        <v>10</v>
      </c>
      <c r="J37" t="n">
        <v>242.57</v>
      </c>
      <c r="K37" t="n">
        <v>53.44</v>
      </c>
      <c r="L37" t="n">
        <v>36</v>
      </c>
      <c r="M37" t="n">
        <v>4</v>
      </c>
      <c r="N37" t="n">
        <v>58.14</v>
      </c>
      <c r="O37" t="n">
        <v>30151.65</v>
      </c>
      <c r="P37" t="n">
        <v>433.28</v>
      </c>
      <c r="Q37" t="n">
        <v>790.17</v>
      </c>
      <c r="R37" t="n">
        <v>84.31</v>
      </c>
      <c r="S37" t="n">
        <v>58.53</v>
      </c>
      <c r="T37" t="n">
        <v>5795.83</v>
      </c>
      <c r="U37" t="n">
        <v>0.6899999999999999</v>
      </c>
      <c r="V37" t="n">
        <v>0.78</v>
      </c>
      <c r="W37" t="n">
        <v>2.59</v>
      </c>
      <c r="X37" t="n">
        <v>0.33</v>
      </c>
      <c r="Y37" t="n">
        <v>0.5</v>
      </c>
      <c r="Z37" t="n">
        <v>10</v>
      </c>
      <c r="AA37" t="n">
        <v>350.5673884347389</v>
      </c>
      <c r="AB37" t="n">
        <v>479.661766798057</v>
      </c>
      <c r="AC37" t="n">
        <v>433.8835209843676</v>
      </c>
      <c r="AD37" t="n">
        <v>350567.3884347389</v>
      </c>
      <c r="AE37" t="n">
        <v>479661.7667980571</v>
      </c>
      <c r="AF37" t="n">
        <v>2.348292730188603e-06</v>
      </c>
      <c r="AG37" t="n">
        <v>0.835</v>
      </c>
      <c r="AH37" t="n">
        <v>433883.5209843676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2.4946</v>
      </c>
      <c r="E38" t="n">
        <v>40.09</v>
      </c>
      <c r="F38" t="n">
        <v>37.24</v>
      </c>
      <c r="G38" t="n">
        <v>223.47</v>
      </c>
      <c r="H38" t="n">
        <v>2.69</v>
      </c>
      <c r="I38" t="n">
        <v>10</v>
      </c>
      <c r="J38" t="n">
        <v>244.34</v>
      </c>
      <c r="K38" t="n">
        <v>53.44</v>
      </c>
      <c r="L38" t="n">
        <v>37</v>
      </c>
      <c r="M38" t="n">
        <v>3</v>
      </c>
      <c r="N38" t="n">
        <v>58.9</v>
      </c>
      <c r="O38" t="n">
        <v>30368.96</v>
      </c>
      <c r="P38" t="n">
        <v>430.56</v>
      </c>
      <c r="Q38" t="n">
        <v>790.17</v>
      </c>
      <c r="R38" t="n">
        <v>84.58</v>
      </c>
      <c r="S38" t="n">
        <v>58.53</v>
      </c>
      <c r="T38" t="n">
        <v>5926.32</v>
      </c>
      <c r="U38" t="n">
        <v>0.6899999999999999</v>
      </c>
      <c r="V38" t="n">
        <v>0.78</v>
      </c>
      <c r="W38" t="n">
        <v>2.6</v>
      </c>
      <c r="X38" t="n">
        <v>0.34</v>
      </c>
      <c r="Y38" t="n">
        <v>0.5</v>
      </c>
      <c r="Z38" t="n">
        <v>10</v>
      </c>
      <c r="AA38" t="n">
        <v>349.1679283222667</v>
      </c>
      <c r="AB38" t="n">
        <v>477.7469637323499</v>
      </c>
      <c r="AC38" t="n">
        <v>432.1514640358084</v>
      </c>
      <c r="AD38" t="n">
        <v>349167.9283222667</v>
      </c>
      <c r="AE38" t="n">
        <v>477746.9637323499</v>
      </c>
      <c r="AF38" t="n">
        <v>2.347728055758452e-06</v>
      </c>
      <c r="AG38" t="n">
        <v>0.8352083333333334</v>
      </c>
      <c r="AH38" t="n">
        <v>432151.4640358085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2.4949</v>
      </c>
      <c r="E39" t="n">
        <v>40.08</v>
      </c>
      <c r="F39" t="n">
        <v>37.24</v>
      </c>
      <c r="G39" t="n">
        <v>223.45</v>
      </c>
      <c r="H39" t="n">
        <v>2.75</v>
      </c>
      <c r="I39" t="n">
        <v>10</v>
      </c>
      <c r="J39" t="n">
        <v>246.11</v>
      </c>
      <c r="K39" t="n">
        <v>53.44</v>
      </c>
      <c r="L39" t="n">
        <v>38</v>
      </c>
      <c r="M39" t="n">
        <v>1</v>
      </c>
      <c r="N39" t="n">
        <v>59.67</v>
      </c>
      <c r="O39" t="n">
        <v>30587.38</v>
      </c>
      <c r="P39" t="n">
        <v>432.14</v>
      </c>
      <c r="Q39" t="n">
        <v>790.23</v>
      </c>
      <c r="R39" t="n">
        <v>84.2</v>
      </c>
      <c r="S39" t="n">
        <v>58.53</v>
      </c>
      <c r="T39" t="n">
        <v>5737.63</v>
      </c>
      <c r="U39" t="n">
        <v>0.7</v>
      </c>
      <c r="V39" t="n">
        <v>0.78</v>
      </c>
      <c r="W39" t="n">
        <v>2.6</v>
      </c>
      <c r="X39" t="n">
        <v>0.34</v>
      </c>
      <c r="Y39" t="n">
        <v>0.5</v>
      </c>
      <c r="Z39" t="n">
        <v>10</v>
      </c>
      <c r="AA39" t="n">
        <v>349.9872767483205</v>
      </c>
      <c r="AB39" t="n">
        <v>478.868032395978</v>
      </c>
      <c r="AC39" t="n">
        <v>433.1655394796097</v>
      </c>
      <c r="AD39" t="n">
        <v>349987.2767483205</v>
      </c>
      <c r="AE39" t="n">
        <v>478868.0323959781</v>
      </c>
      <c r="AF39" t="n">
        <v>2.348010392973527e-06</v>
      </c>
      <c r="AG39" t="n">
        <v>0.835</v>
      </c>
      <c r="AH39" t="n">
        <v>433165.5394796097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2.4948</v>
      </c>
      <c r="E40" t="n">
        <v>40.08</v>
      </c>
      <c r="F40" t="n">
        <v>37.24</v>
      </c>
      <c r="G40" t="n">
        <v>223.45</v>
      </c>
      <c r="H40" t="n">
        <v>2.8</v>
      </c>
      <c r="I40" t="n">
        <v>10</v>
      </c>
      <c r="J40" t="n">
        <v>247.89</v>
      </c>
      <c r="K40" t="n">
        <v>53.44</v>
      </c>
      <c r="L40" t="n">
        <v>39</v>
      </c>
      <c r="M40" t="n">
        <v>1</v>
      </c>
      <c r="N40" t="n">
        <v>60.45</v>
      </c>
      <c r="O40" t="n">
        <v>30806.92</v>
      </c>
      <c r="P40" t="n">
        <v>434.59</v>
      </c>
      <c r="Q40" t="n">
        <v>790.1799999999999</v>
      </c>
      <c r="R40" t="n">
        <v>84.47</v>
      </c>
      <c r="S40" t="n">
        <v>58.53</v>
      </c>
      <c r="T40" t="n">
        <v>5875.78</v>
      </c>
      <c r="U40" t="n">
        <v>0.6899999999999999</v>
      </c>
      <c r="V40" t="n">
        <v>0.78</v>
      </c>
      <c r="W40" t="n">
        <v>2.6</v>
      </c>
      <c r="X40" t="n">
        <v>0.34</v>
      </c>
      <c r="Y40" t="n">
        <v>0.5</v>
      </c>
      <c r="Z40" t="n">
        <v>10</v>
      </c>
      <c r="AA40" t="n">
        <v>351.3371594882084</v>
      </c>
      <c r="AB40" t="n">
        <v>480.7150015133163</v>
      </c>
      <c r="AC40" t="n">
        <v>434.8362364566266</v>
      </c>
      <c r="AD40" t="n">
        <v>351337.1594882084</v>
      </c>
      <c r="AE40" t="n">
        <v>480715.0015133163</v>
      </c>
      <c r="AF40" t="n">
        <v>2.347916280568502e-06</v>
      </c>
      <c r="AG40" t="n">
        <v>0.835</v>
      </c>
      <c r="AH40" t="n">
        <v>434836.2364566266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2.4945</v>
      </c>
      <c r="E41" t="n">
        <v>40.09</v>
      </c>
      <c r="F41" t="n">
        <v>37.25</v>
      </c>
      <c r="G41" t="n">
        <v>223.49</v>
      </c>
      <c r="H41" t="n">
        <v>2.85</v>
      </c>
      <c r="I41" t="n">
        <v>10</v>
      </c>
      <c r="J41" t="n">
        <v>249.68</v>
      </c>
      <c r="K41" t="n">
        <v>53.44</v>
      </c>
      <c r="L41" t="n">
        <v>40</v>
      </c>
      <c r="M41" t="n">
        <v>0</v>
      </c>
      <c r="N41" t="n">
        <v>61.24</v>
      </c>
      <c r="O41" t="n">
        <v>31027.6</v>
      </c>
      <c r="P41" t="n">
        <v>437.28</v>
      </c>
      <c r="Q41" t="n">
        <v>790.17</v>
      </c>
      <c r="R41" t="n">
        <v>84.41</v>
      </c>
      <c r="S41" t="n">
        <v>58.53</v>
      </c>
      <c r="T41" t="n">
        <v>5844.91</v>
      </c>
      <c r="U41" t="n">
        <v>0.6899999999999999</v>
      </c>
      <c r="V41" t="n">
        <v>0.78</v>
      </c>
      <c r="W41" t="n">
        <v>2.6</v>
      </c>
      <c r="X41" t="n">
        <v>0.35</v>
      </c>
      <c r="Y41" t="n">
        <v>0.5</v>
      </c>
      <c r="Z41" t="n">
        <v>10</v>
      </c>
      <c r="AA41" t="n">
        <v>352.8761160383422</v>
      </c>
      <c r="AB41" t="n">
        <v>482.8206697591805</v>
      </c>
      <c r="AC41" t="n">
        <v>436.7409426804296</v>
      </c>
      <c r="AD41" t="n">
        <v>352876.1160383422</v>
      </c>
      <c r="AE41" t="n">
        <v>482820.6697591805</v>
      </c>
      <c r="AF41" t="n">
        <v>2.347633943353426e-06</v>
      </c>
      <c r="AG41" t="n">
        <v>0.8352083333333334</v>
      </c>
      <c r="AH41" t="n">
        <v>436740.9426804296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1.6087</v>
      </c>
      <c r="E2" t="n">
        <v>62.16</v>
      </c>
      <c r="F2" t="n">
        <v>51.24</v>
      </c>
      <c r="G2" t="n">
        <v>8.31</v>
      </c>
      <c r="H2" t="n">
        <v>0.15</v>
      </c>
      <c r="I2" t="n">
        <v>370</v>
      </c>
      <c r="J2" t="n">
        <v>116.05</v>
      </c>
      <c r="K2" t="n">
        <v>43.4</v>
      </c>
      <c r="L2" t="n">
        <v>1</v>
      </c>
      <c r="M2" t="n">
        <v>368</v>
      </c>
      <c r="N2" t="n">
        <v>16.65</v>
      </c>
      <c r="O2" t="n">
        <v>14546.17</v>
      </c>
      <c r="P2" t="n">
        <v>508.78</v>
      </c>
      <c r="Q2" t="n">
        <v>790.33</v>
      </c>
      <c r="R2" t="n">
        <v>551.33</v>
      </c>
      <c r="S2" t="n">
        <v>58.53</v>
      </c>
      <c r="T2" t="n">
        <v>237502.06</v>
      </c>
      <c r="U2" t="n">
        <v>0.11</v>
      </c>
      <c r="V2" t="n">
        <v>0.57</v>
      </c>
      <c r="W2" t="n">
        <v>3.21</v>
      </c>
      <c r="X2" t="n">
        <v>14.33</v>
      </c>
      <c r="Y2" t="n">
        <v>0.5</v>
      </c>
      <c r="Z2" t="n">
        <v>10</v>
      </c>
      <c r="AA2" t="n">
        <v>624.1283615543357</v>
      </c>
      <c r="AB2" t="n">
        <v>853.95995887866</v>
      </c>
      <c r="AC2" t="n">
        <v>772.4592189436098</v>
      </c>
      <c r="AD2" t="n">
        <v>624128.3615543357</v>
      </c>
      <c r="AE2" t="n">
        <v>853959.95887866</v>
      </c>
      <c r="AF2" t="n">
        <v>1.637901542850732e-06</v>
      </c>
      <c r="AG2" t="n">
        <v>1.295</v>
      </c>
      <c r="AH2" t="n">
        <v>772459.2189436099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2.0692</v>
      </c>
      <c r="E3" t="n">
        <v>48.33</v>
      </c>
      <c r="F3" t="n">
        <v>42.61</v>
      </c>
      <c r="G3" t="n">
        <v>16.82</v>
      </c>
      <c r="H3" t="n">
        <v>0.3</v>
      </c>
      <c r="I3" t="n">
        <v>152</v>
      </c>
      <c r="J3" t="n">
        <v>117.34</v>
      </c>
      <c r="K3" t="n">
        <v>43.4</v>
      </c>
      <c r="L3" t="n">
        <v>2</v>
      </c>
      <c r="M3" t="n">
        <v>150</v>
      </c>
      <c r="N3" t="n">
        <v>16.94</v>
      </c>
      <c r="O3" t="n">
        <v>14705.49</v>
      </c>
      <c r="P3" t="n">
        <v>418.04</v>
      </c>
      <c r="Q3" t="n">
        <v>790.2</v>
      </c>
      <c r="R3" t="n">
        <v>263.62</v>
      </c>
      <c r="S3" t="n">
        <v>58.53</v>
      </c>
      <c r="T3" t="n">
        <v>94737.72</v>
      </c>
      <c r="U3" t="n">
        <v>0.22</v>
      </c>
      <c r="V3" t="n">
        <v>0.68</v>
      </c>
      <c r="W3" t="n">
        <v>2.83</v>
      </c>
      <c r="X3" t="n">
        <v>5.71</v>
      </c>
      <c r="Y3" t="n">
        <v>0.5</v>
      </c>
      <c r="Z3" t="n">
        <v>10</v>
      </c>
      <c r="AA3" t="n">
        <v>401.4873291876061</v>
      </c>
      <c r="AB3" t="n">
        <v>549.3326761653709</v>
      </c>
      <c r="AC3" t="n">
        <v>496.9051365454005</v>
      </c>
      <c r="AD3" t="n">
        <v>401487.3291876061</v>
      </c>
      <c r="AE3" t="n">
        <v>549332.676165371</v>
      </c>
      <c r="AF3" t="n">
        <v>2.106760659207269e-06</v>
      </c>
      <c r="AG3" t="n">
        <v>1.006875</v>
      </c>
      <c r="AH3" t="n">
        <v>496905.1365454005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2.2331</v>
      </c>
      <c r="E4" t="n">
        <v>44.78</v>
      </c>
      <c r="F4" t="n">
        <v>40.43</v>
      </c>
      <c r="G4" t="n">
        <v>25.53</v>
      </c>
      <c r="H4" t="n">
        <v>0.45</v>
      </c>
      <c r="I4" t="n">
        <v>95</v>
      </c>
      <c r="J4" t="n">
        <v>118.63</v>
      </c>
      <c r="K4" t="n">
        <v>43.4</v>
      </c>
      <c r="L4" t="n">
        <v>3</v>
      </c>
      <c r="M4" t="n">
        <v>93</v>
      </c>
      <c r="N4" t="n">
        <v>17.23</v>
      </c>
      <c r="O4" t="n">
        <v>14865.24</v>
      </c>
      <c r="P4" t="n">
        <v>391.68</v>
      </c>
      <c r="Q4" t="n">
        <v>790.17</v>
      </c>
      <c r="R4" t="n">
        <v>190.95</v>
      </c>
      <c r="S4" t="n">
        <v>58.53</v>
      </c>
      <c r="T4" t="n">
        <v>58686.39</v>
      </c>
      <c r="U4" t="n">
        <v>0.31</v>
      </c>
      <c r="V4" t="n">
        <v>0.72</v>
      </c>
      <c r="W4" t="n">
        <v>2.73</v>
      </c>
      <c r="X4" t="n">
        <v>3.52</v>
      </c>
      <c r="Y4" t="n">
        <v>0.5</v>
      </c>
      <c r="Z4" t="n">
        <v>10</v>
      </c>
      <c r="AA4" t="n">
        <v>350.1914946615965</v>
      </c>
      <c r="AB4" t="n">
        <v>479.1474523543807</v>
      </c>
      <c r="AC4" t="n">
        <v>433.4182919893509</v>
      </c>
      <c r="AD4" t="n">
        <v>350191.4946615965</v>
      </c>
      <c r="AE4" t="n">
        <v>479147.4523543807</v>
      </c>
      <c r="AF4" t="n">
        <v>2.273635814844265e-06</v>
      </c>
      <c r="AG4" t="n">
        <v>0.9329166666666667</v>
      </c>
      <c r="AH4" t="n">
        <v>433418.2919893509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2.3176</v>
      </c>
      <c r="E5" t="n">
        <v>43.15</v>
      </c>
      <c r="F5" t="n">
        <v>39.42</v>
      </c>
      <c r="G5" t="n">
        <v>34.27</v>
      </c>
      <c r="H5" t="n">
        <v>0.59</v>
      </c>
      <c r="I5" t="n">
        <v>69</v>
      </c>
      <c r="J5" t="n">
        <v>119.93</v>
      </c>
      <c r="K5" t="n">
        <v>43.4</v>
      </c>
      <c r="L5" t="n">
        <v>4</v>
      </c>
      <c r="M5" t="n">
        <v>67</v>
      </c>
      <c r="N5" t="n">
        <v>17.53</v>
      </c>
      <c r="O5" t="n">
        <v>15025.44</v>
      </c>
      <c r="P5" t="n">
        <v>376.96</v>
      </c>
      <c r="Q5" t="n">
        <v>790.17</v>
      </c>
      <c r="R5" t="n">
        <v>157.07</v>
      </c>
      <c r="S5" t="n">
        <v>58.53</v>
      </c>
      <c r="T5" t="n">
        <v>41880.46</v>
      </c>
      <c r="U5" t="n">
        <v>0.37</v>
      </c>
      <c r="V5" t="n">
        <v>0.74</v>
      </c>
      <c r="W5" t="n">
        <v>2.69</v>
      </c>
      <c r="X5" t="n">
        <v>2.51</v>
      </c>
      <c r="Y5" t="n">
        <v>0.5</v>
      </c>
      <c r="Z5" t="n">
        <v>10</v>
      </c>
      <c r="AA5" t="n">
        <v>326.284093233889</v>
      </c>
      <c r="AB5" t="n">
        <v>446.4362910008787</v>
      </c>
      <c r="AC5" t="n">
        <v>403.8290379650238</v>
      </c>
      <c r="AD5" t="n">
        <v>326284.093233889</v>
      </c>
      <c r="AE5" t="n">
        <v>446436.2910008787</v>
      </c>
      <c r="AF5" t="n">
        <v>2.359669680929233e-06</v>
      </c>
      <c r="AG5" t="n">
        <v>0.8989583333333333</v>
      </c>
      <c r="AH5" t="n">
        <v>403829.0379650238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2.3677</v>
      </c>
      <c r="E6" t="n">
        <v>42.24</v>
      </c>
      <c r="F6" t="n">
        <v>38.86</v>
      </c>
      <c r="G6" t="n">
        <v>43.18</v>
      </c>
      <c r="H6" t="n">
        <v>0.73</v>
      </c>
      <c r="I6" t="n">
        <v>54</v>
      </c>
      <c r="J6" t="n">
        <v>121.23</v>
      </c>
      <c r="K6" t="n">
        <v>43.4</v>
      </c>
      <c r="L6" t="n">
        <v>5</v>
      </c>
      <c r="M6" t="n">
        <v>52</v>
      </c>
      <c r="N6" t="n">
        <v>17.83</v>
      </c>
      <c r="O6" t="n">
        <v>15186.08</v>
      </c>
      <c r="P6" t="n">
        <v>367.28</v>
      </c>
      <c r="Q6" t="n">
        <v>790.1799999999999</v>
      </c>
      <c r="R6" t="n">
        <v>138.98</v>
      </c>
      <c r="S6" t="n">
        <v>58.53</v>
      </c>
      <c r="T6" t="n">
        <v>32910.25</v>
      </c>
      <c r="U6" t="n">
        <v>0.42</v>
      </c>
      <c r="V6" t="n">
        <v>0.75</v>
      </c>
      <c r="W6" t="n">
        <v>2.65</v>
      </c>
      <c r="X6" t="n">
        <v>1.96</v>
      </c>
      <c r="Y6" t="n">
        <v>0.5</v>
      </c>
      <c r="Z6" t="n">
        <v>10</v>
      </c>
      <c r="AA6" t="n">
        <v>312.4642798190475</v>
      </c>
      <c r="AB6" t="n">
        <v>427.5274125995545</v>
      </c>
      <c r="AC6" t="n">
        <v>386.7247963795444</v>
      </c>
      <c r="AD6" t="n">
        <v>312464.2798190475</v>
      </c>
      <c r="AE6" t="n">
        <v>427527.4125995545</v>
      </c>
      <c r="AF6" t="n">
        <v>2.410679109223397e-06</v>
      </c>
      <c r="AG6" t="n">
        <v>0.88</v>
      </c>
      <c r="AH6" t="n">
        <v>386724.7963795444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2.4025</v>
      </c>
      <c r="E7" t="n">
        <v>41.62</v>
      </c>
      <c r="F7" t="n">
        <v>38.49</v>
      </c>
      <c r="G7" t="n">
        <v>52.48</v>
      </c>
      <c r="H7" t="n">
        <v>0.86</v>
      </c>
      <c r="I7" t="n">
        <v>44</v>
      </c>
      <c r="J7" t="n">
        <v>122.54</v>
      </c>
      <c r="K7" t="n">
        <v>43.4</v>
      </c>
      <c r="L7" t="n">
        <v>6</v>
      </c>
      <c r="M7" t="n">
        <v>42</v>
      </c>
      <c r="N7" t="n">
        <v>18.14</v>
      </c>
      <c r="O7" t="n">
        <v>15347.16</v>
      </c>
      <c r="P7" t="n">
        <v>358.32</v>
      </c>
      <c r="Q7" t="n">
        <v>790.17</v>
      </c>
      <c r="R7" t="n">
        <v>126.25</v>
      </c>
      <c r="S7" t="n">
        <v>58.53</v>
      </c>
      <c r="T7" t="n">
        <v>26592.35</v>
      </c>
      <c r="U7" t="n">
        <v>0.46</v>
      </c>
      <c r="V7" t="n">
        <v>0.75</v>
      </c>
      <c r="W7" t="n">
        <v>2.64</v>
      </c>
      <c r="X7" t="n">
        <v>1.59</v>
      </c>
      <c r="Y7" t="n">
        <v>0.5</v>
      </c>
      <c r="Z7" t="n">
        <v>10</v>
      </c>
      <c r="AA7" t="n">
        <v>301.9833568618616</v>
      </c>
      <c r="AB7" t="n">
        <v>413.1869514238454</v>
      </c>
      <c r="AC7" t="n">
        <v>373.7529686914813</v>
      </c>
      <c r="AD7" t="n">
        <v>301983.3568618616</v>
      </c>
      <c r="AE7" t="n">
        <v>413186.9514238454</v>
      </c>
      <c r="AF7" t="n">
        <v>2.446110807918744e-06</v>
      </c>
      <c r="AG7" t="n">
        <v>0.8670833333333333</v>
      </c>
      <c r="AH7" t="n">
        <v>373752.9686914813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2.422</v>
      </c>
      <c r="E8" t="n">
        <v>41.29</v>
      </c>
      <c r="F8" t="n">
        <v>38.3</v>
      </c>
      <c r="G8" t="n">
        <v>60.47</v>
      </c>
      <c r="H8" t="n">
        <v>1</v>
      </c>
      <c r="I8" t="n">
        <v>38</v>
      </c>
      <c r="J8" t="n">
        <v>123.85</v>
      </c>
      <c r="K8" t="n">
        <v>43.4</v>
      </c>
      <c r="L8" t="n">
        <v>7</v>
      </c>
      <c r="M8" t="n">
        <v>36</v>
      </c>
      <c r="N8" t="n">
        <v>18.45</v>
      </c>
      <c r="O8" t="n">
        <v>15508.69</v>
      </c>
      <c r="P8" t="n">
        <v>352.62</v>
      </c>
      <c r="Q8" t="n">
        <v>790.1900000000001</v>
      </c>
      <c r="R8" t="n">
        <v>119.77</v>
      </c>
      <c r="S8" t="n">
        <v>58.53</v>
      </c>
      <c r="T8" t="n">
        <v>23384.11</v>
      </c>
      <c r="U8" t="n">
        <v>0.49</v>
      </c>
      <c r="V8" t="n">
        <v>0.76</v>
      </c>
      <c r="W8" t="n">
        <v>2.64</v>
      </c>
      <c r="X8" t="n">
        <v>1.39</v>
      </c>
      <c r="Y8" t="n">
        <v>0.5</v>
      </c>
      <c r="Z8" t="n">
        <v>10</v>
      </c>
      <c r="AA8" t="n">
        <v>295.9032920695124</v>
      </c>
      <c r="AB8" t="n">
        <v>404.8679385414255</v>
      </c>
      <c r="AC8" t="n">
        <v>366.2279107227516</v>
      </c>
      <c r="AD8" t="n">
        <v>295903.2920695124</v>
      </c>
      <c r="AE8" t="n">
        <v>404867.9385414255</v>
      </c>
      <c r="AF8" t="n">
        <v>2.465964777015275e-06</v>
      </c>
      <c r="AG8" t="n">
        <v>0.8602083333333334</v>
      </c>
      <c r="AH8" t="n">
        <v>366227.9107227516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2.4448</v>
      </c>
      <c r="E9" t="n">
        <v>40.9</v>
      </c>
      <c r="F9" t="n">
        <v>38.05</v>
      </c>
      <c r="G9" t="n">
        <v>71.34999999999999</v>
      </c>
      <c r="H9" t="n">
        <v>1.13</v>
      </c>
      <c r="I9" t="n">
        <v>32</v>
      </c>
      <c r="J9" t="n">
        <v>125.16</v>
      </c>
      <c r="K9" t="n">
        <v>43.4</v>
      </c>
      <c r="L9" t="n">
        <v>8</v>
      </c>
      <c r="M9" t="n">
        <v>30</v>
      </c>
      <c r="N9" t="n">
        <v>18.76</v>
      </c>
      <c r="O9" t="n">
        <v>15670.68</v>
      </c>
      <c r="P9" t="n">
        <v>344.51</v>
      </c>
      <c r="Q9" t="n">
        <v>790.17</v>
      </c>
      <c r="R9" t="n">
        <v>111.78</v>
      </c>
      <c r="S9" t="n">
        <v>58.53</v>
      </c>
      <c r="T9" t="n">
        <v>19417.99</v>
      </c>
      <c r="U9" t="n">
        <v>0.52</v>
      </c>
      <c r="V9" t="n">
        <v>0.76</v>
      </c>
      <c r="W9" t="n">
        <v>2.62</v>
      </c>
      <c r="X9" t="n">
        <v>1.15</v>
      </c>
      <c r="Y9" t="n">
        <v>0.5</v>
      </c>
      <c r="Z9" t="n">
        <v>10</v>
      </c>
      <c r="AA9" t="n">
        <v>288.0452181107042</v>
      </c>
      <c r="AB9" t="n">
        <v>394.1161750772281</v>
      </c>
      <c r="AC9" t="n">
        <v>356.5022804733824</v>
      </c>
      <c r="AD9" t="n">
        <v>288045.2181107042</v>
      </c>
      <c r="AE9" t="n">
        <v>394116.1750772282</v>
      </c>
      <c r="AF9" t="n">
        <v>2.489178648574295e-06</v>
      </c>
      <c r="AG9" t="n">
        <v>0.8520833333333333</v>
      </c>
      <c r="AH9" t="n">
        <v>356502.2804733824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2.4606</v>
      </c>
      <c r="E10" t="n">
        <v>40.64</v>
      </c>
      <c r="F10" t="n">
        <v>37.89</v>
      </c>
      <c r="G10" t="n">
        <v>81.19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26</v>
      </c>
      <c r="N10" t="n">
        <v>19.08</v>
      </c>
      <c r="O10" t="n">
        <v>15833.12</v>
      </c>
      <c r="P10" t="n">
        <v>338.17</v>
      </c>
      <c r="Q10" t="n">
        <v>790.1900000000001</v>
      </c>
      <c r="R10" t="n">
        <v>106.2</v>
      </c>
      <c r="S10" t="n">
        <v>58.53</v>
      </c>
      <c r="T10" t="n">
        <v>16647.65</v>
      </c>
      <c r="U10" t="n">
        <v>0.55</v>
      </c>
      <c r="V10" t="n">
        <v>0.77</v>
      </c>
      <c r="W10" t="n">
        <v>2.62</v>
      </c>
      <c r="X10" t="n">
        <v>0.98</v>
      </c>
      <c r="Y10" t="n">
        <v>0.5</v>
      </c>
      <c r="Z10" t="n">
        <v>10</v>
      </c>
      <c r="AA10" t="n">
        <v>282.3191796793827</v>
      </c>
      <c r="AB10" t="n">
        <v>386.281556680507</v>
      </c>
      <c r="AC10" t="n">
        <v>349.4153870604885</v>
      </c>
      <c r="AD10" t="n">
        <v>282319.1796793827</v>
      </c>
      <c r="AE10" t="n">
        <v>386281.556680507</v>
      </c>
      <c r="AF10" t="n">
        <v>2.505265454303792e-06</v>
      </c>
      <c r="AG10" t="n">
        <v>0.8466666666666667</v>
      </c>
      <c r="AH10" t="n">
        <v>349415.3870604885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2.4707</v>
      </c>
      <c r="E11" t="n">
        <v>40.47</v>
      </c>
      <c r="F11" t="n">
        <v>37.79</v>
      </c>
      <c r="G11" t="n">
        <v>90.7</v>
      </c>
      <c r="H11" t="n">
        <v>1.38</v>
      </c>
      <c r="I11" t="n">
        <v>25</v>
      </c>
      <c r="J11" t="n">
        <v>127.8</v>
      </c>
      <c r="K11" t="n">
        <v>43.4</v>
      </c>
      <c r="L11" t="n">
        <v>10</v>
      </c>
      <c r="M11" t="n">
        <v>23</v>
      </c>
      <c r="N11" t="n">
        <v>19.4</v>
      </c>
      <c r="O11" t="n">
        <v>15996.02</v>
      </c>
      <c r="P11" t="n">
        <v>332.11</v>
      </c>
      <c r="Q11" t="n">
        <v>790.16</v>
      </c>
      <c r="R11" t="n">
        <v>103.11</v>
      </c>
      <c r="S11" t="n">
        <v>58.53</v>
      </c>
      <c r="T11" t="n">
        <v>15119.41</v>
      </c>
      <c r="U11" t="n">
        <v>0.57</v>
      </c>
      <c r="V11" t="n">
        <v>0.77</v>
      </c>
      <c r="W11" t="n">
        <v>2.61</v>
      </c>
      <c r="X11" t="n">
        <v>0.89</v>
      </c>
      <c r="Y11" t="n">
        <v>0.5</v>
      </c>
      <c r="Z11" t="n">
        <v>10</v>
      </c>
      <c r="AA11" t="n">
        <v>277.5969234735829</v>
      </c>
      <c r="AB11" t="n">
        <v>379.8203574084912</v>
      </c>
      <c r="AC11" t="n">
        <v>343.5708355786437</v>
      </c>
      <c r="AD11" t="n">
        <v>277596.9234735829</v>
      </c>
      <c r="AE11" t="n">
        <v>379820.3574084913</v>
      </c>
      <c r="AF11" t="n">
        <v>2.515548792143534e-06</v>
      </c>
      <c r="AG11" t="n">
        <v>0.843125</v>
      </c>
      <c r="AH11" t="n">
        <v>343570.8355786437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2.4777</v>
      </c>
      <c r="E12" t="n">
        <v>40.36</v>
      </c>
      <c r="F12" t="n">
        <v>37.73</v>
      </c>
      <c r="G12" t="n">
        <v>98.42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21</v>
      </c>
      <c r="N12" t="n">
        <v>19.73</v>
      </c>
      <c r="O12" t="n">
        <v>16159.39</v>
      </c>
      <c r="P12" t="n">
        <v>326.34</v>
      </c>
      <c r="Q12" t="n">
        <v>790.1799999999999</v>
      </c>
      <c r="R12" t="n">
        <v>100.88</v>
      </c>
      <c r="S12" t="n">
        <v>58.53</v>
      </c>
      <c r="T12" t="n">
        <v>14013.41</v>
      </c>
      <c r="U12" t="n">
        <v>0.58</v>
      </c>
      <c r="V12" t="n">
        <v>0.77</v>
      </c>
      <c r="W12" t="n">
        <v>2.61</v>
      </c>
      <c r="X12" t="n">
        <v>0.82</v>
      </c>
      <c r="Y12" t="n">
        <v>0.5</v>
      </c>
      <c r="Z12" t="n">
        <v>10</v>
      </c>
      <c r="AA12" t="n">
        <v>273.5072048515762</v>
      </c>
      <c r="AB12" t="n">
        <v>374.2246239642099</v>
      </c>
      <c r="AC12" t="n">
        <v>338.5091510806234</v>
      </c>
      <c r="AD12" t="n">
        <v>273507.2048515762</v>
      </c>
      <c r="AE12" t="n">
        <v>374224.6239642099</v>
      </c>
      <c r="AF12" t="n">
        <v>2.522675857973058e-06</v>
      </c>
      <c r="AG12" t="n">
        <v>0.8408333333333333</v>
      </c>
      <c r="AH12" t="n">
        <v>338509.1510806234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2.4854</v>
      </c>
      <c r="E13" t="n">
        <v>40.23</v>
      </c>
      <c r="F13" t="n">
        <v>37.65</v>
      </c>
      <c r="G13" t="n">
        <v>107.57</v>
      </c>
      <c r="H13" t="n">
        <v>1.63</v>
      </c>
      <c r="I13" t="n">
        <v>21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319.45</v>
      </c>
      <c r="Q13" t="n">
        <v>790.16</v>
      </c>
      <c r="R13" t="n">
        <v>98.18000000000001</v>
      </c>
      <c r="S13" t="n">
        <v>58.53</v>
      </c>
      <c r="T13" t="n">
        <v>12673.51</v>
      </c>
      <c r="U13" t="n">
        <v>0.6</v>
      </c>
      <c r="V13" t="n">
        <v>0.77</v>
      </c>
      <c r="W13" t="n">
        <v>2.61</v>
      </c>
      <c r="X13" t="n">
        <v>0.75</v>
      </c>
      <c r="Y13" t="n">
        <v>0.5</v>
      </c>
      <c r="Z13" t="n">
        <v>10</v>
      </c>
      <c r="AA13" t="n">
        <v>268.7040294158691</v>
      </c>
      <c r="AB13" t="n">
        <v>367.6527074319305</v>
      </c>
      <c r="AC13" t="n">
        <v>332.5644490384419</v>
      </c>
      <c r="AD13" t="n">
        <v>268704.0294158691</v>
      </c>
      <c r="AE13" t="n">
        <v>367652.7074319305</v>
      </c>
      <c r="AF13" t="n">
        <v>2.530515630385534e-06</v>
      </c>
      <c r="AG13" t="n">
        <v>0.8381249999999999</v>
      </c>
      <c r="AH13" t="n">
        <v>332564.4490384419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2.4925</v>
      </c>
      <c r="E14" t="n">
        <v>40.12</v>
      </c>
      <c r="F14" t="n">
        <v>37.58</v>
      </c>
      <c r="G14" t="n">
        <v>118.68</v>
      </c>
      <c r="H14" t="n">
        <v>1.74</v>
      </c>
      <c r="I14" t="n">
        <v>19</v>
      </c>
      <c r="J14" t="n">
        <v>131.79</v>
      </c>
      <c r="K14" t="n">
        <v>43.4</v>
      </c>
      <c r="L14" t="n">
        <v>13</v>
      </c>
      <c r="M14" t="n">
        <v>16</v>
      </c>
      <c r="N14" t="n">
        <v>20.39</v>
      </c>
      <c r="O14" t="n">
        <v>16487.53</v>
      </c>
      <c r="P14" t="n">
        <v>311</v>
      </c>
      <c r="Q14" t="n">
        <v>790.16</v>
      </c>
      <c r="R14" t="n">
        <v>95.98999999999999</v>
      </c>
      <c r="S14" t="n">
        <v>58.53</v>
      </c>
      <c r="T14" t="n">
        <v>11587.25</v>
      </c>
      <c r="U14" t="n">
        <v>0.61</v>
      </c>
      <c r="V14" t="n">
        <v>0.77</v>
      </c>
      <c r="W14" t="n">
        <v>2.61</v>
      </c>
      <c r="X14" t="n">
        <v>0.68</v>
      </c>
      <c r="Y14" t="n">
        <v>0.5</v>
      </c>
      <c r="Z14" t="n">
        <v>10</v>
      </c>
      <c r="AA14" t="n">
        <v>263.1664942511127</v>
      </c>
      <c r="AB14" t="n">
        <v>360.0760075207012</v>
      </c>
      <c r="AC14" t="n">
        <v>325.7108587327751</v>
      </c>
      <c r="AD14" t="n">
        <v>263166.4942511127</v>
      </c>
      <c r="AE14" t="n">
        <v>360076.0075207012</v>
      </c>
      <c r="AF14" t="n">
        <v>2.537744511441195e-06</v>
      </c>
      <c r="AG14" t="n">
        <v>0.8358333333333333</v>
      </c>
      <c r="AH14" t="n">
        <v>325710.8587327751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2.5006</v>
      </c>
      <c r="E15" t="n">
        <v>39.99</v>
      </c>
      <c r="F15" t="n">
        <v>37.5</v>
      </c>
      <c r="G15" t="n">
        <v>132.35</v>
      </c>
      <c r="H15" t="n">
        <v>1.86</v>
      </c>
      <c r="I15" t="n">
        <v>17</v>
      </c>
      <c r="J15" t="n">
        <v>133.12</v>
      </c>
      <c r="K15" t="n">
        <v>43.4</v>
      </c>
      <c r="L15" t="n">
        <v>14</v>
      </c>
      <c r="M15" t="n">
        <v>11</v>
      </c>
      <c r="N15" t="n">
        <v>20.72</v>
      </c>
      <c r="O15" t="n">
        <v>16652.31</v>
      </c>
      <c r="P15" t="n">
        <v>308.3</v>
      </c>
      <c r="Q15" t="n">
        <v>790.17</v>
      </c>
      <c r="R15" t="n">
        <v>93.29000000000001</v>
      </c>
      <c r="S15" t="n">
        <v>58.53</v>
      </c>
      <c r="T15" t="n">
        <v>10246.88</v>
      </c>
      <c r="U15" t="n">
        <v>0.63</v>
      </c>
      <c r="V15" t="n">
        <v>0.77</v>
      </c>
      <c r="W15" t="n">
        <v>2.6</v>
      </c>
      <c r="X15" t="n">
        <v>0.6</v>
      </c>
      <c r="Y15" t="n">
        <v>0.5</v>
      </c>
      <c r="Z15" t="n">
        <v>10</v>
      </c>
      <c r="AA15" t="n">
        <v>260.6625542509129</v>
      </c>
      <c r="AB15" t="n">
        <v>356.6500063463911</v>
      </c>
      <c r="AC15" t="n">
        <v>322.6118303021186</v>
      </c>
      <c r="AD15" t="n">
        <v>260662.5542509129</v>
      </c>
      <c r="AE15" t="n">
        <v>356650.0063463912</v>
      </c>
      <c r="AF15" t="n">
        <v>2.545991544758215e-06</v>
      </c>
      <c r="AG15" t="n">
        <v>0.833125</v>
      </c>
      <c r="AH15" t="n">
        <v>322611.8303021186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2.5034</v>
      </c>
      <c r="E16" t="n">
        <v>39.95</v>
      </c>
      <c r="F16" t="n">
        <v>37.48</v>
      </c>
      <c r="G16" t="n">
        <v>140.55</v>
      </c>
      <c r="H16" t="n">
        <v>1.97</v>
      </c>
      <c r="I16" t="n">
        <v>16</v>
      </c>
      <c r="J16" t="n">
        <v>134.46</v>
      </c>
      <c r="K16" t="n">
        <v>43.4</v>
      </c>
      <c r="L16" t="n">
        <v>15</v>
      </c>
      <c r="M16" t="n">
        <v>7</v>
      </c>
      <c r="N16" t="n">
        <v>21.06</v>
      </c>
      <c r="O16" t="n">
        <v>16817.7</v>
      </c>
      <c r="P16" t="n">
        <v>302.8</v>
      </c>
      <c r="Q16" t="n">
        <v>790.16</v>
      </c>
      <c r="R16" t="n">
        <v>92.18000000000001</v>
      </c>
      <c r="S16" t="n">
        <v>58.53</v>
      </c>
      <c r="T16" t="n">
        <v>9699.9</v>
      </c>
      <c r="U16" t="n">
        <v>0.63</v>
      </c>
      <c r="V16" t="n">
        <v>0.77</v>
      </c>
      <c r="W16" t="n">
        <v>2.61</v>
      </c>
      <c r="X16" t="n">
        <v>0.58</v>
      </c>
      <c r="Y16" t="n">
        <v>0.5</v>
      </c>
      <c r="Z16" t="n">
        <v>10</v>
      </c>
      <c r="AA16" t="n">
        <v>257.3373128030722</v>
      </c>
      <c r="AB16" t="n">
        <v>352.1002642979899</v>
      </c>
      <c r="AC16" t="n">
        <v>318.4963092493195</v>
      </c>
      <c r="AD16" t="n">
        <v>257337.3128030722</v>
      </c>
      <c r="AE16" t="n">
        <v>352100.2642979899</v>
      </c>
      <c r="AF16" t="n">
        <v>2.548842371090024e-06</v>
      </c>
      <c r="AG16" t="n">
        <v>0.8322916666666668</v>
      </c>
      <c r="AH16" t="n">
        <v>318496.3092493195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2.5038</v>
      </c>
      <c r="E17" t="n">
        <v>39.94</v>
      </c>
      <c r="F17" t="n">
        <v>37.47</v>
      </c>
      <c r="G17" t="n">
        <v>140.52</v>
      </c>
      <c r="H17" t="n">
        <v>2.08</v>
      </c>
      <c r="I17" t="n">
        <v>16</v>
      </c>
      <c r="J17" t="n">
        <v>135.81</v>
      </c>
      <c r="K17" t="n">
        <v>43.4</v>
      </c>
      <c r="L17" t="n">
        <v>16</v>
      </c>
      <c r="M17" t="n">
        <v>2</v>
      </c>
      <c r="N17" t="n">
        <v>21.41</v>
      </c>
      <c r="O17" t="n">
        <v>16983.46</v>
      </c>
      <c r="P17" t="n">
        <v>304.75</v>
      </c>
      <c r="Q17" t="n">
        <v>790.16</v>
      </c>
      <c r="R17" t="n">
        <v>91.83</v>
      </c>
      <c r="S17" t="n">
        <v>58.53</v>
      </c>
      <c r="T17" t="n">
        <v>9524.360000000001</v>
      </c>
      <c r="U17" t="n">
        <v>0.64</v>
      </c>
      <c r="V17" t="n">
        <v>0.77</v>
      </c>
      <c r="W17" t="n">
        <v>2.61</v>
      </c>
      <c r="X17" t="n">
        <v>0.57</v>
      </c>
      <c r="Y17" t="n">
        <v>0.5</v>
      </c>
      <c r="Z17" t="n">
        <v>10</v>
      </c>
      <c r="AA17" t="n">
        <v>258.3322938035406</v>
      </c>
      <c r="AB17" t="n">
        <v>353.4616411984609</v>
      </c>
      <c r="AC17" t="n">
        <v>319.7277582490083</v>
      </c>
      <c r="AD17" t="n">
        <v>258332.2938035406</v>
      </c>
      <c r="AE17" t="n">
        <v>353461.6411984609</v>
      </c>
      <c r="AF17" t="n">
        <v>2.549249631994569e-06</v>
      </c>
      <c r="AG17" t="n">
        <v>0.8320833333333333</v>
      </c>
      <c r="AH17" t="n">
        <v>319727.7582490083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2.504</v>
      </c>
      <c r="E18" t="n">
        <v>39.94</v>
      </c>
      <c r="F18" t="n">
        <v>37.47</v>
      </c>
      <c r="G18" t="n">
        <v>140.51</v>
      </c>
      <c r="H18" t="n">
        <v>2.19</v>
      </c>
      <c r="I18" t="n">
        <v>16</v>
      </c>
      <c r="J18" t="n">
        <v>137.15</v>
      </c>
      <c r="K18" t="n">
        <v>43.4</v>
      </c>
      <c r="L18" t="n">
        <v>17</v>
      </c>
      <c r="M18" t="n">
        <v>0</v>
      </c>
      <c r="N18" t="n">
        <v>21.75</v>
      </c>
      <c r="O18" t="n">
        <v>17149.71</v>
      </c>
      <c r="P18" t="n">
        <v>306.35</v>
      </c>
      <c r="Q18" t="n">
        <v>790.16</v>
      </c>
      <c r="R18" t="n">
        <v>91.65000000000001</v>
      </c>
      <c r="S18" t="n">
        <v>58.53</v>
      </c>
      <c r="T18" t="n">
        <v>9432.1</v>
      </c>
      <c r="U18" t="n">
        <v>0.64</v>
      </c>
      <c r="V18" t="n">
        <v>0.77</v>
      </c>
      <c r="W18" t="n">
        <v>2.62</v>
      </c>
      <c r="X18" t="n">
        <v>0.57</v>
      </c>
      <c r="Y18" t="n">
        <v>0.5</v>
      </c>
      <c r="Z18" t="n">
        <v>10</v>
      </c>
      <c r="AA18" t="n">
        <v>259.181373622158</v>
      </c>
      <c r="AB18" t="n">
        <v>354.6233896650511</v>
      </c>
      <c r="AC18" t="n">
        <v>320.7786310724713</v>
      </c>
      <c r="AD18" t="n">
        <v>259181.373622158</v>
      </c>
      <c r="AE18" t="n">
        <v>354623.3896650511</v>
      </c>
      <c r="AF18" t="n">
        <v>2.549453262446841e-06</v>
      </c>
      <c r="AG18" t="n">
        <v>0.8320833333333333</v>
      </c>
      <c r="AH18" t="n">
        <v>320778.6310724713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1.8012</v>
      </c>
      <c r="E2" t="n">
        <v>55.52</v>
      </c>
      <c r="F2" t="n">
        <v>48.08</v>
      </c>
      <c r="G2" t="n">
        <v>9.91</v>
      </c>
      <c r="H2" t="n">
        <v>0.2</v>
      </c>
      <c r="I2" t="n">
        <v>291</v>
      </c>
      <c r="J2" t="n">
        <v>89.87</v>
      </c>
      <c r="K2" t="n">
        <v>37.55</v>
      </c>
      <c r="L2" t="n">
        <v>1</v>
      </c>
      <c r="M2" t="n">
        <v>289</v>
      </c>
      <c r="N2" t="n">
        <v>11.32</v>
      </c>
      <c r="O2" t="n">
        <v>11317.98</v>
      </c>
      <c r="P2" t="n">
        <v>400.48</v>
      </c>
      <c r="Q2" t="n">
        <v>790.33</v>
      </c>
      <c r="R2" t="n">
        <v>446.16</v>
      </c>
      <c r="S2" t="n">
        <v>58.53</v>
      </c>
      <c r="T2" t="n">
        <v>185314.17</v>
      </c>
      <c r="U2" t="n">
        <v>0.13</v>
      </c>
      <c r="V2" t="n">
        <v>0.6</v>
      </c>
      <c r="W2" t="n">
        <v>3.07</v>
      </c>
      <c r="X2" t="n">
        <v>11.17</v>
      </c>
      <c r="Y2" t="n">
        <v>0.5</v>
      </c>
      <c r="Z2" t="n">
        <v>10</v>
      </c>
      <c r="AA2" t="n">
        <v>446.4932528400469</v>
      </c>
      <c r="AB2" t="n">
        <v>610.911766427861</v>
      </c>
      <c r="AC2" t="n">
        <v>552.6072048600344</v>
      </c>
      <c r="AD2" t="n">
        <v>446493.2528400469</v>
      </c>
      <c r="AE2" t="n">
        <v>610911.7664278611</v>
      </c>
      <c r="AF2" t="n">
        <v>1.910311565804779e-06</v>
      </c>
      <c r="AG2" t="n">
        <v>1.156666666666667</v>
      </c>
      <c r="AH2" t="n">
        <v>552607.2048600344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2.1858</v>
      </c>
      <c r="E3" t="n">
        <v>45.75</v>
      </c>
      <c r="F3" t="n">
        <v>41.49</v>
      </c>
      <c r="G3" t="n">
        <v>20.24</v>
      </c>
      <c r="H3" t="n">
        <v>0.39</v>
      </c>
      <c r="I3" t="n">
        <v>123</v>
      </c>
      <c r="J3" t="n">
        <v>91.09999999999999</v>
      </c>
      <c r="K3" t="n">
        <v>37.55</v>
      </c>
      <c r="L3" t="n">
        <v>2</v>
      </c>
      <c r="M3" t="n">
        <v>121</v>
      </c>
      <c r="N3" t="n">
        <v>11.54</v>
      </c>
      <c r="O3" t="n">
        <v>11468.97</v>
      </c>
      <c r="P3" t="n">
        <v>338.62</v>
      </c>
      <c r="Q3" t="n">
        <v>790.23</v>
      </c>
      <c r="R3" t="n">
        <v>225.81</v>
      </c>
      <c r="S3" t="n">
        <v>58.53</v>
      </c>
      <c r="T3" t="n">
        <v>75979.53</v>
      </c>
      <c r="U3" t="n">
        <v>0.26</v>
      </c>
      <c r="V3" t="n">
        <v>0.7</v>
      </c>
      <c r="W3" t="n">
        <v>2.79</v>
      </c>
      <c r="X3" t="n">
        <v>4.58</v>
      </c>
      <c r="Y3" t="n">
        <v>0.5</v>
      </c>
      <c r="Z3" t="n">
        <v>10</v>
      </c>
      <c r="AA3" t="n">
        <v>314.0105170501917</v>
      </c>
      <c r="AB3" t="n">
        <v>429.6430425943781</v>
      </c>
      <c r="AC3" t="n">
        <v>388.6385136169675</v>
      </c>
      <c r="AD3" t="n">
        <v>314010.5170501916</v>
      </c>
      <c r="AE3" t="n">
        <v>429643.0425943781</v>
      </c>
      <c r="AF3" t="n">
        <v>2.318209538383347e-06</v>
      </c>
      <c r="AG3" t="n">
        <v>0.953125</v>
      </c>
      <c r="AH3" t="n">
        <v>388638.5136169675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2.3136</v>
      </c>
      <c r="E4" t="n">
        <v>43.22</v>
      </c>
      <c r="F4" t="n">
        <v>39.81</v>
      </c>
      <c r="G4" t="n">
        <v>30.62</v>
      </c>
      <c r="H4" t="n">
        <v>0.57</v>
      </c>
      <c r="I4" t="n">
        <v>78</v>
      </c>
      <c r="J4" t="n">
        <v>92.31999999999999</v>
      </c>
      <c r="K4" t="n">
        <v>37.55</v>
      </c>
      <c r="L4" t="n">
        <v>3</v>
      </c>
      <c r="M4" t="n">
        <v>76</v>
      </c>
      <c r="N4" t="n">
        <v>11.77</v>
      </c>
      <c r="O4" t="n">
        <v>11620.34</v>
      </c>
      <c r="P4" t="n">
        <v>318.3</v>
      </c>
      <c r="Q4" t="n">
        <v>790.1900000000001</v>
      </c>
      <c r="R4" t="n">
        <v>169.75</v>
      </c>
      <c r="S4" t="n">
        <v>58.53</v>
      </c>
      <c r="T4" t="n">
        <v>48174.88</v>
      </c>
      <c r="U4" t="n">
        <v>0.34</v>
      </c>
      <c r="V4" t="n">
        <v>0.73</v>
      </c>
      <c r="W4" t="n">
        <v>2.72</v>
      </c>
      <c r="X4" t="n">
        <v>2.91</v>
      </c>
      <c r="Y4" t="n">
        <v>0.5</v>
      </c>
      <c r="Z4" t="n">
        <v>10</v>
      </c>
      <c r="AA4" t="n">
        <v>281.0573956871511</v>
      </c>
      <c r="AB4" t="n">
        <v>384.5551281563548</v>
      </c>
      <c r="AC4" t="n">
        <v>347.8537264516236</v>
      </c>
      <c r="AD4" t="n">
        <v>281057.3956871511</v>
      </c>
      <c r="AE4" t="n">
        <v>384555.1281563548</v>
      </c>
      <c r="AF4" t="n">
        <v>2.453751298382154e-06</v>
      </c>
      <c r="AG4" t="n">
        <v>0.9004166666666666</v>
      </c>
      <c r="AH4" t="n">
        <v>347853.7264516236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2.3818</v>
      </c>
      <c r="E5" t="n">
        <v>41.99</v>
      </c>
      <c r="F5" t="n">
        <v>38.99</v>
      </c>
      <c r="G5" t="n">
        <v>41.77</v>
      </c>
      <c r="H5" t="n">
        <v>0.75</v>
      </c>
      <c r="I5" t="n">
        <v>56</v>
      </c>
      <c r="J5" t="n">
        <v>93.55</v>
      </c>
      <c r="K5" t="n">
        <v>37.55</v>
      </c>
      <c r="L5" t="n">
        <v>4</v>
      </c>
      <c r="M5" t="n">
        <v>54</v>
      </c>
      <c r="N5" t="n">
        <v>12</v>
      </c>
      <c r="O5" t="n">
        <v>11772.07</v>
      </c>
      <c r="P5" t="n">
        <v>305.5</v>
      </c>
      <c r="Q5" t="n">
        <v>790.17</v>
      </c>
      <c r="R5" t="n">
        <v>142.64</v>
      </c>
      <c r="S5" t="n">
        <v>58.53</v>
      </c>
      <c r="T5" t="n">
        <v>34730.33</v>
      </c>
      <c r="U5" t="n">
        <v>0.41</v>
      </c>
      <c r="V5" t="n">
        <v>0.74</v>
      </c>
      <c r="W5" t="n">
        <v>2.67</v>
      </c>
      <c r="X5" t="n">
        <v>2.08</v>
      </c>
      <c r="Y5" t="n">
        <v>0.5</v>
      </c>
      <c r="Z5" t="n">
        <v>10</v>
      </c>
      <c r="AA5" t="n">
        <v>263.9683232262389</v>
      </c>
      <c r="AB5" t="n">
        <v>361.1731052986664</v>
      </c>
      <c r="AC5" t="n">
        <v>326.7032510385979</v>
      </c>
      <c r="AD5" t="n">
        <v>263968.3232262388</v>
      </c>
      <c r="AE5" t="n">
        <v>361173.1052986664</v>
      </c>
      <c r="AF5" t="n">
        <v>2.526082660134256e-06</v>
      </c>
      <c r="AG5" t="n">
        <v>0.8747916666666667</v>
      </c>
      <c r="AH5" t="n">
        <v>326703.2510385979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2.4221</v>
      </c>
      <c r="E6" t="n">
        <v>41.29</v>
      </c>
      <c r="F6" t="n">
        <v>38.52</v>
      </c>
      <c r="G6" t="n">
        <v>52.52</v>
      </c>
      <c r="H6" t="n">
        <v>0.93</v>
      </c>
      <c r="I6" t="n">
        <v>44</v>
      </c>
      <c r="J6" t="n">
        <v>94.79000000000001</v>
      </c>
      <c r="K6" t="n">
        <v>37.55</v>
      </c>
      <c r="L6" t="n">
        <v>5</v>
      </c>
      <c r="M6" t="n">
        <v>42</v>
      </c>
      <c r="N6" t="n">
        <v>12.23</v>
      </c>
      <c r="O6" t="n">
        <v>11924.18</v>
      </c>
      <c r="P6" t="n">
        <v>294.64</v>
      </c>
      <c r="Q6" t="n">
        <v>790.1799999999999</v>
      </c>
      <c r="R6" t="n">
        <v>126.98</v>
      </c>
      <c r="S6" t="n">
        <v>58.53</v>
      </c>
      <c r="T6" t="n">
        <v>26958.17</v>
      </c>
      <c r="U6" t="n">
        <v>0.46</v>
      </c>
      <c r="V6" t="n">
        <v>0.75</v>
      </c>
      <c r="W6" t="n">
        <v>2.65</v>
      </c>
      <c r="X6" t="n">
        <v>1.61</v>
      </c>
      <c r="Y6" t="n">
        <v>0.5</v>
      </c>
      <c r="Z6" t="n">
        <v>10</v>
      </c>
      <c r="AA6" t="n">
        <v>252.5015722994102</v>
      </c>
      <c r="AB6" t="n">
        <v>345.4837908030685</v>
      </c>
      <c r="AC6" t="n">
        <v>312.5113026984725</v>
      </c>
      <c r="AD6" t="n">
        <v>252501.5722994102</v>
      </c>
      <c r="AE6" t="n">
        <v>345483.7908030686</v>
      </c>
      <c r="AF6" t="n">
        <v>2.568823919351407e-06</v>
      </c>
      <c r="AG6" t="n">
        <v>0.8602083333333334</v>
      </c>
      <c r="AH6" t="n">
        <v>312511.3026984725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2.454</v>
      </c>
      <c r="E7" t="n">
        <v>40.75</v>
      </c>
      <c r="F7" t="n">
        <v>38.15</v>
      </c>
      <c r="G7" t="n">
        <v>65.40000000000001</v>
      </c>
      <c r="H7" t="n">
        <v>1.1</v>
      </c>
      <c r="I7" t="n">
        <v>35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283.83</v>
      </c>
      <c r="Q7" t="n">
        <v>790.17</v>
      </c>
      <c r="R7" t="n">
        <v>115.1</v>
      </c>
      <c r="S7" t="n">
        <v>58.53</v>
      </c>
      <c r="T7" t="n">
        <v>21064.77</v>
      </c>
      <c r="U7" t="n">
        <v>0.51</v>
      </c>
      <c r="V7" t="n">
        <v>0.76</v>
      </c>
      <c r="W7" t="n">
        <v>2.62</v>
      </c>
      <c r="X7" t="n">
        <v>1.25</v>
      </c>
      <c r="Y7" t="n">
        <v>0.5</v>
      </c>
      <c r="Z7" t="n">
        <v>10</v>
      </c>
      <c r="AA7" t="n">
        <v>242.4688412024047</v>
      </c>
      <c r="AB7" t="n">
        <v>331.7565655032944</v>
      </c>
      <c r="AC7" t="n">
        <v>300.0941845150228</v>
      </c>
      <c r="AD7" t="n">
        <v>242468.8412024047</v>
      </c>
      <c r="AE7" t="n">
        <v>331756.5655032945</v>
      </c>
      <c r="AF7" t="n">
        <v>2.60265633049352e-06</v>
      </c>
      <c r="AG7" t="n">
        <v>0.8489583333333334</v>
      </c>
      <c r="AH7" t="n">
        <v>300094.1845150228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2.4682</v>
      </c>
      <c r="E8" t="n">
        <v>40.52</v>
      </c>
      <c r="F8" t="n">
        <v>38.01</v>
      </c>
      <c r="G8" t="n">
        <v>76.02</v>
      </c>
      <c r="H8" t="n">
        <v>1.27</v>
      </c>
      <c r="I8" t="n">
        <v>30</v>
      </c>
      <c r="J8" t="n">
        <v>97.26000000000001</v>
      </c>
      <c r="K8" t="n">
        <v>37.55</v>
      </c>
      <c r="L8" t="n">
        <v>7</v>
      </c>
      <c r="M8" t="n">
        <v>28</v>
      </c>
      <c r="N8" t="n">
        <v>12.71</v>
      </c>
      <c r="O8" t="n">
        <v>12229.54</v>
      </c>
      <c r="P8" t="n">
        <v>276.51</v>
      </c>
      <c r="Q8" t="n">
        <v>790.16</v>
      </c>
      <c r="R8" t="n">
        <v>110.29</v>
      </c>
      <c r="S8" t="n">
        <v>58.53</v>
      </c>
      <c r="T8" t="n">
        <v>18685.39</v>
      </c>
      <c r="U8" t="n">
        <v>0.53</v>
      </c>
      <c r="V8" t="n">
        <v>0.76</v>
      </c>
      <c r="W8" t="n">
        <v>2.62</v>
      </c>
      <c r="X8" t="n">
        <v>1.11</v>
      </c>
      <c r="Y8" t="n">
        <v>0.5</v>
      </c>
      <c r="Z8" t="n">
        <v>10</v>
      </c>
      <c r="AA8" t="n">
        <v>236.7559649899831</v>
      </c>
      <c r="AB8" t="n">
        <v>323.9399562351524</v>
      </c>
      <c r="AC8" t="n">
        <v>293.0235814647498</v>
      </c>
      <c r="AD8" t="n">
        <v>236755.9649899831</v>
      </c>
      <c r="AE8" t="n">
        <v>323939.9562351524</v>
      </c>
      <c r="AF8" t="n">
        <v>2.617716526048942e-06</v>
      </c>
      <c r="AG8" t="n">
        <v>0.8441666666666667</v>
      </c>
      <c r="AH8" t="n">
        <v>293023.5814647498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2.4865</v>
      </c>
      <c r="E9" t="n">
        <v>40.22</v>
      </c>
      <c r="F9" t="n">
        <v>37.81</v>
      </c>
      <c r="G9" t="n">
        <v>90.73</v>
      </c>
      <c r="H9" t="n">
        <v>1.43</v>
      </c>
      <c r="I9" t="n">
        <v>25</v>
      </c>
      <c r="J9" t="n">
        <v>98.5</v>
      </c>
      <c r="K9" t="n">
        <v>37.55</v>
      </c>
      <c r="L9" t="n">
        <v>8</v>
      </c>
      <c r="M9" t="n">
        <v>22</v>
      </c>
      <c r="N9" t="n">
        <v>12.95</v>
      </c>
      <c r="O9" t="n">
        <v>12382.79</v>
      </c>
      <c r="P9" t="n">
        <v>266.43</v>
      </c>
      <c r="Q9" t="n">
        <v>790.1799999999999</v>
      </c>
      <c r="R9" t="n">
        <v>103.3</v>
      </c>
      <c r="S9" t="n">
        <v>58.53</v>
      </c>
      <c r="T9" t="n">
        <v>15213.25</v>
      </c>
      <c r="U9" t="n">
        <v>0.57</v>
      </c>
      <c r="V9" t="n">
        <v>0.77</v>
      </c>
      <c r="W9" t="n">
        <v>2.62</v>
      </c>
      <c r="X9" t="n">
        <v>0.9</v>
      </c>
      <c r="Y9" t="n">
        <v>0.5</v>
      </c>
      <c r="Z9" t="n">
        <v>10</v>
      </c>
      <c r="AA9" t="n">
        <v>229.0948683282124</v>
      </c>
      <c r="AB9" t="n">
        <v>313.4577057987919</v>
      </c>
      <c r="AC9" t="n">
        <v>283.5417422981013</v>
      </c>
      <c r="AD9" t="n">
        <v>229094.8683282124</v>
      </c>
      <c r="AE9" t="n">
        <v>313457.7057987919</v>
      </c>
      <c r="AF9" t="n">
        <v>2.637125087926705e-06</v>
      </c>
      <c r="AG9" t="n">
        <v>0.8379166666666666</v>
      </c>
      <c r="AH9" t="n">
        <v>283541.7422981012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2.4938</v>
      </c>
      <c r="E10" t="n">
        <v>40.1</v>
      </c>
      <c r="F10" t="n">
        <v>37.72</v>
      </c>
      <c r="G10" t="n">
        <v>98.41</v>
      </c>
      <c r="H10" t="n">
        <v>1.59</v>
      </c>
      <c r="I10" t="n">
        <v>23</v>
      </c>
      <c r="J10" t="n">
        <v>99.75</v>
      </c>
      <c r="K10" t="n">
        <v>37.55</v>
      </c>
      <c r="L10" t="n">
        <v>9</v>
      </c>
      <c r="M10" t="n">
        <v>12</v>
      </c>
      <c r="N10" t="n">
        <v>13.2</v>
      </c>
      <c r="O10" t="n">
        <v>12536.43</v>
      </c>
      <c r="P10" t="n">
        <v>260.61</v>
      </c>
      <c r="Q10" t="n">
        <v>790.17</v>
      </c>
      <c r="R10" t="n">
        <v>100.4</v>
      </c>
      <c r="S10" t="n">
        <v>58.53</v>
      </c>
      <c r="T10" t="n">
        <v>13772.21</v>
      </c>
      <c r="U10" t="n">
        <v>0.58</v>
      </c>
      <c r="V10" t="n">
        <v>0.77</v>
      </c>
      <c r="W10" t="n">
        <v>2.62</v>
      </c>
      <c r="X10" t="n">
        <v>0.82</v>
      </c>
      <c r="Y10" t="n">
        <v>0.5</v>
      </c>
      <c r="Z10" t="n">
        <v>10</v>
      </c>
      <c r="AA10" t="n">
        <v>225.0674465058052</v>
      </c>
      <c r="AB10" t="n">
        <v>307.9472095840662</v>
      </c>
      <c r="AC10" t="n">
        <v>278.5571601080773</v>
      </c>
      <c r="AD10" t="n">
        <v>225067.4465058052</v>
      </c>
      <c r="AE10" t="n">
        <v>307947.2095840662</v>
      </c>
      <c r="AF10" t="n">
        <v>2.644867301134775e-06</v>
      </c>
      <c r="AG10" t="n">
        <v>0.8354166666666667</v>
      </c>
      <c r="AH10" t="n">
        <v>278557.1601080773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2.5005</v>
      </c>
      <c r="E11" t="n">
        <v>39.99</v>
      </c>
      <c r="F11" t="n">
        <v>37.65</v>
      </c>
      <c r="G11" t="n">
        <v>107.58</v>
      </c>
      <c r="H11" t="n">
        <v>1.74</v>
      </c>
      <c r="I11" t="n">
        <v>21</v>
      </c>
      <c r="J11" t="n">
        <v>101</v>
      </c>
      <c r="K11" t="n">
        <v>37.55</v>
      </c>
      <c r="L11" t="n">
        <v>10</v>
      </c>
      <c r="M11" t="n">
        <v>2</v>
      </c>
      <c r="N11" t="n">
        <v>13.45</v>
      </c>
      <c r="O11" t="n">
        <v>12690.46</v>
      </c>
      <c r="P11" t="n">
        <v>257.13</v>
      </c>
      <c r="Q11" t="n">
        <v>790.17</v>
      </c>
      <c r="R11" t="n">
        <v>97.75</v>
      </c>
      <c r="S11" t="n">
        <v>58.53</v>
      </c>
      <c r="T11" t="n">
        <v>12457.5</v>
      </c>
      <c r="U11" t="n">
        <v>0.6</v>
      </c>
      <c r="V11" t="n">
        <v>0.77</v>
      </c>
      <c r="W11" t="n">
        <v>2.63</v>
      </c>
      <c r="X11" t="n">
        <v>0.75</v>
      </c>
      <c r="Y11" t="n">
        <v>0.5</v>
      </c>
      <c r="Z11" t="n">
        <v>10</v>
      </c>
      <c r="AA11" t="n">
        <v>222.4306185191146</v>
      </c>
      <c r="AB11" t="n">
        <v>304.3393852040372</v>
      </c>
      <c r="AC11" t="n">
        <v>275.2936614232638</v>
      </c>
      <c r="AD11" t="n">
        <v>222430.6185191146</v>
      </c>
      <c r="AE11" t="n">
        <v>304339.3852040372</v>
      </c>
      <c r="AF11" t="n">
        <v>2.651973168051771e-06</v>
      </c>
      <c r="AG11" t="n">
        <v>0.833125</v>
      </c>
      <c r="AH11" t="n">
        <v>275293.6614232638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2.4999</v>
      </c>
      <c r="E12" t="n">
        <v>40</v>
      </c>
      <c r="F12" t="n">
        <v>37.66</v>
      </c>
      <c r="G12" t="n">
        <v>107.61</v>
      </c>
      <c r="H12" t="n">
        <v>1.89</v>
      </c>
      <c r="I12" t="n">
        <v>21</v>
      </c>
      <c r="J12" t="n">
        <v>102.25</v>
      </c>
      <c r="K12" t="n">
        <v>37.55</v>
      </c>
      <c r="L12" t="n">
        <v>11</v>
      </c>
      <c r="M12" t="n">
        <v>0</v>
      </c>
      <c r="N12" t="n">
        <v>13.7</v>
      </c>
      <c r="O12" t="n">
        <v>12844.88</v>
      </c>
      <c r="P12" t="n">
        <v>260.16</v>
      </c>
      <c r="Q12" t="n">
        <v>790.17</v>
      </c>
      <c r="R12" t="n">
        <v>97.84999999999999</v>
      </c>
      <c r="S12" t="n">
        <v>58.53</v>
      </c>
      <c r="T12" t="n">
        <v>12509.88</v>
      </c>
      <c r="U12" t="n">
        <v>0.6</v>
      </c>
      <c r="V12" t="n">
        <v>0.77</v>
      </c>
      <c r="W12" t="n">
        <v>2.63</v>
      </c>
      <c r="X12" t="n">
        <v>0.76</v>
      </c>
      <c r="Y12" t="n">
        <v>0.5</v>
      </c>
      <c r="Z12" t="n">
        <v>10</v>
      </c>
      <c r="AA12" t="n">
        <v>224.1532737073585</v>
      </c>
      <c r="AB12" t="n">
        <v>306.6963980307745</v>
      </c>
      <c r="AC12" t="n">
        <v>277.4257242539063</v>
      </c>
      <c r="AD12" t="n">
        <v>224153.2737073585</v>
      </c>
      <c r="AE12" t="n">
        <v>306696.3980307745</v>
      </c>
      <c r="AF12" t="n">
        <v>2.651336821760696e-06</v>
      </c>
      <c r="AG12" t="n">
        <v>0.8333333333333334</v>
      </c>
      <c r="AH12" t="n">
        <v>277425.7242539062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1.1166</v>
      </c>
      <c r="E2" t="n">
        <v>89.55</v>
      </c>
      <c r="F2" t="n">
        <v>62.3</v>
      </c>
      <c r="G2" t="n">
        <v>5.88</v>
      </c>
      <c r="H2" t="n">
        <v>0.09</v>
      </c>
      <c r="I2" t="n">
        <v>636</v>
      </c>
      <c r="J2" t="n">
        <v>194.77</v>
      </c>
      <c r="K2" t="n">
        <v>54.38</v>
      </c>
      <c r="L2" t="n">
        <v>1</v>
      </c>
      <c r="M2" t="n">
        <v>634</v>
      </c>
      <c r="N2" t="n">
        <v>39.4</v>
      </c>
      <c r="O2" t="n">
        <v>24256.19</v>
      </c>
      <c r="P2" t="n">
        <v>869.4299999999999</v>
      </c>
      <c r="Q2" t="n">
        <v>790.48</v>
      </c>
      <c r="R2" t="n">
        <v>923.04</v>
      </c>
      <c r="S2" t="n">
        <v>58.53</v>
      </c>
      <c r="T2" t="n">
        <v>422031.01</v>
      </c>
      <c r="U2" t="n">
        <v>0.06</v>
      </c>
      <c r="V2" t="n">
        <v>0.47</v>
      </c>
      <c r="W2" t="n">
        <v>3.66</v>
      </c>
      <c r="X2" t="n">
        <v>25.39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1.7522</v>
      </c>
      <c r="E3" t="n">
        <v>57.07</v>
      </c>
      <c r="F3" t="n">
        <v>45.61</v>
      </c>
      <c r="G3" t="n">
        <v>11.9</v>
      </c>
      <c r="H3" t="n">
        <v>0.18</v>
      </c>
      <c r="I3" t="n">
        <v>230</v>
      </c>
      <c r="J3" t="n">
        <v>196.32</v>
      </c>
      <c r="K3" t="n">
        <v>54.38</v>
      </c>
      <c r="L3" t="n">
        <v>2</v>
      </c>
      <c r="M3" t="n">
        <v>228</v>
      </c>
      <c r="N3" t="n">
        <v>39.95</v>
      </c>
      <c r="O3" t="n">
        <v>24447.22</v>
      </c>
      <c r="P3" t="n">
        <v>633.5</v>
      </c>
      <c r="Q3" t="n">
        <v>790.25</v>
      </c>
      <c r="R3" t="n">
        <v>363.71</v>
      </c>
      <c r="S3" t="n">
        <v>58.53</v>
      </c>
      <c r="T3" t="n">
        <v>144395.26</v>
      </c>
      <c r="U3" t="n">
        <v>0.16</v>
      </c>
      <c r="V3" t="n">
        <v>0.64</v>
      </c>
      <c r="W3" t="n">
        <v>2.96</v>
      </c>
      <c r="X3" t="n">
        <v>8.710000000000001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1.9925</v>
      </c>
      <c r="E4" t="n">
        <v>50.19</v>
      </c>
      <c r="F4" t="n">
        <v>42.19</v>
      </c>
      <c r="G4" t="n">
        <v>17.95</v>
      </c>
      <c r="H4" t="n">
        <v>0.27</v>
      </c>
      <c r="I4" t="n">
        <v>141</v>
      </c>
      <c r="J4" t="n">
        <v>197.88</v>
      </c>
      <c r="K4" t="n">
        <v>54.38</v>
      </c>
      <c r="L4" t="n">
        <v>3</v>
      </c>
      <c r="M4" t="n">
        <v>139</v>
      </c>
      <c r="N4" t="n">
        <v>40.5</v>
      </c>
      <c r="O4" t="n">
        <v>24639</v>
      </c>
      <c r="P4" t="n">
        <v>583.77</v>
      </c>
      <c r="Q4" t="n">
        <v>790.27</v>
      </c>
      <c r="R4" t="n">
        <v>249.12</v>
      </c>
      <c r="S4" t="n">
        <v>58.53</v>
      </c>
      <c r="T4" t="n">
        <v>87545.59</v>
      </c>
      <c r="U4" t="n">
        <v>0.23</v>
      </c>
      <c r="V4" t="n">
        <v>0.6899999999999999</v>
      </c>
      <c r="W4" t="n">
        <v>2.82</v>
      </c>
      <c r="X4" t="n">
        <v>5.28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2.1199</v>
      </c>
      <c r="E5" t="n">
        <v>47.17</v>
      </c>
      <c r="F5" t="n">
        <v>40.69</v>
      </c>
      <c r="G5" t="n">
        <v>23.93</v>
      </c>
      <c r="H5" t="n">
        <v>0.36</v>
      </c>
      <c r="I5" t="n">
        <v>102</v>
      </c>
      <c r="J5" t="n">
        <v>199.44</v>
      </c>
      <c r="K5" t="n">
        <v>54.38</v>
      </c>
      <c r="L5" t="n">
        <v>4</v>
      </c>
      <c r="M5" t="n">
        <v>100</v>
      </c>
      <c r="N5" t="n">
        <v>41.06</v>
      </c>
      <c r="O5" t="n">
        <v>24831.54</v>
      </c>
      <c r="P5" t="n">
        <v>560.64</v>
      </c>
      <c r="Q5" t="n">
        <v>790.2</v>
      </c>
      <c r="R5" t="n">
        <v>199.79</v>
      </c>
      <c r="S5" t="n">
        <v>58.53</v>
      </c>
      <c r="T5" t="n">
        <v>63073.74</v>
      </c>
      <c r="U5" t="n">
        <v>0.29</v>
      </c>
      <c r="V5" t="n">
        <v>0.71</v>
      </c>
      <c r="W5" t="n">
        <v>2.74</v>
      </c>
      <c r="X5" t="n">
        <v>3.79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2.1997</v>
      </c>
      <c r="E6" t="n">
        <v>45.46</v>
      </c>
      <c r="F6" t="n">
        <v>39.83</v>
      </c>
      <c r="G6" t="n">
        <v>29.87</v>
      </c>
      <c r="H6" t="n">
        <v>0.44</v>
      </c>
      <c r="I6" t="n">
        <v>80</v>
      </c>
      <c r="J6" t="n">
        <v>201.01</v>
      </c>
      <c r="K6" t="n">
        <v>54.38</v>
      </c>
      <c r="L6" t="n">
        <v>5</v>
      </c>
      <c r="M6" t="n">
        <v>78</v>
      </c>
      <c r="N6" t="n">
        <v>41.63</v>
      </c>
      <c r="O6" t="n">
        <v>25024.84</v>
      </c>
      <c r="P6" t="n">
        <v>546.92</v>
      </c>
      <c r="Q6" t="n">
        <v>790.22</v>
      </c>
      <c r="R6" t="n">
        <v>171.13</v>
      </c>
      <c r="S6" t="n">
        <v>58.53</v>
      </c>
      <c r="T6" t="n">
        <v>48853.5</v>
      </c>
      <c r="U6" t="n">
        <v>0.34</v>
      </c>
      <c r="V6" t="n">
        <v>0.73</v>
      </c>
      <c r="W6" t="n">
        <v>2.7</v>
      </c>
      <c r="X6" t="n">
        <v>2.93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2.2509</v>
      </c>
      <c r="E7" t="n">
        <v>44.43</v>
      </c>
      <c r="F7" t="n">
        <v>39.34</v>
      </c>
      <c r="G7" t="n">
        <v>35.77</v>
      </c>
      <c r="H7" t="n">
        <v>0.53</v>
      </c>
      <c r="I7" t="n">
        <v>66</v>
      </c>
      <c r="J7" t="n">
        <v>202.58</v>
      </c>
      <c r="K7" t="n">
        <v>54.38</v>
      </c>
      <c r="L7" t="n">
        <v>6</v>
      </c>
      <c r="M7" t="n">
        <v>64</v>
      </c>
      <c r="N7" t="n">
        <v>42.2</v>
      </c>
      <c r="O7" t="n">
        <v>25218.93</v>
      </c>
      <c r="P7" t="n">
        <v>538.01</v>
      </c>
      <c r="Q7" t="n">
        <v>790.1900000000001</v>
      </c>
      <c r="R7" t="n">
        <v>154.63</v>
      </c>
      <c r="S7" t="n">
        <v>58.53</v>
      </c>
      <c r="T7" t="n">
        <v>40675.81</v>
      </c>
      <c r="U7" t="n">
        <v>0.38</v>
      </c>
      <c r="V7" t="n">
        <v>0.74</v>
      </c>
      <c r="W7" t="n">
        <v>2.68</v>
      </c>
      <c r="X7" t="n">
        <v>2.44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</v>
      </c>
      <c r="E8" t="n">
        <v>43.67</v>
      </c>
      <c r="F8" t="n">
        <v>38.97</v>
      </c>
      <c r="G8" t="n">
        <v>41.76</v>
      </c>
      <c r="H8" t="n">
        <v>0.61</v>
      </c>
      <c r="I8" t="n">
        <v>56</v>
      </c>
      <c r="J8" t="n">
        <v>204.16</v>
      </c>
      <c r="K8" t="n">
        <v>54.38</v>
      </c>
      <c r="L8" t="n">
        <v>7</v>
      </c>
      <c r="M8" t="n">
        <v>54</v>
      </c>
      <c r="N8" t="n">
        <v>42.78</v>
      </c>
      <c r="O8" t="n">
        <v>25413.94</v>
      </c>
      <c r="P8" t="n">
        <v>531.09</v>
      </c>
      <c r="Q8" t="n">
        <v>790.2</v>
      </c>
      <c r="R8" t="n">
        <v>142.36</v>
      </c>
      <c r="S8" t="n">
        <v>58.53</v>
      </c>
      <c r="T8" t="n">
        <v>34591.04</v>
      </c>
      <c r="U8" t="n">
        <v>0.41</v>
      </c>
      <c r="V8" t="n">
        <v>0.74</v>
      </c>
      <c r="W8" t="n">
        <v>2.67</v>
      </c>
      <c r="X8" t="n">
        <v>2.07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2.3239</v>
      </c>
      <c r="E9" t="n">
        <v>43.03</v>
      </c>
      <c r="F9" t="n">
        <v>38.65</v>
      </c>
      <c r="G9" t="n">
        <v>48.31</v>
      </c>
      <c r="H9" t="n">
        <v>0.6899999999999999</v>
      </c>
      <c r="I9" t="n">
        <v>48</v>
      </c>
      <c r="J9" t="n">
        <v>205.75</v>
      </c>
      <c r="K9" t="n">
        <v>54.38</v>
      </c>
      <c r="L9" t="n">
        <v>8</v>
      </c>
      <c r="M9" t="n">
        <v>46</v>
      </c>
      <c r="N9" t="n">
        <v>43.37</v>
      </c>
      <c r="O9" t="n">
        <v>25609.61</v>
      </c>
      <c r="P9" t="n">
        <v>524.6</v>
      </c>
      <c r="Q9" t="n">
        <v>790.16</v>
      </c>
      <c r="R9" t="n">
        <v>131.6</v>
      </c>
      <c r="S9" t="n">
        <v>58.53</v>
      </c>
      <c r="T9" t="n">
        <v>29246.53</v>
      </c>
      <c r="U9" t="n">
        <v>0.44</v>
      </c>
      <c r="V9" t="n">
        <v>0.75</v>
      </c>
      <c r="W9" t="n">
        <v>2.65</v>
      </c>
      <c r="X9" t="n">
        <v>1.75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2.3443</v>
      </c>
      <c r="E10" t="n">
        <v>42.66</v>
      </c>
      <c r="F10" t="n">
        <v>38.47</v>
      </c>
      <c r="G10" t="n">
        <v>53.68</v>
      </c>
      <c r="H10" t="n">
        <v>0.77</v>
      </c>
      <c r="I10" t="n">
        <v>43</v>
      </c>
      <c r="J10" t="n">
        <v>207.34</v>
      </c>
      <c r="K10" t="n">
        <v>54.38</v>
      </c>
      <c r="L10" t="n">
        <v>9</v>
      </c>
      <c r="M10" t="n">
        <v>41</v>
      </c>
      <c r="N10" t="n">
        <v>43.96</v>
      </c>
      <c r="O10" t="n">
        <v>25806.1</v>
      </c>
      <c r="P10" t="n">
        <v>519.79</v>
      </c>
      <c r="Q10" t="n">
        <v>790.1799999999999</v>
      </c>
      <c r="R10" t="n">
        <v>125.63</v>
      </c>
      <c r="S10" t="n">
        <v>58.53</v>
      </c>
      <c r="T10" t="n">
        <v>26289.87</v>
      </c>
      <c r="U10" t="n">
        <v>0.47</v>
      </c>
      <c r="V10" t="n">
        <v>0.75</v>
      </c>
      <c r="W10" t="n">
        <v>2.64</v>
      </c>
      <c r="X10" t="n">
        <v>1.56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2.3661</v>
      </c>
      <c r="E11" t="n">
        <v>42.26</v>
      </c>
      <c r="F11" t="n">
        <v>38.27</v>
      </c>
      <c r="G11" t="n">
        <v>60.42</v>
      </c>
      <c r="H11" t="n">
        <v>0.85</v>
      </c>
      <c r="I11" t="n">
        <v>38</v>
      </c>
      <c r="J11" t="n">
        <v>208.94</v>
      </c>
      <c r="K11" t="n">
        <v>54.38</v>
      </c>
      <c r="L11" t="n">
        <v>10</v>
      </c>
      <c r="M11" t="n">
        <v>36</v>
      </c>
      <c r="N11" t="n">
        <v>44.56</v>
      </c>
      <c r="O11" t="n">
        <v>26003.41</v>
      </c>
      <c r="P11" t="n">
        <v>515.46</v>
      </c>
      <c r="Q11" t="n">
        <v>790.17</v>
      </c>
      <c r="R11" t="n">
        <v>118.96</v>
      </c>
      <c r="S11" t="n">
        <v>58.53</v>
      </c>
      <c r="T11" t="n">
        <v>22979.08</v>
      </c>
      <c r="U11" t="n">
        <v>0.49</v>
      </c>
      <c r="V11" t="n">
        <v>0.76</v>
      </c>
      <c r="W11" t="n">
        <v>2.63</v>
      </c>
      <c r="X11" t="n">
        <v>1.37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2.378</v>
      </c>
      <c r="E12" t="n">
        <v>42.05</v>
      </c>
      <c r="F12" t="n">
        <v>38.17</v>
      </c>
      <c r="G12" t="n">
        <v>65.44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512.1799999999999</v>
      </c>
      <c r="Q12" t="n">
        <v>790.17</v>
      </c>
      <c r="R12" t="n">
        <v>115.51</v>
      </c>
      <c r="S12" t="n">
        <v>58.53</v>
      </c>
      <c r="T12" t="n">
        <v>21268.37</v>
      </c>
      <c r="U12" t="n">
        <v>0.51</v>
      </c>
      <c r="V12" t="n">
        <v>0.76</v>
      </c>
      <c r="W12" t="n">
        <v>2.64</v>
      </c>
      <c r="X12" t="n">
        <v>1.27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2.3918</v>
      </c>
      <c r="E13" t="n">
        <v>41.81</v>
      </c>
      <c r="F13" t="n">
        <v>38.05</v>
      </c>
      <c r="G13" t="n">
        <v>71.34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508.51</v>
      </c>
      <c r="Q13" t="n">
        <v>790.1799999999999</v>
      </c>
      <c r="R13" t="n">
        <v>111.75</v>
      </c>
      <c r="S13" t="n">
        <v>58.53</v>
      </c>
      <c r="T13" t="n">
        <v>19405.22</v>
      </c>
      <c r="U13" t="n">
        <v>0.52</v>
      </c>
      <c r="V13" t="n">
        <v>0.76</v>
      </c>
      <c r="W13" t="n">
        <v>2.62</v>
      </c>
      <c r="X13" t="n">
        <v>1.15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2.4033</v>
      </c>
      <c r="E14" t="n">
        <v>41.61</v>
      </c>
      <c r="F14" t="n">
        <v>37.96</v>
      </c>
      <c r="G14" t="n">
        <v>78.55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27</v>
      </c>
      <c r="N14" t="n">
        <v>46.4</v>
      </c>
      <c r="O14" t="n">
        <v>26600.32</v>
      </c>
      <c r="P14" t="n">
        <v>505.32</v>
      </c>
      <c r="Q14" t="n">
        <v>790.16</v>
      </c>
      <c r="R14" t="n">
        <v>108.55</v>
      </c>
      <c r="S14" t="n">
        <v>58.53</v>
      </c>
      <c r="T14" t="n">
        <v>17818.85</v>
      </c>
      <c r="U14" t="n">
        <v>0.54</v>
      </c>
      <c r="V14" t="n">
        <v>0.76</v>
      </c>
      <c r="W14" t="n">
        <v>2.63</v>
      </c>
      <c r="X14" t="n">
        <v>1.06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2.4126</v>
      </c>
      <c r="E15" t="n">
        <v>41.45</v>
      </c>
      <c r="F15" t="n">
        <v>37.88</v>
      </c>
      <c r="G15" t="n">
        <v>84.18000000000001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25</v>
      </c>
      <c r="N15" t="n">
        <v>47.03</v>
      </c>
      <c r="O15" t="n">
        <v>26801</v>
      </c>
      <c r="P15" t="n">
        <v>503.03</v>
      </c>
      <c r="Q15" t="n">
        <v>790.17</v>
      </c>
      <c r="R15" t="n">
        <v>105.93</v>
      </c>
      <c r="S15" t="n">
        <v>58.53</v>
      </c>
      <c r="T15" t="n">
        <v>16520.67</v>
      </c>
      <c r="U15" t="n">
        <v>0.55</v>
      </c>
      <c r="V15" t="n">
        <v>0.77</v>
      </c>
      <c r="W15" t="n">
        <v>2.62</v>
      </c>
      <c r="X15" t="n">
        <v>0.98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2.4216</v>
      </c>
      <c r="E16" t="n">
        <v>41.3</v>
      </c>
      <c r="F16" t="n">
        <v>37.81</v>
      </c>
      <c r="G16" t="n">
        <v>90.73999999999999</v>
      </c>
      <c r="H16" t="n">
        <v>1.23</v>
      </c>
      <c r="I16" t="n">
        <v>25</v>
      </c>
      <c r="J16" t="n">
        <v>217.04</v>
      </c>
      <c r="K16" t="n">
        <v>54.38</v>
      </c>
      <c r="L16" t="n">
        <v>15</v>
      </c>
      <c r="M16" t="n">
        <v>23</v>
      </c>
      <c r="N16" t="n">
        <v>47.66</v>
      </c>
      <c r="O16" t="n">
        <v>27002.55</v>
      </c>
      <c r="P16" t="n">
        <v>499.8</v>
      </c>
      <c r="Q16" t="n">
        <v>790.1799999999999</v>
      </c>
      <c r="R16" t="n">
        <v>103.29</v>
      </c>
      <c r="S16" t="n">
        <v>58.53</v>
      </c>
      <c r="T16" t="n">
        <v>15207.34</v>
      </c>
      <c r="U16" t="n">
        <v>0.57</v>
      </c>
      <c r="V16" t="n">
        <v>0.77</v>
      </c>
      <c r="W16" t="n">
        <v>2.62</v>
      </c>
      <c r="X16" t="n">
        <v>0.9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2.4264</v>
      </c>
      <c r="E17" t="n">
        <v>41.21</v>
      </c>
      <c r="F17" t="n">
        <v>37.76</v>
      </c>
      <c r="G17" t="n">
        <v>94.41</v>
      </c>
      <c r="H17" t="n">
        <v>1.3</v>
      </c>
      <c r="I17" t="n">
        <v>24</v>
      </c>
      <c r="J17" t="n">
        <v>218.68</v>
      </c>
      <c r="K17" t="n">
        <v>54.38</v>
      </c>
      <c r="L17" t="n">
        <v>16</v>
      </c>
      <c r="M17" t="n">
        <v>22</v>
      </c>
      <c r="N17" t="n">
        <v>48.31</v>
      </c>
      <c r="O17" t="n">
        <v>27204.98</v>
      </c>
      <c r="P17" t="n">
        <v>495.76</v>
      </c>
      <c r="Q17" t="n">
        <v>790.16</v>
      </c>
      <c r="R17" t="n">
        <v>102.13</v>
      </c>
      <c r="S17" t="n">
        <v>58.53</v>
      </c>
      <c r="T17" t="n">
        <v>14634.68</v>
      </c>
      <c r="U17" t="n">
        <v>0.57</v>
      </c>
      <c r="V17" t="n">
        <v>0.77</v>
      </c>
      <c r="W17" t="n">
        <v>2.61</v>
      </c>
      <c r="X17" t="n">
        <v>0.86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2.4356</v>
      </c>
      <c r="E18" t="n">
        <v>41.06</v>
      </c>
      <c r="F18" t="n">
        <v>37.69</v>
      </c>
      <c r="G18" t="n">
        <v>102.78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494.26</v>
      </c>
      <c r="Q18" t="n">
        <v>790.16</v>
      </c>
      <c r="R18" t="n">
        <v>99.43000000000001</v>
      </c>
      <c r="S18" t="n">
        <v>58.53</v>
      </c>
      <c r="T18" t="n">
        <v>13291.98</v>
      </c>
      <c r="U18" t="n">
        <v>0.59</v>
      </c>
      <c r="V18" t="n">
        <v>0.77</v>
      </c>
      <c r="W18" t="n">
        <v>2.61</v>
      </c>
      <c r="X18" t="n">
        <v>0.78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2.4396</v>
      </c>
      <c r="E19" t="n">
        <v>40.99</v>
      </c>
      <c r="F19" t="n">
        <v>37.66</v>
      </c>
      <c r="G19" t="n">
        <v>107.59</v>
      </c>
      <c r="H19" t="n">
        <v>1.44</v>
      </c>
      <c r="I19" t="n">
        <v>21</v>
      </c>
      <c r="J19" t="n">
        <v>221.99</v>
      </c>
      <c r="K19" t="n">
        <v>54.38</v>
      </c>
      <c r="L19" t="n">
        <v>18</v>
      </c>
      <c r="M19" t="n">
        <v>19</v>
      </c>
      <c r="N19" t="n">
        <v>49.61</v>
      </c>
      <c r="O19" t="n">
        <v>27612.53</v>
      </c>
      <c r="P19" t="n">
        <v>492.56</v>
      </c>
      <c r="Q19" t="n">
        <v>790.1799999999999</v>
      </c>
      <c r="R19" t="n">
        <v>98.56</v>
      </c>
      <c r="S19" t="n">
        <v>58.53</v>
      </c>
      <c r="T19" t="n">
        <v>12861.44</v>
      </c>
      <c r="U19" t="n">
        <v>0.59</v>
      </c>
      <c r="V19" t="n">
        <v>0.77</v>
      </c>
      <c r="W19" t="n">
        <v>2.61</v>
      </c>
      <c r="X19" t="n">
        <v>0.75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2.4451</v>
      </c>
      <c r="E20" t="n">
        <v>40.9</v>
      </c>
      <c r="F20" t="n">
        <v>37.6</v>
      </c>
      <c r="G20" t="n">
        <v>112.81</v>
      </c>
      <c r="H20" t="n">
        <v>1.51</v>
      </c>
      <c r="I20" t="n">
        <v>20</v>
      </c>
      <c r="J20" t="n">
        <v>223.65</v>
      </c>
      <c r="K20" t="n">
        <v>54.38</v>
      </c>
      <c r="L20" t="n">
        <v>19</v>
      </c>
      <c r="M20" t="n">
        <v>18</v>
      </c>
      <c r="N20" t="n">
        <v>50.27</v>
      </c>
      <c r="O20" t="n">
        <v>27817.81</v>
      </c>
      <c r="P20" t="n">
        <v>489.77</v>
      </c>
      <c r="Q20" t="n">
        <v>790.21</v>
      </c>
      <c r="R20" t="n">
        <v>96.67</v>
      </c>
      <c r="S20" t="n">
        <v>58.53</v>
      </c>
      <c r="T20" t="n">
        <v>11925.06</v>
      </c>
      <c r="U20" t="n">
        <v>0.61</v>
      </c>
      <c r="V20" t="n">
        <v>0.77</v>
      </c>
      <c r="W20" t="n">
        <v>2.61</v>
      </c>
      <c r="X20" t="n">
        <v>0.7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2.4494</v>
      </c>
      <c r="E21" t="n">
        <v>40.83</v>
      </c>
      <c r="F21" t="n">
        <v>37.57</v>
      </c>
      <c r="G21" t="n">
        <v>118.64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487.07</v>
      </c>
      <c r="Q21" t="n">
        <v>790.16</v>
      </c>
      <c r="R21" t="n">
        <v>95.63</v>
      </c>
      <c r="S21" t="n">
        <v>58.53</v>
      </c>
      <c r="T21" t="n">
        <v>11410.51</v>
      </c>
      <c r="U21" t="n">
        <v>0.61</v>
      </c>
      <c r="V21" t="n">
        <v>0.77</v>
      </c>
      <c r="W21" t="n">
        <v>2.6</v>
      </c>
      <c r="X21" t="n">
        <v>0.67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2.4546</v>
      </c>
      <c r="E22" t="n">
        <v>40.74</v>
      </c>
      <c r="F22" t="n">
        <v>37.52</v>
      </c>
      <c r="G22" t="n">
        <v>125.08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485.82</v>
      </c>
      <c r="Q22" t="n">
        <v>790.16</v>
      </c>
      <c r="R22" t="n">
        <v>94.03</v>
      </c>
      <c r="S22" t="n">
        <v>58.53</v>
      </c>
      <c r="T22" t="n">
        <v>10611.53</v>
      </c>
      <c r="U22" t="n">
        <v>0.62</v>
      </c>
      <c r="V22" t="n">
        <v>0.77</v>
      </c>
      <c r="W22" t="n">
        <v>2.6</v>
      </c>
      <c r="X22" t="n">
        <v>0.62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2.4591</v>
      </c>
      <c r="E23" t="n">
        <v>40.66</v>
      </c>
      <c r="F23" t="n">
        <v>37.49</v>
      </c>
      <c r="G23" t="n">
        <v>132.31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482.42</v>
      </c>
      <c r="Q23" t="n">
        <v>790.16</v>
      </c>
      <c r="R23" t="n">
        <v>92.95999999999999</v>
      </c>
      <c r="S23" t="n">
        <v>58.53</v>
      </c>
      <c r="T23" t="n">
        <v>10083</v>
      </c>
      <c r="U23" t="n">
        <v>0.63</v>
      </c>
      <c r="V23" t="n">
        <v>0.77</v>
      </c>
      <c r="W23" t="n">
        <v>2.6</v>
      </c>
      <c r="X23" t="n">
        <v>0.58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2.4638</v>
      </c>
      <c r="E24" t="n">
        <v>40.59</v>
      </c>
      <c r="F24" t="n">
        <v>37.45</v>
      </c>
      <c r="G24" t="n">
        <v>140.43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478.31</v>
      </c>
      <c r="Q24" t="n">
        <v>790.17</v>
      </c>
      <c r="R24" t="n">
        <v>91.59999999999999</v>
      </c>
      <c r="S24" t="n">
        <v>58.53</v>
      </c>
      <c r="T24" t="n">
        <v>9407.040000000001</v>
      </c>
      <c r="U24" t="n">
        <v>0.64</v>
      </c>
      <c r="V24" t="n">
        <v>0.77</v>
      </c>
      <c r="W24" t="n">
        <v>2.6</v>
      </c>
      <c r="X24" t="n">
        <v>0.55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2.4645</v>
      </c>
      <c r="E25" t="n">
        <v>40.58</v>
      </c>
      <c r="F25" t="n">
        <v>37.44</v>
      </c>
      <c r="G25" t="n">
        <v>140.39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476.32</v>
      </c>
      <c r="Q25" t="n">
        <v>790.16</v>
      </c>
      <c r="R25" t="n">
        <v>91.41</v>
      </c>
      <c r="S25" t="n">
        <v>58.53</v>
      </c>
      <c r="T25" t="n">
        <v>9315.84</v>
      </c>
      <c r="U25" t="n">
        <v>0.64</v>
      </c>
      <c r="V25" t="n">
        <v>0.77</v>
      </c>
      <c r="W25" t="n">
        <v>2.59</v>
      </c>
      <c r="X25" t="n">
        <v>0.54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2.4681</v>
      </c>
      <c r="E26" t="n">
        <v>40.52</v>
      </c>
      <c r="F26" t="n">
        <v>37.42</v>
      </c>
      <c r="G26" t="n">
        <v>149.67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476.03</v>
      </c>
      <c r="Q26" t="n">
        <v>790.16</v>
      </c>
      <c r="R26" t="n">
        <v>90.70999999999999</v>
      </c>
      <c r="S26" t="n">
        <v>58.53</v>
      </c>
      <c r="T26" t="n">
        <v>8967.23</v>
      </c>
      <c r="U26" t="n">
        <v>0.65</v>
      </c>
      <c r="V26" t="n">
        <v>0.78</v>
      </c>
      <c r="W26" t="n">
        <v>2.59</v>
      </c>
      <c r="X26" t="n">
        <v>0.51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2.4724</v>
      </c>
      <c r="E27" t="n">
        <v>40.45</v>
      </c>
      <c r="F27" t="n">
        <v>37.39</v>
      </c>
      <c r="G27" t="n">
        <v>160.22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471.19</v>
      </c>
      <c r="Q27" t="n">
        <v>790.16</v>
      </c>
      <c r="R27" t="n">
        <v>89.59</v>
      </c>
      <c r="S27" t="n">
        <v>58.53</v>
      </c>
      <c r="T27" t="n">
        <v>8412</v>
      </c>
      <c r="U27" t="n">
        <v>0.65</v>
      </c>
      <c r="V27" t="n">
        <v>0.78</v>
      </c>
      <c r="W27" t="n">
        <v>2.59</v>
      </c>
      <c r="X27" t="n">
        <v>0.48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2.4728</v>
      </c>
      <c r="E28" t="n">
        <v>40.44</v>
      </c>
      <c r="F28" t="n">
        <v>37.38</v>
      </c>
      <c r="G28" t="n">
        <v>160.2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471.57</v>
      </c>
      <c r="Q28" t="n">
        <v>790.17</v>
      </c>
      <c r="R28" t="n">
        <v>89.3</v>
      </c>
      <c r="S28" t="n">
        <v>58.53</v>
      </c>
      <c r="T28" t="n">
        <v>8267.950000000001</v>
      </c>
      <c r="U28" t="n">
        <v>0.66</v>
      </c>
      <c r="V28" t="n">
        <v>0.78</v>
      </c>
      <c r="W28" t="n">
        <v>2.59</v>
      </c>
      <c r="X28" t="n">
        <v>0.48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2.4775</v>
      </c>
      <c r="E29" t="n">
        <v>40.36</v>
      </c>
      <c r="F29" t="n">
        <v>37.34</v>
      </c>
      <c r="G29" t="n">
        <v>172.34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467.09</v>
      </c>
      <c r="Q29" t="n">
        <v>790.16</v>
      </c>
      <c r="R29" t="n">
        <v>87.97</v>
      </c>
      <c r="S29" t="n">
        <v>58.53</v>
      </c>
      <c r="T29" t="n">
        <v>7610</v>
      </c>
      <c r="U29" t="n">
        <v>0.67</v>
      </c>
      <c r="V29" t="n">
        <v>0.78</v>
      </c>
      <c r="W29" t="n">
        <v>2.59</v>
      </c>
      <c r="X29" t="n">
        <v>0.44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2.477</v>
      </c>
      <c r="E30" t="n">
        <v>40.37</v>
      </c>
      <c r="F30" t="n">
        <v>37.35</v>
      </c>
      <c r="G30" t="n">
        <v>172.38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469.5</v>
      </c>
      <c r="Q30" t="n">
        <v>790.17</v>
      </c>
      <c r="R30" t="n">
        <v>88.31</v>
      </c>
      <c r="S30" t="n">
        <v>58.53</v>
      </c>
      <c r="T30" t="n">
        <v>7780.86</v>
      </c>
      <c r="U30" t="n">
        <v>0.66</v>
      </c>
      <c r="V30" t="n">
        <v>0.78</v>
      </c>
      <c r="W30" t="n">
        <v>2.59</v>
      </c>
      <c r="X30" t="n">
        <v>0.45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2.4771</v>
      </c>
      <c r="E31" t="n">
        <v>40.37</v>
      </c>
      <c r="F31" t="n">
        <v>37.35</v>
      </c>
      <c r="G31" t="n">
        <v>172.37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463.05</v>
      </c>
      <c r="Q31" t="n">
        <v>790.16</v>
      </c>
      <c r="R31" t="n">
        <v>88.11</v>
      </c>
      <c r="S31" t="n">
        <v>58.53</v>
      </c>
      <c r="T31" t="n">
        <v>7681</v>
      </c>
      <c r="U31" t="n">
        <v>0.66</v>
      </c>
      <c r="V31" t="n">
        <v>0.78</v>
      </c>
      <c r="W31" t="n">
        <v>2.6</v>
      </c>
      <c r="X31" t="n">
        <v>0.45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2.4823</v>
      </c>
      <c r="E32" t="n">
        <v>40.28</v>
      </c>
      <c r="F32" t="n">
        <v>37.3</v>
      </c>
      <c r="G32" t="n">
        <v>186.51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462.98</v>
      </c>
      <c r="Q32" t="n">
        <v>790.17</v>
      </c>
      <c r="R32" t="n">
        <v>86.52</v>
      </c>
      <c r="S32" t="n">
        <v>58.53</v>
      </c>
      <c r="T32" t="n">
        <v>6889.98</v>
      </c>
      <c r="U32" t="n">
        <v>0.68</v>
      </c>
      <c r="V32" t="n">
        <v>0.78</v>
      </c>
      <c r="W32" t="n">
        <v>2.59</v>
      </c>
      <c r="X32" t="n">
        <v>0.4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2.482</v>
      </c>
      <c r="E33" t="n">
        <v>40.29</v>
      </c>
      <c r="F33" t="n">
        <v>37.31</v>
      </c>
      <c r="G33" t="n">
        <v>186.54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462.32</v>
      </c>
      <c r="Q33" t="n">
        <v>790.17</v>
      </c>
      <c r="R33" t="n">
        <v>86.76000000000001</v>
      </c>
      <c r="S33" t="n">
        <v>58.53</v>
      </c>
      <c r="T33" t="n">
        <v>7008.76</v>
      </c>
      <c r="U33" t="n">
        <v>0.67</v>
      </c>
      <c r="V33" t="n">
        <v>0.78</v>
      </c>
      <c r="W33" t="n">
        <v>2.59</v>
      </c>
      <c r="X33" t="n">
        <v>0.4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2.4867</v>
      </c>
      <c r="E34" t="n">
        <v>40.21</v>
      </c>
      <c r="F34" t="n">
        <v>37.27</v>
      </c>
      <c r="G34" t="n">
        <v>203.29</v>
      </c>
      <c r="H34" t="n">
        <v>2.37</v>
      </c>
      <c r="I34" t="n">
        <v>11</v>
      </c>
      <c r="J34" t="n">
        <v>247.78</v>
      </c>
      <c r="K34" t="n">
        <v>54.38</v>
      </c>
      <c r="L34" t="n">
        <v>33</v>
      </c>
      <c r="M34" t="n">
        <v>9</v>
      </c>
      <c r="N34" t="n">
        <v>60.41</v>
      </c>
      <c r="O34" t="n">
        <v>30794.11</v>
      </c>
      <c r="P34" t="n">
        <v>458.61</v>
      </c>
      <c r="Q34" t="n">
        <v>790.17</v>
      </c>
      <c r="R34" t="n">
        <v>85.42</v>
      </c>
      <c r="S34" t="n">
        <v>58.53</v>
      </c>
      <c r="T34" t="n">
        <v>6346.11</v>
      </c>
      <c r="U34" t="n">
        <v>0.6899999999999999</v>
      </c>
      <c r="V34" t="n">
        <v>0.78</v>
      </c>
      <c r="W34" t="n">
        <v>2.6</v>
      </c>
      <c r="X34" t="n">
        <v>0.37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2.487</v>
      </c>
      <c r="E35" t="n">
        <v>40.21</v>
      </c>
      <c r="F35" t="n">
        <v>37.26</v>
      </c>
      <c r="G35" t="n">
        <v>203.26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457.27</v>
      </c>
      <c r="Q35" t="n">
        <v>790.16</v>
      </c>
      <c r="R35" t="n">
        <v>85.43000000000001</v>
      </c>
      <c r="S35" t="n">
        <v>58.53</v>
      </c>
      <c r="T35" t="n">
        <v>6350.17</v>
      </c>
      <c r="U35" t="n">
        <v>0.6899999999999999</v>
      </c>
      <c r="V35" t="n">
        <v>0.78</v>
      </c>
      <c r="W35" t="n">
        <v>2.59</v>
      </c>
      <c r="X35" t="n">
        <v>0.36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2.4861</v>
      </c>
      <c r="E36" t="n">
        <v>40.22</v>
      </c>
      <c r="F36" t="n">
        <v>37.28</v>
      </c>
      <c r="G36" t="n">
        <v>203.34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454.89</v>
      </c>
      <c r="Q36" t="n">
        <v>790.16</v>
      </c>
      <c r="R36" t="n">
        <v>85.95</v>
      </c>
      <c r="S36" t="n">
        <v>58.53</v>
      </c>
      <c r="T36" t="n">
        <v>6607.88</v>
      </c>
      <c r="U36" t="n">
        <v>0.68</v>
      </c>
      <c r="V36" t="n">
        <v>0.78</v>
      </c>
      <c r="W36" t="n">
        <v>2.59</v>
      </c>
      <c r="X36" t="n">
        <v>0.38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2.4912</v>
      </c>
      <c r="E37" t="n">
        <v>40.14</v>
      </c>
      <c r="F37" t="n">
        <v>37.24</v>
      </c>
      <c r="G37" t="n">
        <v>223.42</v>
      </c>
      <c r="H37" t="n">
        <v>2.53</v>
      </c>
      <c r="I37" t="n">
        <v>10</v>
      </c>
      <c r="J37" t="n">
        <v>253.18</v>
      </c>
      <c r="K37" t="n">
        <v>54.38</v>
      </c>
      <c r="L37" t="n">
        <v>36</v>
      </c>
      <c r="M37" t="n">
        <v>8</v>
      </c>
      <c r="N37" t="n">
        <v>62.8</v>
      </c>
      <c r="O37" t="n">
        <v>31459.45</v>
      </c>
      <c r="P37" t="n">
        <v>452.83</v>
      </c>
      <c r="Q37" t="n">
        <v>790.17</v>
      </c>
      <c r="R37" t="n">
        <v>84.41</v>
      </c>
      <c r="S37" t="n">
        <v>58.53</v>
      </c>
      <c r="T37" t="n">
        <v>5843.7</v>
      </c>
      <c r="U37" t="n">
        <v>0.6899999999999999</v>
      </c>
      <c r="V37" t="n">
        <v>0.78</v>
      </c>
      <c r="W37" t="n">
        <v>2.59</v>
      </c>
      <c r="X37" t="n">
        <v>0.33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2.4911</v>
      </c>
      <c r="E38" t="n">
        <v>40.14</v>
      </c>
      <c r="F38" t="n">
        <v>37.24</v>
      </c>
      <c r="G38" t="n">
        <v>223.42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452.39</v>
      </c>
      <c r="Q38" t="n">
        <v>790.17</v>
      </c>
      <c r="R38" t="n">
        <v>84.45999999999999</v>
      </c>
      <c r="S38" t="n">
        <v>58.53</v>
      </c>
      <c r="T38" t="n">
        <v>5871.05</v>
      </c>
      <c r="U38" t="n">
        <v>0.6899999999999999</v>
      </c>
      <c r="V38" t="n">
        <v>0.78</v>
      </c>
      <c r="W38" t="n">
        <v>2.59</v>
      </c>
      <c r="X38" t="n">
        <v>0.33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2.4915</v>
      </c>
      <c r="E39" t="n">
        <v>40.14</v>
      </c>
      <c r="F39" t="n">
        <v>37.23</v>
      </c>
      <c r="G39" t="n">
        <v>223.38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448.01</v>
      </c>
      <c r="Q39" t="n">
        <v>790.17</v>
      </c>
      <c r="R39" t="n">
        <v>84.34999999999999</v>
      </c>
      <c r="S39" t="n">
        <v>58.53</v>
      </c>
      <c r="T39" t="n">
        <v>5811.36</v>
      </c>
      <c r="U39" t="n">
        <v>0.6899999999999999</v>
      </c>
      <c r="V39" t="n">
        <v>0.78</v>
      </c>
      <c r="W39" t="n">
        <v>2.59</v>
      </c>
      <c r="X39" t="n">
        <v>0.33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2.4907</v>
      </c>
      <c r="E40" t="n">
        <v>40.15</v>
      </c>
      <c r="F40" t="n">
        <v>37.24</v>
      </c>
      <c r="G40" t="n">
        <v>223.46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5</v>
      </c>
      <c r="N40" t="n">
        <v>65.28</v>
      </c>
      <c r="O40" t="n">
        <v>32135.68</v>
      </c>
      <c r="P40" t="n">
        <v>446.66</v>
      </c>
      <c r="Q40" t="n">
        <v>790.16</v>
      </c>
      <c r="R40" t="n">
        <v>84.59</v>
      </c>
      <c r="S40" t="n">
        <v>58.53</v>
      </c>
      <c r="T40" t="n">
        <v>5934.53</v>
      </c>
      <c r="U40" t="n">
        <v>0.6899999999999999</v>
      </c>
      <c r="V40" t="n">
        <v>0.78</v>
      </c>
      <c r="W40" t="n">
        <v>2.59</v>
      </c>
      <c r="X40" t="n">
        <v>0.34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2.4907</v>
      </c>
      <c r="E41" t="n">
        <v>40.15</v>
      </c>
      <c r="F41" t="n">
        <v>37.24</v>
      </c>
      <c r="G41" t="n">
        <v>223.47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448.1</v>
      </c>
      <c r="Q41" t="n">
        <v>790.21</v>
      </c>
      <c r="R41" t="n">
        <v>84.58</v>
      </c>
      <c r="S41" t="n">
        <v>58.53</v>
      </c>
      <c r="T41" t="n">
        <v>5926.74</v>
      </c>
      <c r="U41" t="n">
        <v>0.6899999999999999</v>
      </c>
      <c r="V41" t="n">
        <v>0.78</v>
      </c>
      <c r="W41" t="n">
        <v>2.59</v>
      </c>
      <c r="X41" t="n">
        <v>0.34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1.8012</v>
      </c>
      <c r="E42" t="n">
        <v>55.52</v>
      </c>
      <c r="F42" t="n">
        <v>48.08</v>
      </c>
      <c r="G42" t="n">
        <v>9.91</v>
      </c>
      <c r="H42" t="n">
        <v>0.2</v>
      </c>
      <c r="I42" t="n">
        <v>291</v>
      </c>
      <c r="J42" t="n">
        <v>89.87</v>
      </c>
      <c r="K42" t="n">
        <v>37.55</v>
      </c>
      <c r="L42" t="n">
        <v>1</v>
      </c>
      <c r="M42" t="n">
        <v>289</v>
      </c>
      <c r="N42" t="n">
        <v>11.32</v>
      </c>
      <c r="O42" t="n">
        <v>11317.98</v>
      </c>
      <c r="P42" t="n">
        <v>400.48</v>
      </c>
      <c r="Q42" t="n">
        <v>790.33</v>
      </c>
      <c r="R42" t="n">
        <v>446.16</v>
      </c>
      <c r="S42" t="n">
        <v>58.53</v>
      </c>
      <c r="T42" t="n">
        <v>185314.17</v>
      </c>
      <c r="U42" t="n">
        <v>0.13</v>
      </c>
      <c r="V42" t="n">
        <v>0.6</v>
      </c>
      <c r="W42" t="n">
        <v>3.07</v>
      </c>
      <c r="X42" t="n">
        <v>11.17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2.1858</v>
      </c>
      <c r="E43" t="n">
        <v>45.75</v>
      </c>
      <c r="F43" t="n">
        <v>41.49</v>
      </c>
      <c r="G43" t="n">
        <v>20.24</v>
      </c>
      <c r="H43" t="n">
        <v>0.39</v>
      </c>
      <c r="I43" t="n">
        <v>123</v>
      </c>
      <c r="J43" t="n">
        <v>91.09999999999999</v>
      </c>
      <c r="K43" t="n">
        <v>37.55</v>
      </c>
      <c r="L43" t="n">
        <v>2</v>
      </c>
      <c r="M43" t="n">
        <v>121</v>
      </c>
      <c r="N43" t="n">
        <v>11.54</v>
      </c>
      <c r="O43" t="n">
        <v>11468.97</v>
      </c>
      <c r="P43" t="n">
        <v>338.62</v>
      </c>
      <c r="Q43" t="n">
        <v>790.23</v>
      </c>
      <c r="R43" t="n">
        <v>225.81</v>
      </c>
      <c r="S43" t="n">
        <v>58.53</v>
      </c>
      <c r="T43" t="n">
        <v>75979.53</v>
      </c>
      <c r="U43" t="n">
        <v>0.26</v>
      </c>
      <c r="V43" t="n">
        <v>0.7</v>
      </c>
      <c r="W43" t="n">
        <v>2.79</v>
      </c>
      <c r="X43" t="n">
        <v>4.58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2.3136</v>
      </c>
      <c r="E44" t="n">
        <v>43.22</v>
      </c>
      <c r="F44" t="n">
        <v>39.81</v>
      </c>
      <c r="G44" t="n">
        <v>30.62</v>
      </c>
      <c r="H44" t="n">
        <v>0.57</v>
      </c>
      <c r="I44" t="n">
        <v>78</v>
      </c>
      <c r="J44" t="n">
        <v>92.31999999999999</v>
      </c>
      <c r="K44" t="n">
        <v>37.55</v>
      </c>
      <c r="L44" t="n">
        <v>3</v>
      </c>
      <c r="M44" t="n">
        <v>76</v>
      </c>
      <c r="N44" t="n">
        <v>11.77</v>
      </c>
      <c r="O44" t="n">
        <v>11620.34</v>
      </c>
      <c r="P44" t="n">
        <v>318.3</v>
      </c>
      <c r="Q44" t="n">
        <v>790.1900000000001</v>
      </c>
      <c r="R44" t="n">
        <v>169.75</v>
      </c>
      <c r="S44" t="n">
        <v>58.53</v>
      </c>
      <c r="T44" t="n">
        <v>48174.88</v>
      </c>
      <c r="U44" t="n">
        <v>0.34</v>
      </c>
      <c r="V44" t="n">
        <v>0.73</v>
      </c>
      <c r="W44" t="n">
        <v>2.72</v>
      </c>
      <c r="X44" t="n">
        <v>2.91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2.3818</v>
      </c>
      <c r="E45" t="n">
        <v>41.99</v>
      </c>
      <c r="F45" t="n">
        <v>38.99</v>
      </c>
      <c r="G45" t="n">
        <v>41.77</v>
      </c>
      <c r="H45" t="n">
        <v>0.75</v>
      </c>
      <c r="I45" t="n">
        <v>56</v>
      </c>
      <c r="J45" t="n">
        <v>93.55</v>
      </c>
      <c r="K45" t="n">
        <v>37.55</v>
      </c>
      <c r="L45" t="n">
        <v>4</v>
      </c>
      <c r="M45" t="n">
        <v>54</v>
      </c>
      <c r="N45" t="n">
        <v>12</v>
      </c>
      <c r="O45" t="n">
        <v>11772.07</v>
      </c>
      <c r="P45" t="n">
        <v>305.5</v>
      </c>
      <c r="Q45" t="n">
        <v>790.17</v>
      </c>
      <c r="R45" t="n">
        <v>142.64</v>
      </c>
      <c r="S45" t="n">
        <v>58.53</v>
      </c>
      <c r="T45" t="n">
        <v>34730.33</v>
      </c>
      <c r="U45" t="n">
        <v>0.41</v>
      </c>
      <c r="V45" t="n">
        <v>0.74</v>
      </c>
      <c r="W45" t="n">
        <v>2.67</v>
      </c>
      <c r="X45" t="n">
        <v>2.08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2.4221</v>
      </c>
      <c r="E46" t="n">
        <v>41.29</v>
      </c>
      <c r="F46" t="n">
        <v>38.52</v>
      </c>
      <c r="G46" t="n">
        <v>52.52</v>
      </c>
      <c r="H46" t="n">
        <v>0.93</v>
      </c>
      <c r="I46" t="n">
        <v>44</v>
      </c>
      <c r="J46" t="n">
        <v>94.79000000000001</v>
      </c>
      <c r="K46" t="n">
        <v>37.55</v>
      </c>
      <c r="L46" t="n">
        <v>5</v>
      </c>
      <c r="M46" t="n">
        <v>42</v>
      </c>
      <c r="N46" t="n">
        <v>12.23</v>
      </c>
      <c r="O46" t="n">
        <v>11924.18</v>
      </c>
      <c r="P46" t="n">
        <v>294.64</v>
      </c>
      <c r="Q46" t="n">
        <v>790.1799999999999</v>
      </c>
      <c r="R46" t="n">
        <v>126.98</v>
      </c>
      <c r="S46" t="n">
        <v>58.53</v>
      </c>
      <c r="T46" t="n">
        <v>26958.17</v>
      </c>
      <c r="U46" t="n">
        <v>0.46</v>
      </c>
      <c r="V46" t="n">
        <v>0.75</v>
      </c>
      <c r="W46" t="n">
        <v>2.65</v>
      </c>
      <c r="X46" t="n">
        <v>1.61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2.454</v>
      </c>
      <c r="E47" t="n">
        <v>40.75</v>
      </c>
      <c r="F47" t="n">
        <v>38.15</v>
      </c>
      <c r="G47" t="n">
        <v>65.40000000000001</v>
      </c>
      <c r="H47" t="n">
        <v>1.1</v>
      </c>
      <c r="I47" t="n">
        <v>35</v>
      </c>
      <c r="J47" t="n">
        <v>96.02</v>
      </c>
      <c r="K47" t="n">
        <v>37.55</v>
      </c>
      <c r="L47" t="n">
        <v>6</v>
      </c>
      <c r="M47" t="n">
        <v>33</v>
      </c>
      <c r="N47" t="n">
        <v>12.47</v>
      </c>
      <c r="O47" t="n">
        <v>12076.67</v>
      </c>
      <c r="P47" t="n">
        <v>283.83</v>
      </c>
      <c r="Q47" t="n">
        <v>790.17</v>
      </c>
      <c r="R47" t="n">
        <v>115.1</v>
      </c>
      <c r="S47" t="n">
        <v>58.53</v>
      </c>
      <c r="T47" t="n">
        <v>21064.77</v>
      </c>
      <c r="U47" t="n">
        <v>0.51</v>
      </c>
      <c r="V47" t="n">
        <v>0.76</v>
      </c>
      <c r="W47" t="n">
        <v>2.62</v>
      </c>
      <c r="X47" t="n">
        <v>1.25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2.4682</v>
      </c>
      <c r="E48" t="n">
        <v>40.52</v>
      </c>
      <c r="F48" t="n">
        <v>38.01</v>
      </c>
      <c r="G48" t="n">
        <v>76.02</v>
      </c>
      <c r="H48" t="n">
        <v>1.27</v>
      </c>
      <c r="I48" t="n">
        <v>30</v>
      </c>
      <c r="J48" t="n">
        <v>97.26000000000001</v>
      </c>
      <c r="K48" t="n">
        <v>37.55</v>
      </c>
      <c r="L48" t="n">
        <v>7</v>
      </c>
      <c r="M48" t="n">
        <v>28</v>
      </c>
      <c r="N48" t="n">
        <v>12.71</v>
      </c>
      <c r="O48" t="n">
        <v>12229.54</v>
      </c>
      <c r="P48" t="n">
        <v>276.51</v>
      </c>
      <c r="Q48" t="n">
        <v>790.16</v>
      </c>
      <c r="R48" t="n">
        <v>110.29</v>
      </c>
      <c r="S48" t="n">
        <v>58.53</v>
      </c>
      <c r="T48" t="n">
        <v>18685.39</v>
      </c>
      <c r="U48" t="n">
        <v>0.53</v>
      </c>
      <c r="V48" t="n">
        <v>0.76</v>
      </c>
      <c r="W48" t="n">
        <v>2.62</v>
      </c>
      <c r="X48" t="n">
        <v>1.11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2.4865</v>
      </c>
      <c r="E49" t="n">
        <v>40.22</v>
      </c>
      <c r="F49" t="n">
        <v>37.81</v>
      </c>
      <c r="G49" t="n">
        <v>90.73</v>
      </c>
      <c r="H49" t="n">
        <v>1.43</v>
      </c>
      <c r="I49" t="n">
        <v>25</v>
      </c>
      <c r="J49" t="n">
        <v>98.5</v>
      </c>
      <c r="K49" t="n">
        <v>37.55</v>
      </c>
      <c r="L49" t="n">
        <v>8</v>
      </c>
      <c r="M49" t="n">
        <v>22</v>
      </c>
      <c r="N49" t="n">
        <v>12.95</v>
      </c>
      <c r="O49" t="n">
        <v>12382.79</v>
      </c>
      <c r="P49" t="n">
        <v>266.43</v>
      </c>
      <c r="Q49" t="n">
        <v>790.1799999999999</v>
      </c>
      <c r="R49" t="n">
        <v>103.3</v>
      </c>
      <c r="S49" t="n">
        <v>58.53</v>
      </c>
      <c r="T49" t="n">
        <v>15213.25</v>
      </c>
      <c r="U49" t="n">
        <v>0.57</v>
      </c>
      <c r="V49" t="n">
        <v>0.77</v>
      </c>
      <c r="W49" t="n">
        <v>2.62</v>
      </c>
      <c r="X49" t="n">
        <v>0.9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2.4938</v>
      </c>
      <c r="E50" t="n">
        <v>40.1</v>
      </c>
      <c r="F50" t="n">
        <v>37.72</v>
      </c>
      <c r="G50" t="n">
        <v>98.41</v>
      </c>
      <c r="H50" t="n">
        <v>1.59</v>
      </c>
      <c r="I50" t="n">
        <v>23</v>
      </c>
      <c r="J50" t="n">
        <v>99.75</v>
      </c>
      <c r="K50" t="n">
        <v>37.55</v>
      </c>
      <c r="L50" t="n">
        <v>9</v>
      </c>
      <c r="M50" t="n">
        <v>12</v>
      </c>
      <c r="N50" t="n">
        <v>13.2</v>
      </c>
      <c r="O50" t="n">
        <v>12536.43</v>
      </c>
      <c r="P50" t="n">
        <v>260.61</v>
      </c>
      <c r="Q50" t="n">
        <v>790.17</v>
      </c>
      <c r="R50" t="n">
        <v>100.4</v>
      </c>
      <c r="S50" t="n">
        <v>58.53</v>
      </c>
      <c r="T50" t="n">
        <v>13772.21</v>
      </c>
      <c r="U50" t="n">
        <v>0.58</v>
      </c>
      <c r="V50" t="n">
        <v>0.77</v>
      </c>
      <c r="W50" t="n">
        <v>2.62</v>
      </c>
      <c r="X50" t="n">
        <v>0.82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2.5005</v>
      </c>
      <c r="E51" t="n">
        <v>39.99</v>
      </c>
      <c r="F51" t="n">
        <v>37.65</v>
      </c>
      <c r="G51" t="n">
        <v>107.58</v>
      </c>
      <c r="H51" t="n">
        <v>1.74</v>
      </c>
      <c r="I51" t="n">
        <v>21</v>
      </c>
      <c r="J51" t="n">
        <v>101</v>
      </c>
      <c r="K51" t="n">
        <v>37.55</v>
      </c>
      <c r="L51" t="n">
        <v>10</v>
      </c>
      <c r="M51" t="n">
        <v>2</v>
      </c>
      <c r="N51" t="n">
        <v>13.45</v>
      </c>
      <c r="O51" t="n">
        <v>12690.46</v>
      </c>
      <c r="P51" t="n">
        <v>257.13</v>
      </c>
      <c r="Q51" t="n">
        <v>790.17</v>
      </c>
      <c r="R51" t="n">
        <v>97.75</v>
      </c>
      <c r="S51" t="n">
        <v>58.53</v>
      </c>
      <c r="T51" t="n">
        <v>12457.5</v>
      </c>
      <c r="U51" t="n">
        <v>0.6</v>
      </c>
      <c r="V51" t="n">
        <v>0.77</v>
      </c>
      <c r="W51" t="n">
        <v>2.63</v>
      </c>
      <c r="X51" t="n">
        <v>0.75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2.4999</v>
      </c>
      <c r="E52" t="n">
        <v>40</v>
      </c>
      <c r="F52" t="n">
        <v>37.66</v>
      </c>
      <c r="G52" t="n">
        <v>107.61</v>
      </c>
      <c r="H52" t="n">
        <v>1.89</v>
      </c>
      <c r="I52" t="n">
        <v>21</v>
      </c>
      <c r="J52" t="n">
        <v>102.25</v>
      </c>
      <c r="K52" t="n">
        <v>37.55</v>
      </c>
      <c r="L52" t="n">
        <v>11</v>
      </c>
      <c r="M52" t="n">
        <v>0</v>
      </c>
      <c r="N52" t="n">
        <v>13.7</v>
      </c>
      <c r="O52" t="n">
        <v>12844.88</v>
      </c>
      <c r="P52" t="n">
        <v>260.16</v>
      </c>
      <c r="Q52" t="n">
        <v>790.17</v>
      </c>
      <c r="R52" t="n">
        <v>97.84999999999999</v>
      </c>
      <c r="S52" t="n">
        <v>58.53</v>
      </c>
      <c r="T52" t="n">
        <v>12509.88</v>
      </c>
      <c r="U52" t="n">
        <v>0.6</v>
      </c>
      <c r="V52" t="n">
        <v>0.77</v>
      </c>
      <c r="W52" t="n">
        <v>2.63</v>
      </c>
      <c r="X52" t="n">
        <v>0.76</v>
      </c>
      <c r="Y52" t="n">
        <v>0.5</v>
      </c>
      <c r="Z52" t="n">
        <v>10</v>
      </c>
    </row>
    <row r="53">
      <c r="A53" t="n">
        <v>0</v>
      </c>
      <c r="B53" t="n">
        <v>30</v>
      </c>
      <c r="C53" t="inlineStr">
        <is>
          <t xml:space="preserve">CONCLUIDO	</t>
        </is>
      </c>
      <c r="D53" t="n">
        <v>1.9491</v>
      </c>
      <c r="E53" t="n">
        <v>51.3</v>
      </c>
      <c r="F53" t="n">
        <v>45.81</v>
      </c>
      <c r="G53" t="n">
        <v>11.7</v>
      </c>
      <c r="H53" t="n">
        <v>0.24</v>
      </c>
      <c r="I53" t="n">
        <v>235</v>
      </c>
      <c r="J53" t="n">
        <v>71.52</v>
      </c>
      <c r="K53" t="n">
        <v>32.27</v>
      </c>
      <c r="L53" t="n">
        <v>1</v>
      </c>
      <c r="M53" t="n">
        <v>233</v>
      </c>
      <c r="N53" t="n">
        <v>8.25</v>
      </c>
      <c r="O53" t="n">
        <v>9054.6</v>
      </c>
      <c r="P53" t="n">
        <v>323.92</v>
      </c>
      <c r="Q53" t="n">
        <v>790.27</v>
      </c>
      <c r="R53" t="n">
        <v>370.61</v>
      </c>
      <c r="S53" t="n">
        <v>58.53</v>
      </c>
      <c r="T53" t="n">
        <v>147817.28</v>
      </c>
      <c r="U53" t="n">
        <v>0.16</v>
      </c>
      <c r="V53" t="n">
        <v>0.63</v>
      </c>
      <c r="W53" t="n">
        <v>2.96</v>
      </c>
      <c r="X53" t="n">
        <v>8.9</v>
      </c>
      <c r="Y53" t="n">
        <v>0.5</v>
      </c>
      <c r="Z53" t="n">
        <v>10</v>
      </c>
    </row>
    <row r="54">
      <c r="A54" t="n">
        <v>1</v>
      </c>
      <c r="B54" t="n">
        <v>30</v>
      </c>
      <c r="C54" t="inlineStr">
        <is>
          <t xml:space="preserve">CONCLUIDO	</t>
        </is>
      </c>
      <c r="D54" t="n">
        <v>2.2665</v>
      </c>
      <c r="E54" t="n">
        <v>44.12</v>
      </c>
      <c r="F54" t="n">
        <v>40.69</v>
      </c>
      <c r="G54" t="n">
        <v>23.93</v>
      </c>
      <c r="H54" t="n">
        <v>0.48</v>
      </c>
      <c r="I54" t="n">
        <v>102</v>
      </c>
      <c r="J54" t="n">
        <v>72.7</v>
      </c>
      <c r="K54" t="n">
        <v>32.27</v>
      </c>
      <c r="L54" t="n">
        <v>2</v>
      </c>
      <c r="M54" t="n">
        <v>100</v>
      </c>
      <c r="N54" t="n">
        <v>8.43</v>
      </c>
      <c r="O54" t="n">
        <v>9200.25</v>
      </c>
      <c r="P54" t="n">
        <v>278.88</v>
      </c>
      <c r="Q54" t="n">
        <v>790.1799999999999</v>
      </c>
      <c r="R54" t="n">
        <v>199.39</v>
      </c>
      <c r="S54" t="n">
        <v>58.53</v>
      </c>
      <c r="T54" t="n">
        <v>62875.73</v>
      </c>
      <c r="U54" t="n">
        <v>0.29</v>
      </c>
      <c r="V54" t="n">
        <v>0.71</v>
      </c>
      <c r="W54" t="n">
        <v>2.75</v>
      </c>
      <c r="X54" t="n">
        <v>3.79</v>
      </c>
      <c r="Y54" t="n">
        <v>0.5</v>
      </c>
      <c r="Z54" t="n">
        <v>10</v>
      </c>
    </row>
    <row r="55">
      <c r="A55" t="n">
        <v>2</v>
      </c>
      <c r="B55" t="n">
        <v>30</v>
      </c>
      <c r="C55" t="inlineStr">
        <is>
          <t xml:space="preserve">CONCLUIDO	</t>
        </is>
      </c>
      <c r="D55" t="n">
        <v>2.3741</v>
      </c>
      <c r="E55" t="n">
        <v>42.12</v>
      </c>
      <c r="F55" t="n">
        <v>39.28</v>
      </c>
      <c r="G55" t="n">
        <v>36.83</v>
      </c>
      <c r="H55" t="n">
        <v>0.71</v>
      </c>
      <c r="I55" t="n">
        <v>64</v>
      </c>
      <c r="J55" t="n">
        <v>73.88</v>
      </c>
      <c r="K55" t="n">
        <v>32.27</v>
      </c>
      <c r="L55" t="n">
        <v>3</v>
      </c>
      <c r="M55" t="n">
        <v>62</v>
      </c>
      <c r="N55" t="n">
        <v>8.609999999999999</v>
      </c>
      <c r="O55" t="n">
        <v>9346.23</v>
      </c>
      <c r="P55" t="n">
        <v>261.29</v>
      </c>
      <c r="Q55" t="n">
        <v>790.2</v>
      </c>
      <c r="R55" t="n">
        <v>152.96</v>
      </c>
      <c r="S55" t="n">
        <v>58.53</v>
      </c>
      <c r="T55" t="n">
        <v>39846.58</v>
      </c>
      <c r="U55" t="n">
        <v>0.38</v>
      </c>
      <c r="V55" t="n">
        <v>0.74</v>
      </c>
      <c r="W55" t="n">
        <v>2.67</v>
      </c>
      <c r="X55" t="n">
        <v>2.38</v>
      </c>
      <c r="Y55" t="n">
        <v>0.5</v>
      </c>
      <c r="Z55" t="n">
        <v>10</v>
      </c>
    </row>
    <row r="56">
      <c r="A56" t="n">
        <v>3</v>
      </c>
      <c r="B56" t="n">
        <v>30</v>
      </c>
      <c r="C56" t="inlineStr">
        <is>
          <t xml:space="preserve">CONCLUIDO	</t>
        </is>
      </c>
      <c r="D56" t="n">
        <v>2.4347</v>
      </c>
      <c r="E56" t="n">
        <v>41.07</v>
      </c>
      <c r="F56" t="n">
        <v>38.53</v>
      </c>
      <c r="G56" t="n">
        <v>51.37</v>
      </c>
      <c r="H56" t="n">
        <v>0.93</v>
      </c>
      <c r="I56" t="n">
        <v>45</v>
      </c>
      <c r="J56" t="n">
        <v>75.06999999999999</v>
      </c>
      <c r="K56" t="n">
        <v>32.27</v>
      </c>
      <c r="L56" t="n">
        <v>4</v>
      </c>
      <c r="M56" t="n">
        <v>43</v>
      </c>
      <c r="N56" t="n">
        <v>8.800000000000001</v>
      </c>
      <c r="O56" t="n">
        <v>9492.549999999999</v>
      </c>
      <c r="P56" t="n">
        <v>245.6</v>
      </c>
      <c r="Q56" t="n">
        <v>790.17</v>
      </c>
      <c r="R56" t="n">
        <v>127.42</v>
      </c>
      <c r="S56" t="n">
        <v>58.53</v>
      </c>
      <c r="T56" t="n">
        <v>27171.46</v>
      </c>
      <c r="U56" t="n">
        <v>0.46</v>
      </c>
      <c r="V56" t="n">
        <v>0.75</v>
      </c>
      <c r="W56" t="n">
        <v>2.65</v>
      </c>
      <c r="X56" t="n">
        <v>1.63</v>
      </c>
      <c r="Y56" t="n">
        <v>0.5</v>
      </c>
      <c r="Z56" t="n">
        <v>10</v>
      </c>
    </row>
    <row r="57">
      <c r="A57" t="n">
        <v>4</v>
      </c>
      <c r="B57" t="n">
        <v>30</v>
      </c>
      <c r="C57" t="inlineStr">
        <is>
          <t xml:space="preserve">CONCLUIDO	</t>
        </is>
      </c>
      <c r="D57" t="n">
        <v>2.4665</v>
      </c>
      <c r="E57" t="n">
        <v>40.54</v>
      </c>
      <c r="F57" t="n">
        <v>38.16</v>
      </c>
      <c r="G57" t="n">
        <v>65.41</v>
      </c>
      <c r="H57" t="n">
        <v>1.15</v>
      </c>
      <c r="I57" t="n">
        <v>35</v>
      </c>
      <c r="J57" t="n">
        <v>76.26000000000001</v>
      </c>
      <c r="K57" t="n">
        <v>32.27</v>
      </c>
      <c r="L57" t="n">
        <v>5</v>
      </c>
      <c r="M57" t="n">
        <v>33</v>
      </c>
      <c r="N57" t="n">
        <v>8.99</v>
      </c>
      <c r="O57" t="n">
        <v>9639.200000000001</v>
      </c>
      <c r="P57" t="n">
        <v>234.24</v>
      </c>
      <c r="Q57" t="n">
        <v>790.17</v>
      </c>
      <c r="R57" t="n">
        <v>114.95</v>
      </c>
      <c r="S57" t="n">
        <v>58.53</v>
      </c>
      <c r="T57" t="n">
        <v>20991.11</v>
      </c>
      <c r="U57" t="n">
        <v>0.51</v>
      </c>
      <c r="V57" t="n">
        <v>0.76</v>
      </c>
      <c r="W57" t="n">
        <v>2.63</v>
      </c>
      <c r="X57" t="n">
        <v>1.25</v>
      </c>
      <c r="Y57" t="n">
        <v>0.5</v>
      </c>
      <c r="Z57" t="n">
        <v>10</v>
      </c>
    </row>
    <row r="58">
      <c r="A58" t="n">
        <v>5</v>
      </c>
      <c r="B58" t="n">
        <v>30</v>
      </c>
      <c r="C58" t="inlineStr">
        <is>
          <t xml:space="preserve">CONCLUIDO	</t>
        </is>
      </c>
      <c r="D58" t="n">
        <v>2.4845</v>
      </c>
      <c r="E58" t="n">
        <v>40.25</v>
      </c>
      <c r="F58" t="n">
        <v>37.95</v>
      </c>
      <c r="G58" t="n">
        <v>78.53</v>
      </c>
      <c r="H58" t="n">
        <v>1.36</v>
      </c>
      <c r="I58" t="n">
        <v>29</v>
      </c>
      <c r="J58" t="n">
        <v>77.45</v>
      </c>
      <c r="K58" t="n">
        <v>32.27</v>
      </c>
      <c r="L58" t="n">
        <v>6</v>
      </c>
      <c r="M58" t="n">
        <v>14</v>
      </c>
      <c r="N58" t="n">
        <v>9.18</v>
      </c>
      <c r="O58" t="n">
        <v>9786.190000000001</v>
      </c>
      <c r="P58" t="n">
        <v>223.11</v>
      </c>
      <c r="Q58" t="n">
        <v>790.16</v>
      </c>
      <c r="R58" t="n">
        <v>108.18</v>
      </c>
      <c r="S58" t="n">
        <v>58.53</v>
      </c>
      <c r="T58" t="n">
        <v>17633.72</v>
      </c>
      <c r="U58" t="n">
        <v>0.54</v>
      </c>
      <c r="V58" t="n">
        <v>0.76</v>
      </c>
      <c r="W58" t="n">
        <v>2.63</v>
      </c>
      <c r="X58" t="n">
        <v>1.05</v>
      </c>
      <c r="Y58" t="n">
        <v>0.5</v>
      </c>
      <c r="Z58" t="n">
        <v>10</v>
      </c>
    </row>
    <row r="59">
      <c r="A59" t="n">
        <v>6</v>
      </c>
      <c r="B59" t="n">
        <v>30</v>
      </c>
      <c r="C59" t="inlineStr">
        <is>
          <t xml:space="preserve">CONCLUIDO	</t>
        </is>
      </c>
      <c r="D59" t="n">
        <v>2.4867</v>
      </c>
      <c r="E59" t="n">
        <v>40.21</v>
      </c>
      <c r="F59" t="n">
        <v>37.93</v>
      </c>
      <c r="G59" t="n">
        <v>81.29000000000001</v>
      </c>
      <c r="H59" t="n">
        <v>1.56</v>
      </c>
      <c r="I59" t="n">
        <v>28</v>
      </c>
      <c r="J59" t="n">
        <v>78.65000000000001</v>
      </c>
      <c r="K59" t="n">
        <v>32.27</v>
      </c>
      <c r="L59" t="n">
        <v>7</v>
      </c>
      <c r="M59" t="n">
        <v>0</v>
      </c>
      <c r="N59" t="n">
        <v>9.380000000000001</v>
      </c>
      <c r="O59" t="n">
        <v>9933.52</v>
      </c>
      <c r="P59" t="n">
        <v>224.78</v>
      </c>
      <c r="Q59" t="n">
        <v>790.17</v>
      </c>
      <c r="R59" t="n">
        <v>106.9</v>
      </c>
      <c r="S59" t="n">
        <v>58.53</v>
      </c>
      <c r="T59" t="n">
        <v>17000.22</v>
      </c>
      <c r="U59" t="n">
        <v>0.55</v>
      </c>
      <c r="V59" t="n">
        <v>0.76</v>
      </c>
      <c r="W59" t="n">
        <v>2.64</v>
      </c>
      <c r="X59" t="n">
        <v>1.03</v>
      </c>
      <c r="Y59" t="n">
        <v>0.5</v>
      </c>
      <c r="Z59" t="n">
        <v>10</v>
      </c>
    </row>
    <row r="60">
      <c r="A60" t="n">
        <v>0</v>
      </c>
      <c r="B60" t="n">
        <v>15</v>
      </c>
      <c r="C60" t="inlineStr">
        <is>
          <t xml:space="preserve">CONCLUIDO	</t>
        </is>
      </c>
      <c r="D60" t="n">
        <v>2.2138</v>
      </c>
      <c r="E60" t="n">
        <v>45.17</v>
      </c>
      <c r="F60" t="n">
        <v>41.97</v>
      </c>
      <c r="G60" t="n">
        <v>18.65</v>
      </c>
      <c r="H60" t="n">
        <v>0.43</v>
      </c>
      <c r="I60" t="n">
        <v>135</v>
      </c>
      <c r="J60" t="n">
        <v>39.78</v>
      </c>
      <c r="K60" t="n">
        <v>19.54</v>
      </c>
      <c r="L60" t="n">
        <v>1</v>
      </c>
      <c r="M60" t="n">
        <v>133</v>
      </c>
      <c r="N60" t="n">
        <v>4.24</v>
      </c>
      <c r="O60" t="n">
        <v>5140</v>
      </c>
      <c r="P60" t="n">
        <v>185.67</v>
      </c>
      <c r="Q60" t="n">
        <v>790.23</v>
      </c>
      <c r="R60" t="n">
        <v>242.4</v>
      </c>
      <c r="S60" t="n">
        <v>58.53</v>
      </c>
      <c r="T60" t="n">
        <v>84214.28999999999</v>
      </c>
      <c r="U60" t="n">
        <v>0.24</v>
      </c>
      <c r="V60" t="n">
        <v>0.6899999999999999</v>
      </c>
      <c r="W60" t="n">
        <v>2.79</v>
      </c>
      <c r="X60" t="n">
        <v>5.07</v>
      </c>
      <c r="Y60" t="n">
        <v>0.5</v>
      </c>
      <c r="Z60" t="n">
        <v>10</v>
      </c>
    </row>
    <row r="61">
      <c r="A61" t="n">
        <v>1</v>
      </c>
      <c r="B61" t="n">
        <v>15</v>
      </c>
      <c r="C61" t="inlineStr">
        <is>
          <t xml:space="preserve">CONCLUIDO	</t>
        </is>
      </c>
      <c r="D61" t="n">
        <v>2.413</v>
      </c>
      <c r="E61" t="n">
        <v>41.44</v>
      </c>
      <c r="F61" t="n">
        <v>39.09</v>
      </c>
      <c r="G61" t="n">
        <v>39.75</v>
      </c>
      <c r="H61" t="n">
        <v>0.84</v>
      </c>
      <c r="I61" t="n">
        <v>59</v>
      </c>
      <c r="J61" t="n">
        <v>40.89</v>
      </c>
      <c r="K61" t="n">
        <v>19.54</v>
      </c>
      <c r="L61" t="n">
        <v>2</v>
      </c>
      <c r="M61" t="n">
        <v>35</v>
      </c>
      <c r="N61" t="n">
        <v>4.35</v>
      </c>
      <c r="O61" t="n">
        <v>5277.26</v>
      </c>
      <c r="P61" t="n">
        <v>155.88</v>
      </c>
      <c r="Q61" t="n">
        <v>790.25</v>
      </c>
      <c r="R61" t="n">
        <v>145.28</v>
      </c>
      <c r="S61" t="n">
        <v>58.53</v>
      </c>
      <c r="T61" t="n">
        <v>36036.12</v>
      </c>
      <c r="U61" t="n">
        <v>0.4</v>
      </c>
      <c r="V61" t="n">
        <v>0.74</v>
      </c>
      <c r="W61" t="n">
        <v>2.7</v>
      </c>
      <c r="X61" t="n">
        <v>2.18</v>
      </c>
      <c r="Y61" t="n">
        <v>0.5</v>
      </c>
      <c r="Z61" t="n">
        <v>10</v>
      </c>
    </row>
    <row r="62">
      <c r="A62" t="n">
        <v>2</v>
      </c>
      <c r="B62" t="n">
        <v>15</v>
      </c>
      <c r="C62" t="inlineStr">
        <is>
          <t xml:space="preserve">CONCLUIDO	</t>
        </is>
      </c>
      <c r="D62" t="n">
        <v>2.4258</v>
      </c>
      <c r="E62" t="n">
        <v>41.22</v>
      </c>
      <c r="F62" t="n">
        <v>38.92</v>
      </c>
      <c r="G62" t="n">
        <v>43.25</v>
      </c>
      <c r="H62" t="n">
        <v>1.22</v>
      </c>
      <c r="I62" t="n">
        <v>54</v>
      </c>
      <c r="J62" t="n">
        <v>42.01</v>
      </c>
      <c r="K62" t="n">
        <v>19.54</v>
      </c>
      <c r="L62" t="n">
        <v>3</v>
      </c>
      <c r="M62" t="n">
        <v>0</v>
      </c>
      <c r="N62" t="n">
        <v>4.46</v>
      </c>
      <c r="O62" t="n">
        <v>5414.79</v>
      </c>
      <c r="P62" t="n">
        <v>156.35</v>
      </c>
      <c r="Q62" t="n">
        <v>790.1900000000001</v>
      </c>
      <c r="R62" t="n">
        <v>138.91</v>
      </c>
      <c r="S62" t="n">
        <v>58.53</v>
      </c>
      <c r="T62" t="n">
        <v>32873.56</v>
      </c>
      <c r="U62" t="n">
        <v>0.42</v>
      </c>
      <c r="V62" t="n">
        <v>0.75</v>
      </c>
      <c r="W62" t="n">
        <v>2.72</v>
      </c>
      <c r="X62" t="n">
        <v>2.02</v>
      </c>
      <c r="Y62" t="n">
        <v>0.5</v>
      </c>
      <c r="Z62" t="n">
        <v>10</v>
      </c>
    </row>
    <row r="63">
      <c r="A63" t="n">
        <v>0</v>
      </c>
      <c r="B63" t="n">
        <v>70</v>
      </c>
      <c r="C63" t="inlineStr">
        <is>
          <t xml:space="preserve">CONCLUIDO	</t>
        </is>
      </c>
      <c r="D63" t="n">
        <v>1.4328</v>
      </c>
      <c r="E63" t="n">
        <v>69.79000000000001</v>
      </c>
      <c r="F63" t="n">
        <v>54.53</v>
      </c>
      <c r="G63" t="n">
        <v>7.26</v>
      </c>
      <c r="H63" t="n">
        <v>0.12</v>
      </c>
      <c r="I63" t="n">
        <v>451</v>
      </c>
      <c r="J63" t="n">
        <v>141.81</v>
      </c>
      <c r="K63" t="n">
        <v>47.83</v>
      </c>
      <c r="L63" t="n">
        <v>1</v>
      </c>
      <c r="M63" t="n">
        <v>449</v>
      </c>
      <c r="N63" t="n">
        <v>22.98</v>
      </c>
      <c r="O63" t="n">
        <v>17723.39</v>
      </c>
      <c r="P63" t="n">
        <v>619.08</v>
      </c>
      <c r="Q63" t="n">
        <v>790.25</v>
      </c>
      <c r="R63" t="n">
        <v>662.52</v>
      </c>
      <c r="S63" t="n">
        <v>58.53</v>
      </c>
      <c r="T63" t="n">
        <v>292694.08</v>
      </c>
      <c r="U63" t="n">
        <v>0.09</v>
      </c>
      <c r="V63" t="n">
        <v>0.53</v>
      </c>
      <c r="W63" t="n">
        <v>3.33</v>
      </c>
      <c r="X63" t="n">
        <v>17.62</v>
      </c>
      <c r="Y63" t="n">
        <v>0.5</v>
      </c>
      <c r="Z63" t="n">
        <v>10</v>
      </c>
    </row>
    <row r="64">
      <c r="A64" t="n">
        <v>1</v>
      </c>
      <c r="B64" t="n">
        <v>70</v>
      </c>
      <c r="C64" t="inlineStr">
        <is>
          <t xml:space="preserve">CONCLUIDO	</t>
        </is>
      </c>
      <c r="D64" t="n">
        <v>1.9623</v>
      </c>
      <c r="E64" t="n">
        <v>50.96</v>
      </c>
      <c r="F64" t="n">
        <v>43.59</v>
      </c>
      <c r="G64" t="n">
        <v>14.69</v>
      </c>
      <c r="H64" t="n">
        <v>0.25</v>
      </c>
      <c r="I64" t="n">
        <v>178</v>
      </c>
      <c r="J64" t="n">
        <v>143.17</v>
      </c>
      <c r="K64" t="n">
        <v>47.83</v>
      </c>
      <c r="L64" t="n">
        <v>2</v>
      </c>
      <c r="M64" t="n">
        <v>176</v>
      </c>
      <c r="N64" t="n">
        <v>23.34</v>
      </c>
      <c r="O64" t="n">
        <v>17891.86</v>
      </c>
      <c r="P64" t="n">
        <v>490.58</v>
      </c>
      <c r="Q64" t="n">
        <v>790.21</v>
      </c>
      <c r="R64" t="n">
        <v>297.3</v>
      </c>
      <c r="S64" t="n">
        <v>58.53</v>
      </c>
      <c r="T64" t="n">
        <v>111449.22</v>
      </c>
      <c r="U64" t="n">
        <v>0.2</v>
      </c>
      <c r="V64" t="n">
        <v>0.67</v>
      </c>
      <c r="W64" t="n">
        <v>2.84</v>
      </c>
      <c r="X64" t="n">
        <v>6.68</v>
      </c>
      <c r="Y64" t="n">
        <v>0.5</v>
      </c>
      <c r="Z64" t="n">
        <v>10</v>
      </c>
    </row>
    <row r="65">
      <c r="A65" t="n">
        <v>2</v>
      </c>
      <c r="B65" t="n">
        <v>70</v>
      </c>
      <c r="C65" t="inlineStr">
        <is>
          <t xml:space="preserve">CONCLUIDO	</t>
        </is>
      </c>
      <c r="D65" t="n">
        <v>2.153</v>
      </c>
      <c r="E65" t="n">
        <v>46.45</v>
      </c>
      <c r="F65" t="n">
        <v>41.01</v>
      </c>
      <c r="G65" t="n">
        <v>22.17</v>
      </c>
      <c r="H65" t="n">
        <v>0.37</v>
      </c>
      <c r="I65" t="n">
        <v>111</v>
      </c>
      <c r="J65" t="n">
        <v>144.54</v>
      </c>
      <c r="K65" t="n">
        <v>47.83</v>
      </c>
      <c r="L65" t="n">
        <v>3</v>
      </c>
      <c r="M65" t="n">
        <v>109</v>
      </c>
      <c r="N65" t="n">
        <v>23.71</v>
      </c>
      <c r="O65" t="n">
        <v>18060.85</v>
      </c>
      <c r="P65" t="n">
        <v>457.98</v>
      </c>
      <c r="Q65" t="n">
        <v>790.1900000000001</v>
      </c>
      <c r="R65" t="n">
        <v>210.64</v>
      </c>
      <c r="S65" t="n">
        <v>58.53</v>
      </c>
      <c r="T65" t="n">
        <v>68453.63</v>
      </c>
      <c r="U65" t="n">
        <v>0.28</v>
      </c>
      <c r="V65" t="n">
        <v>0.71</v>
      </c>
      <c r="W65" t="n">
        <v>2.75</v>
      </c>
      <c r="X65" t="n">
        <v>4.11</v>
      </c>
      <c r="Y65" t="n">
        <v>0.5</v>
      </c>
      <c r="Z65" t="n">
        <v>10</v>
      </c>
    </row>
    <row r="66">
      <c r="A66" t="n">
        <v>3</v>
      </c>
      <c r="B66" t="n">
        <v>70</v>
      </c>
      <c r="C66" t="inlineStr">
        <is>
          <t xml:space="preserve">CONCLUIDO	</t>
        </is>
      </c>
      <c r="D66" t="n">
        <v>2.2482</v>
      </c>
      <c r="E66" t="n">
        <v>44.48</v>
      </c>
      <c r="F66" t="n">
        <v>39.91</v>
      </c>
      <c r="G66" t="n">
        <v>29.56</v>
      </c>
      <c r="H66" t="n">
        <v>0.49</v>
      </c>
      <c r="I66" t="n">
        <v>81</v>
      </c>
      <c r="J66" t="n">
        <v>145.92</v>
      </c>
      <c r="K66" t="n">
        <v>47.83</v>
      </c>
      <c r="L66" t="n">
        <v>4</v>
      </c>
      <c r="M66" t="n">
        <v>79</v>
      </c>
      <c r="N66" t="n">
        <v>24.09</v>
      </c>
      <c r="O66" t="n">
        <v>18230.35</v>
      </c>
      <c r="P66" t="n">
        <v>442.19</v>
      </c>
      <c r="Q66" t="n">
        <v>790.21</v>
      </c>
      <c r="R66" t="n">
        <v>174.01</v>
      </c>
      <c r="S66" t="n">
        <v>58.53</v>
      </c>
      <c r="T66" t="n">
        <v>50286.53</v>
      </c>
      <c r="U66" t="n">
        <v>0.34</v>
      </c>
      <c r="V66" t="n">
        <v>0.73</v>
      </c>
      <c r="W66" t="n">
        <v>2.7</v>
      </c>
      <c r="X66" t="n">
        <v>3.01</v>
      </c>
      <c r="Y66" t="n">
        <v>0.5</v>
      </c>
      <c r="Z66" t="n">
        <v>10</v>
      </c>
    </row>
    <row r="67">
      <c r="A67" t="n">
        <v>4</v>
      </c>
      <c r="B67" t="n">
        <v>70</v>
      </c>
      <c r="C67" t="inlineStr">
        <is>
          <t xml:space="preserve">CONCLUIDO	</t>
        </is>
      </c>
      <c r="D67" t="n">
        <v>2.3116</v>
      </c>
      <c r="E67" t="n">
        <v>43.26</v>
      </c>
      <c r="F67" t="n">
        <v>39.21</v>
      </c>
      <c r="G67" t="n">
        <v>37.35</v>
      </c>
      <c r="H67" t="n">
        <v>0.6</v>
      </c>
      <c r="I67" t="n">
        <v>63</v>
      </c>
      <c r="J67" t="n">
        <v>147.3</v>
      </c>
      <c r="K67" t="n">
        <v>47.83</v>
      </c>
      <c r="L67" t="n">
        <v>5</v>
      </c>
      <c r="M67" t="n">
        <v>61</v>
      </c>
      <c r="N67" t="n">
        <v>24.47</v>
      </c>
      <c r="O67" t="n">
        <v>18400.38</v>
      </c>
      <c r="P67" t="n">
        <v>430.29</v>
      </c>
      <c r="Q67" t="n">
        <v>790.17</v>
      </c>
      <c r="R67" t="n">
        <v>150.38</v>
      </c>
      <c r="S67" t="n">
        <v>58.53</v>
      </c>
      <c r="T67" t="n">
        <v>38564.19</v>
      </c>
      <c r="U67" t="n">
        <v>0.39</v>
      </c>
      <c r="V67" t="n">
        <v>0.74</v>
      </c>
      <c r="W67" t="n">
        <v>2.68</v>
      </c>
      <c r="X67" t="n">
        <v>2.31</v>
      </c>
      <c r="Y67" t="n">
        <v>0.5</v>
      </c>
      <c r="Z67" t="n">
        <v>10</v>
      </c>
    </row>
    <row r="68">
      <c r="A68" t="n">
        <v>5</v>
      </c>
      <c r="B68" t="n">
        <v>70</v>
      </c>
      <c r="C68" t="inlineStr">
        <is>
          <t xml:space="preserve">CONCLUIDO	</t>
        </is>
      </c>
      <c r="D68" t="n">
        <v>2.35</v>
      </c>
      <c r="E68" t="n">
        <v>42.55</v>
      </c>
      <c r="F68" t="n">
        <v>38.82</v>
      </c>
      <c r="G68" t="n">
        <v>44.79</v>
      </c>
      <c r="H68" t="n">
        <v>0.71</v>
      </c>
      <c r="I68" t="n">
        <v>52</v>
      </c>
      <c r="J68" t="n">
        <v>148.68</v>
      </c>
      <c r="K68" t="n">
        <v>47.83</v>
      </c>
      <c r="L68" t="n">
        <v>6</v>
      </c>
      <c r="M68" t="n">
        <v>50</v>
      </c>
      <c r="N68" t="n">
        <v>24.85</v>
      </c>
      <c r="O68" t="n">
        <v>18570.94</v>
      </c>
      <c r="P68" t="n">
        <v>422.92</v>
      </c>
      <c r="Q68" t="n">
        <v>790.17</v>
      </c>
      <c r="R68" t="n">
        <v>137.33</v>
      </c>
      <c r="S68" t="n">
        <v>58.53</v>
      </c>
      <c r="T68" t="n">
        <v>32093.27</v>
      </c>
      <c r="U68" t="n">
        <v>0.43</v>
      </c>
      <c r="V68" t="n">
        <v>0.75</v>
      </c>
      <c r="W68" t="n">
        <v>2.66</v>
      </c>
      <c r="X68" t="n">
        <v>1.92</v>
      </c>
      <c r="Y68" t="n">
        <v>0.5</v>
      </c>
      <c r="Z68" t="n">
        <v>10</v>
      </c>
    </row>
    <row r="69">
      <c r="A69" t="n">
        <v>6</v>
      </c>
      <c r="B69" t="n">
        <v>70</v>
      </c>
      <c r="C69" t="inlineStr">
        <is>
          <t xml:space="preserve">CONCLUIDO	</t>
        </is>
      </c>
      <c r="D69" t="n">
        <v>2.3813</v>
      </c>
      <c r="E69" t="n">
        <v>41.99</v>
      </c>
      <c r="F69" t="n">
        <v>38.49</v>
      </c>
      <c r="G69" t="n">
        <v>52.49</v>
      </c>
      <c r="H69" t="n">
        <v>0.83</v>
      </c>
      <c r="I69" t="n">
        <v>44</v>
      </c>
      <c r="J69" t="n">
        <v>150.07</v>
      </c>
      <c r="K69" t="n">
        <v>47.83</v>
      </c>
      <c r="L69" t="n">
        <v>7</v>
      </c>
      <c r="M69" t="n">
        <v>42</v>
      </c>
      <c r="N69" t="n">
        <v>25.24</v>
      </c>
      <c r="O69" t="n">
        <v>18742.03</v>
      </c>
      <c r="P69" t="n">
        <v>415.72</v>
      </c>
      <c r="Q69" t="n">
        <v>790.16</v>
      </c>
      <c r="R69" t="n">
        <v>126.48</v>
      </c>
      <c r="S69" t="n">
        <v>58.53</v>
      </c>
      <c r="T69" t="n">
        <v>26708.33</v>
      </c>
      <c r="U69" t="n">
        <v>0.46</v>
      </c>
      <c r="V69" t="n">
        <v>0.75</v>
      </c>
      <c r="W69" t="n">
        <v>2.64</v>
      </c>
      <c r="X69" t="n">
        <v>1.59</v>
      </c>
      <c r="Y69" t="n">
        <v>0.5</v>
      </c>
      <c r="Z69" t="n">
        <v>10</v>
      </c>
    </row>
    <row r="70">
      <c r="A70" t="n">
        <v>7</v>
      </c>
      <c r="B70" t="n">
        <v>70</v>
      </c>
      <c r="C70" t="inlineStr">
        <is>
          <t xml:space="preserve">CONCLUIDO	</t>
        </is>
      </c>
      <c r="D70" t="n">
        <v>2.4045</v>
      </c>
      <c r="E70" t="n">
        <v>41.59</v>
      </c>
      <c r="F70" t="n">
        <v>38.26</v>
      </c>
      <c r="G70" t="n">
        <v>60.41</v>
      </c>
      <c r="H70" t="n">
        <v>0.9399999999999999</v>
      </c>
      <c r="I70" t="n">
        <v>38</v>
      </c>
      <c r="J70" t="n">
        <v>151.46</v>
      </c>
      <c r="K70" t="n">
        <v>47.83</v>
      </c>
      <c r="L70" t="n">
        <v>8</v>
      </c>
      <c r="M70" t="n">
        <v>36</v>
      </c>
      <c r="N70" t="n">
        <v>25.63</v>
      </c>
      <c r="O70" t="n">
        <v>18913.66</v>
      </c>
      <c r="P70" t="n">
        <v>409.64</v>
      </c>
      <c r="Q70" t="n">
        <v>790.1900000000001</v>
      </c>
      <c r="R70" t="n">
        <v>118.67</v>
      </c>
      <c r="S70" t="n">
        <v>58.53</v>
      </c>
      <c r="T70" t="n">
        <v>22835.29</v>
      </c>
      <c r="U70" t="n">
        <v>0.49</v>
      </c>
      <c r="V70" t="n">
        <v>0.76</v>
      </c>
      <c r="W70" t="n">
        <v>2.63</v>
      </c>
      <c r="X70" t="n">
        <v>1.36</v>
      </c>
      <c r="Y70" t="n">
        <v>0.5</v>
      </c>
      <c r="Z70" t="n">
        <v>10</v>
      </c>
    </row>
    <row r="71">
      <c r="A71" t="n">
        <v>8</v>
      </c>
      <c r="B71" t="n">
        <v>70</v>
      </c>
      <c r="C71" t="inlineStr">
        <is>
          <t xml:space="preserve">CONCLUIDO	</t>
        </is>
      </c>
      <c r="D71" t="n">
        <v>2.4189</v>
      </c>
      <c r="E71" t="n">
        <v>41.34</v>
      </c>
      <c r="F71" t="n">
        <v>38.13</v>
      </c>
      <c r="G71" t="n">
        <v>67.29000000000001</v>
      </c>
      <c r="H71" t="n">
        <v>1.04</v>
      </c>
      <c r="I71" t="n">
        <v>34</v>
      </c>
      <c r="J71" t="n">
        <v>152.85</v>
      </c>
      <c r="K71" t="n">
        <v>47.83</v>
      </c>
      <c r="L71" t="n">
        <v>9</v>
      </c>
      <c r="M71" t="n">
        <v>32</v>
      </c>
      <c r="N71" t="n">
        <v>26.03</v>
      </c>
      <c r="O71" t="n">
        <v>19085.83</v>
      </c>
      <c r="P71" t="n">
        <v>404.41</v>
      </c>
      <c r="Q71" t="n">
        <v>790.16</v>
      </c>
      <c r="R71" t="n">
        <v>114.4</v>
      </c>
      <c r="S71" t="n">
        <v>58.53</v>
      </c>
      <c r="T71" t="n">
        <v>20718.08</v>
      </c>
      <c r="U71" t="n">
        <v>0.51</v>
      </c>
      <c r="V71" t="n">
        <v>0.76</v>
      </c>
      <c r="W71" t="n">
        <v>2.63</v>
      </c>
      <c r="X71" t="n">
        <v>1.23</v>
      </c>
      <c r="Y71" t="n">
        <v>0.5</v>
      </c>
      <c r="Z71" t="n">
        <v>10</v>
      </c>
    </row>
    <row r="72">
      <c r="A72" t="n">
        <v>9</v>
      </c>
      <c r="B72" t="n">
        <v>70</v>
      </c>
      <c r="C72" t="inlineStr">
        <is>
          <t xml:space="preserve">CONCLUIDO	</t>
        </is>
      </c>
      <c r="D72" t="n">
        <v>2.4357</v>
      </c>
      <c r="E72" t="n">
        <v>41.06</v>
      </c>
      <c r="F72" t="n">
        <v>37.96</v>
      </c>
      <c r="G72" t="n">
        <v>75.92</v>
      </c>
      <c r="H72" t="n">
        <v>1.15</v>
      </c>
      <c r="I72" t="n">
        <v>30</v>
      </c>
      <c r="J72" t="n">
        <v>154.25</v>
      </c>
      <c r="K72" t="n">
        <v>47.83</v>
      </c>
      <c r="L72" t="n">
        <v>10</v>
      </c>
      <c r="M72" t="n">
        <v>28</v>
      </c>
      <c r="N72" t="n">
        <v>26.43</v>
      </c>
      <c r="O72" t="n">
        <v>19258.55</v>
      </c>
      <c r="P72" t="n">
        <v>398.7</v>
      </c>
      <c r="Q72" t="n">
        <v>790.1799999999999</v>
      </c>
      <c r="R72" t="n">
        <v>108.46</v>
      </c>
      <c r="S72" t="n">
        <v>58.53</v>
      </c>
      <c r="T72" t="n">
        <v>17769.5</v>
      </c>
      <c r="U72" t="n">
        <v>0.54</v>
      </c>
      <c r="V72" t="n">
        <v>0.76</v>
      </c>
      <c r="W72" t="n">
        <v>2.62</v>
      </c>
      <c r="X72" t="n">
        <v>1.06</v>
      </c>
      <c r="Y72" t="n">
        <v>0.5</v>
      </c>
      <c r="Z72" t="n">
        <v>10</v>
      </c>
    </row>
    <row r="73">
      <c r="A73" t="n">
        <v>10</v>
      </c>
      <c r="B73" t="n">
        <v>70</v>
      </c>
      <c r="C73" t="inlineStr">
        <is>
          <t xml:space="preserve">CONCLUIDO	</t>
        </is>
      </c>
      <c r="D73" t="n">
        <v>2.4463</v>
      </c>
      <c r="E73" t="n">
        <v>40.88</v>
      </c>
      <c r="F73" t="n">
        <v>37.87</v>
      </c>
      <c r="G73" t="n">
        <v>84.16</v>
      </c>
      <c r="H73" t="n">
        <v>1.25</v>
      </c>
      <c r="I73" t="n">
        <v>27</v>
      </c>
      <c r="J73" t="n">
        <v>155.66</v>
      </c>
      <c r="K73" t="n">
        <v>47.83</v>
      </c>
      <c r="L73" t="n">
        <v>11</v>
      </c>
      <c r="M73" t="n">
        <v>25</v>
      </c>
      <c r="N73" t="n">
        <v>26.83</v>
      </c>
      <c r="O73" t="n">
        <v>19431.82</v>
      </c>
      <c r="P73" t="n">
        <v>394.73</v>
      </c>
      <c r="Q73" t="n">
        <v>790.17</v>
      </c>
      <c r="R73" t="n">
        <v>105.66</v>
      </c>
      <c r="S73" t="n">
        <v>58.53</v>
      </c>
      <c r="T73" t="n">
        <v>16385.82</v>
      </c>
      <c r="U73" t="n">
        <v>0.55</v>
      </c>
      <c r="V73" t="n">
        <v>0.77</v>
      </c>
      <c r="W73" t="n">
        <v>2.62</v>
      </c>
      <c r="X73" t="n">
        <v>0.97</v>
      </c>
      <c r="Y73" t="n">
        <v>0.5</v>
      </c>
      <c r="Z73" t="n">
        <v>10</v>
      </c>
    </row>
    <row r="74">
      <c r="A74" t="n">
        <v>11</v>
      </c>
      <c r="B74" t="n">
        <v>70</v>
      </c>
      <c r="C74" t="inlineStr">
        <is>
          <t xml:space="preserve">CONCLUIDO	</t>
        </is>
      </c>
      <c r="D74" t="n">
        <v>2.4539</v>
      </c>
      <c r="E74" t="n">
        <v>40.75</v>
      </c>
      <c r="F74" t="n">
        <v>37.8</v>
      </c>
      <c r="G74" t="n">
        <v>90.72</v>
      </c>
      <c r="H74" t="n">
        <v>1.35</v>
      </c>
      <c r="I74" t="n">
        <v>25</v>
      </c>
      <c r="J74" t="n">
        <v>157.07</v>
      </c>
      <c r="K74" t="n">
        <v>47.83</v>
      </c>
      <c r="L74" t="n">
        <v>12</v>
      </c>
      <c r="M74" t="n">
        <v>23</v>
      </c>
      <c r="N74" t="n">
        <v>27.24</v>
      </c>
      <c r="O74" t="n">
        <v>19605.66</v>
      </c>
      <c r="P74" t="n">
        <v>391.04</v>
      </c>
      <c r="Q74" t="n">
        <v>790.1799999999999</v>
      </c>
      <c r="R74" t="n">
        <v>103.09</v>
      </c>
      <c r="S74" t="n">
        <v>58.53</v>
      </c>
      <c r="T74" t="n">
        <v>15106.7</v>
      </c>
      <c r="U74" t="n">
        <v>0.57</v>
      </c>
      <c r="V74" t="n">
        <v>0.77</v>
      </c>
      <c r="W74" t="n">
        <v>2.62</v>
      </c>
      <c r="X74" t="n">
        <v>0.9</v>
      </c>
      <c r="Y74" t="n">
        <v>0.5</v>
      </c>
      <c r="Z74" t="n">
        <v>10</v>
      </c>
    </row>
    <row r="75">
      <c r="A75" t="n">
        <v>12</v>
      </c>
      <c r="B75" t="n">
        <v>70</v>
      </c>
      <c r="C75" t="inlineStr">
        <is>
          <t xml:space="preserve">CONCLUIDO	</t>
        </is>
      </c>
      <c r="D75" t="n">
        <v>2.4618</v>
      </c>
      <c r="E75" t="n">
        <v>40.62</v>
      </c>
      <c r="F75" t="n">
        <v>37.73</v>
      </c>
      <c r="G75" t="n">
        <v>98.42</v>
      </c>
      <c r="H75" t="n">
        <v>1.45</v>
      </c>
      <c r="I75" t="n">
        <v>23</v>
      </c>
      <c r="J75" t="n">
        <v>158.48</v>
      </c>
      <c r="K75" t="n">
        <v>47.83</v>
      </c>
      <c r="L75" t="n">
        <v>13</v>
      </c>
      <c r="M75" t="n">
        <v>21</v>
      </c>
      <c r="N75" t="n">
        <v>27.65</v>
      </c>
      <c r="O75" t="n">
        <v>19780.06</v>
      </c>
      <c r="P75" t="n">
        <v>385.52</v>
      </c>
      <c r="Q75" t="n">
        <v>790.17</v>
      </c>
      <c r="R75" t="n">
        <v>100.93</v>
      </c>
      <c r="S75" t="n">
        <v>58.53</v>
      </c>
      <c r="T75" t="n">
        <v>14038.66</v>
      </c>
      <c r="U75" t="n">
        <v>0.58</v>
      </c>
      <c r="V75" t="n">
        <v>0.77</v>
      </c>
      <c r="W75" t="n">
        <v>2.61</v>
      </c>
      <c r="X75" t="n">
        <v>0.83</v>
      </c>
      <c r="Y75" t="n">
        <v>0.5</v>
      </c>
      <c r="Z75" t="n">
        <v>10</v>
      </c>
    </row>
    <row r="76">
      <c r="A76" t="n">
        <v>13</v>
      </c>
      <c r="B76" t="n">
        <v>70</v>
      </c>
      <c r="C76" t="inlineStr">
        <is>
          <t xml:space="preserve">CONCLUIDO	</t>
        </is>
      </c>
      <c r="D76" t="n">
        <v>2.4701</v>
      </c>
      <c r="E76" t="n">
        <v>40.48</v>
      </c>
      <c r="F76" t="n">
        <v>37.65</v>
      </c>
      <c r="G76" t="n">
        <v>107.57</v>
      </c>
      <c r="H76" t="n">
        <v>1.55</v>
      </c>
      <c r="I76" t="n">
        <v>21</v>
      </c>
      <c r="J76" t="n">
        <v>159.9</v>
      </c>
      <c r="K76" t="n">
        <v>47.83</v>
      </c>
      <c r="L76" t="n">
        <v>14</v>
      </c>
      <c r="M76" t="n">
        <v>19</v>
      </c>
      <c r="N76" t="n">
        <v>28.07</v>
      </c>
      <c r="O76" t="n">
        <v>19955.16</v>
      </c>
      <c r="P76" t="n">
        <v>380.83</v>
      </c>
      <c r="Q76" t="n">
        <v>790.16</v>
      </c>
      <c r="R76" t="n">
        <v>98.29000000000001</v>
      </c>
      <c r="S76" t="n">
        <v>58.53</v>
      </c>
      <c r="T76" t="n">
        <v>12730.95</v>
      </c>
      <c r="U76" t="n">
        <v>0.6</v>
      </c>
      <c r="V76" t="n">
        <v>0.77</v>
      </c>
      <c r="W76" t="n">
        <v>2.61</v>
      </c>
      <c r="X76" t="n">
        <v>0.75</v>
      </c>
      <c r="Y76" t="n">
        <v>0.5</v>
      </c>
      <c r="Z76" t="n">
        <v>10</v>
      </c>
    </row>
    <row r="77">
      <c r="A77" t="n">
        <v>14</v>
      </c>
      <c r="B77" t="n">
        <v>70</v>
      </c>
      <c r="C77" t="inlineStr">
        <is>
          <t xml:space="preserve">CONCLUIDO	</t>
        </is>
      </c>
      <c r="D77" t="n">
        <v>2.478</v>
      </c>
      <c r="E77" t="n">
        <v>40.35</v>
      </c>
      <c r="F77" t="n">
        <v>37.58</v>
      </c>
      <c r="G77" t="n">
        <v>118.67</v>
      </c>
      <c r="H77" t="n">
        <v>1.65</v>
      </c>
      <c r="I77" t="n">
        <v>19</v>
      </c>
      <c r="J77" t="n">
        <v>161.32</v>
      </c>
      <c r="K77" t="n">
        <v>47.83</v>
      </c>
      <c r="L77" t="n">
        <v>15</v>
      </c>
      <c r="M77" t="n">
        <v>17</v>
      </c>
      <c r="N77" t="n">
        <v>28.5</v>
      </c>
      <c r="O77" t="n">
        <v>20130.71</v>
      </c>
      <c r="P77" t="n">
        <v>376.86</v>
      </c>
      <c r="Q77" t="n">
        <v>790.16</v>
      </c>
      <c r="R77" t="n">
        <v>95.83</v>
      </c>
      <c r="S77" t="n">
        <v>58.53</v>
      </c>
      <c r="T77" t="n">
        <v>11506.84</v>
      </c>
      <c r="U77" t="n">
        <v>0.61</v>
      </c>
      <c r="V77" t="n">
        <v>0.77</v>
      </c>
      <c r="W77" t="n">
        <v>2.61</v>
      </c>
      <c r="X77" t="n">
        <v>0.68</v>
      </c>
      <c r="Y77" t="n">
        <v>0.5</v>
      </c>
      <c r="Z77" t="n">
        <v>10</v>
      </c>
    </row>
    <row r="78">
      <c r="A78" t="n">
        <v>15</v>
      </c>
      <c r="B78" t="n">
        <v>70</v>
      </c>
      <c r="C78" t="inlineStr">
        <is>
          <t xml:space="preserve">CONCLUIDO	</t>
        </is>
      </c>
      <c r="D78" t="n">
        <v>2.4823</v>
      </c>
      <c r="E78" t="n">
        <v>40.29</v>
      </c>
      <c r="F78" t="n">
        <v>37.54</v>
      </c>
      <c r="G78" t="n">
        <v>125.12</v>
      </c>
      <c r="H78" t="n">
        <v>1.74</v>
      </c>
      <c r="I78" t="n">
        <v>18</v>
      </c>
      <c r="J78" t="n">
        <v>162.75</v>
      </c>
      <c r="K78" t="n">
        <v>47.83</v>
      </c>
      <c r="L78" t="n">
        <v>16</v>
      </c>
      <c r="M78" t="n">
        <v>16</v>
      </c>
      <c r="N78" t="n">
        <v>28.92</v>
      </c>
      <c r="O78" t="n">
        <v>20306.85</v>
      </c>
      <c r="P78" t="n">
        <v>372.3</v>
      </c>
      <c r="Q78" t="n">
        <v>790.16</v>
      </c>
      <c r="R78" t="n">
        <v>94.36</v>
      </c>
      <c r="S78" t="n">
        <v>58.53</v>
      </c>
      <c r="T78" t="n">
        <v>10776.59</v>
      </c>
      <c r="U78" t="n">
        <v>0.62</v>
      </c>
      <c r="V78" t="n">
        <v>0.77</v>
      </c>
      <c r="W78" t="n">
        <v>2.61</v>
      </c>
      <c r="X78" t="n">
        <v>0.63</v>
      </c>
      <c r="Y78" t="n">
        <v>0.5</v>
      </c>
      <c r="Z78" t="n">
        <v>10</v>
      </c>
    </row>
    <row r="79">
      <c r="A79" t="n">
        <v>16</v>
      </c>
      <c r="B79" t="n">
        <v>70</v>
      </c>
      <c r="C79" t="inlineStr">
        <is>
          <t xml:space="preserve">CONCLUIDO	</t>
        </is>
      </c>
      <c r="D79" t="n">
        <v>2.4863</v>
      </c>
      <c r="E79" t="n">
        <v>40.22</v>
      </c>
      <c r="F79" t="n">
        <v>37.5</v>
      </c>
      <c r="G79" t="n">
        <v>132.36</v>
      </c>
      <c r="H79" t="n">
        <v>1.83</v>
      </c>
      <c r="I79" t="n">
        <v>17</v>
      </c>
      <c r="J79" t="n">
        <v>164.19</v>
      </c>
      <c r="K79" t="n">
        <v>47.83</v>
      </c>
      <c r="L79" t="n">
        <v>17</v>
      </c>
      <c r="M79" t="n">
        <v>15</v>
      </c>
      <c r="N79" t="n">
        <v>29.36</v>
      </c>
      <c r="O79" t="n">
        <v>20483.57</v>
      </c>
      <c r="P79" t="n">
        <v>366.45</v>
      </c>
      <c r="Q79" t="n">
        <v>790.16</v>
      </c>
      <c r="R79" t="n">
        <v>93.34</v>
      </c>
      <c r="S79" t="n">
        <v>58.53</v>
      </c>
      <c r="T79" t="n">
        <v>10273.99</v>
      </c>
      <c r="U79" t="n">
        <v>0.63</v>
      </c>
      <c r="V79" t="n">
        <v>0.77</v>
      </c>
      <c r="W79" t="n">
        <v>2.6</v>
      </c>
      <c r="X79" t="n">
        <v>0.6</v>
      </c>
      <c r="Y79" t="n">
        <v>0.5</v>
      </c>
      <c r="Z79" t="n">
        <v>10</v>
      </c>
    </row>
    <row r="80">
      <c r="A80" t="n">
        <v>17</v>
      </c>
      <c r="B80" t="n">
        <v>70</v>
      </c>
      <c r="C80" t="inlineStr">
        <is>
          <t xml:space="preserve">CONCLUIDO	</t>
        </is>
      </c>
      <c r="D80" t="n">
        <v>2.4906</v>
      </c>
      <c r="E80" t="n">
        <v>40.15</v>
      </c>
      <c r="F80" t="n">
        <v>37.46</v>
      </c>
      <c r="G80" t="n">
        <v>140.48</v>
      </c>
      <c r="H80" t="n">
        <v>1.93</v>
      </c>
      <c r="I80" t="n">
        <v>16</v>
      </c>
      <c r="J80" t="n">
        <v>165.62</v>
      </c>
      <c r="K80" t="n">
        <v>47.83</v>
      </c>
      <c r="L80" t="n">
        <v>18</v>
      </c>
      <c r="M80" t="n">
        <v>14</v>
      </c>
      <c r="N80" t="n">
        <v>29.8</v>
      </c>
      <c r="O80" t="n">
        <v>20660.89</v>
      </c>
      <c r="P80" t="n">
        <v>361.21</v>
      </c>
      <c r="Q80" t="n">
        <v>790.16</v>
      </c>
      <c r="R80" t="n">
        <v>91.97</v>
      </c>
      <c r="S80" t="n">
        <v>58.53</v>
      </c>
      <c r="T80" t="n">
        <v>9594.700000000001</v>
      </c>
      <c r="U80" t="n">
        <v>0.64</v>
      </c>
      <c r="V80" t="n">
        <v>0.77</v>
      </c>
      <c r="W80" t="n">
        <v>2.6</v>
      </c>
      <c r="X80" t="n">
        <v>0.5600000000000001</v>
      </c>
      <c r="Y80" t="n">
        <v>0.5</v>
      </c>
      <c r="Z80" t="n">
        <v>10</v>
      </c>
    </row>
    <row r="81">
      <c r="A81" t="n">
        <v>18</v>
      </c>
      <c r="B81" t="n">
        <v>70</v>
      </c>
      <c r="C81" t="inlineStr">
        <is>
          <t xml:space="preserve">CONCLUIDO	</t>
        </is>
      </c>
      <c r="D81" t="n">
        <v>2.4946</v>
      </c>
      <c r="E81" t="n">
        <v>40.09</v>
      </c>
      <c r="F81" t="n">
        <v>37.42</v>
      </c>
      <c r="G81" t="n">
        <v>149.7</v>
      </c>
      <c r="H81" t="n">
        <v>2.02</v>
      </c>
      <c r="I81" t="n">
        <v>15</v>
      </c>
      <c r="J81" t="n">
        <v>167.07</v>
      </c>
      <c r="K81" t="n">
        <v>47.83</v>
      </c>
      <c r="L81" t="n">
        <v>19</v>
      </c>
      <c r="M81" t="n">
        <v>13</v>
      </c>
      <c r="N81" t="n">
        <v>30.24</v>
      </c>
      <c r="O81" t="n">
        <v>20838.81</v>
      </c>
      <c r="P81" t="n">
        <v>359.28</v>
      </c>
      <c r="Q81" t="n">
        <v>790.17</v>
      </c>
      <c r="R81" t="n">
        <v>90.76000000000001</v>
      </c>
      <c r="S81" t="n">
        <v>58.53</v>
      </c>
      <c r="T81" t="n">
        <v>8996.02</v>
      </c>
      <c r="U81" t="n">
        <v>0.64</v>
      </c>
      <c r="V81" t="n">
        <v>0.78</v>
      </c>
      <c r="W81" t="n">
        <v>2.6</v>
      </c>
      <c r="X81" t="n">
        <v>0.52</v>
      </c>
      <c r="Y81" t="n">
        <v>0.5</v>
      </c>
      <c r="Z81" t="n">
        <v>10</v>
      </c>
    </row>
    <row r="82">
      <c r="A82" t="n">
        <v>19</v>
      </c>
      <c r="B82" t="n">
        <v>70</v>
      </c>
      <c r="C82" t="inlineStr">
        <is>
          <t xml:space="preserve">CONCLUIDO	</t>
        </is>
      </c>
      <c r="D82" t="n">
        <v>2.4991</v>
      </c>
      <c r="E82" t="n">
        <v>40.01</v>
      </c>
      <c r="F82" t="n">
        <v>37.38</v>
      </c>
      <c r="G82" t="n">
        <v>160.21</v>
      </c>
      <c r="H82" t="n">
        <v>2.1</v>
      </c>
      <c r="I82" t="n">
        <v>14</v>
      </c>
      <c r="J82" t="n">
        <v>168.51</v>
      </c>
      <c r="K82" t="n">
        <v>47.83</v>
      </c>
      <c r="L82" t="n">
        <v>20</v>
      </c>
      <c r="M82" t="n">
        <v>11</v>
      </c>
      <c r="N82" t="n">
        <v>30.69</v>
      </c>
      <c r="O82" t="n">
        <v>21017.33</v>
      </c>
      <c r="P82" t="n">
        <v>352.08</v>
      </c>
      <c r="Q82" t="n">
        <v>790.16</v>
      </c>
      <c r="R82" t="n">
        <v>89.13</v>
      </c>
      <c r="S82" t="n">
        <v>58.53</v>
      </c>
      <c r="T82" t="n">
        <v>8182.85</v>
      </c>
      <c r="U82" t="n">
        <v>0.66</v>
      </c>
      <c r="V82" t="n">
        <v>0.78</v>
      </c>
      <c r="W82" t="n">
        <v>2.6</v>
      </c>
      <c r="X82" t="n">
        <v>0.48</v>
      </c>
      <c r="Y82" t="n">
        <v>0.5</v>
      </c>
      <c r="Z82" t="n">
        <v>10</v>
      </c>
    </row>
    <row r="83">
      <c r="A83" t="n">
        <v>20</v>
      </c>
      <c r="B83" t="n">
        <v>70</v>
      </c>
      <c r="C83" t="inlineStr">
        <is>
          <t xml:space="preserve">CONCLUIDO	</t>
        </is>
      </c>
      <c r="D83" t="n">
        <v>2.4984</v>
      </c>
      <c r="E83" t="n">
        <v>40.02</v>
      </c>
      <c r="F83" t="n">
        <v>37.39</v>
      </c>
      <c r="G83" t="n">
        <v>160.25</v>
      </c>
      <c r="H83" t="n">
        <v>2.19</v>
      </c>
      <c r="I83" t="n">
        <v>14</v>
      </c>
      <c r="J83" t="n">
        <v>169.97</v>
      </c>
      <c r="K83" t="n">
        <v>47.83</v>
      </c>
      <c r="L83" t="n">
        <v>21</v>
      </c>
      <c r="M83" t="n">
        <v>7</v>
      </c>
      <c r="N83" t="n">
        <v>31.14</v>
      </c>
      <c r="O83" t="n">
        <v>21196.47</v>
      </c>
      <c r="P83" t="n">
        <v>348.46</v>
      </c>
      <c r="Q83" t="n">
        <v>790.1900000000001</v>
      </c>
      <c r="R83" t="n">
        <v>89.47</v>
      </c>
      <c r="S83" t="n">
        <v>58.53</v>
      </c>
      <c r="T83" t="n">
        <v>8351.790000000001</v>
      </c>
      <c r="U83" t="n">
        <v>0.65</v>
      </c>
      <c r="V83" t="n">
        <v>0.78</v>
      </c>
      <c r="W83" t="n">
        <v>2.6</v>
      </c>
      <c r="X83" t="n">
        <v>0.49</v>
      </c>
      <c r="Y83" t="n">
        <v>0.5</v>
      </c>
      <c r="Z83" t="n">
        <v>10</v>
      </c>
    </row>
    <row r="84">
      <c r="A84" t="n">
        <v>21</v>
      </c>
      <c r="B84" t="n">
        <v>70</v>
      </c>
      <c r="C84" t="inlineStr">
        <is>
          <t xml:space="preserve">CONCLUIDO	</t>
        </is>
      </c>
      <c r="D84" t="n">
        <v>2.5027</v>
      </c>
      <c r="E84" t="n">
        <v>39.96</v>
      </c>
      <c r="F84" t="n">
        <v>37.35</v>
      </c>
      <c r="G84" t="n">
        <v>172.39</v>
      </c>
      <c r="H84" t="n">
        <v>2.28</v>
      </c>
      <c r="I84" t="n">
        <v>13</v>
      </c>
      <c r="J84" t="n">
        <v>171.42</v>
      </c>
      <c r="K84" t="n">
        <v>47.83</v>
      </c>
      <c r="L84" t="n">
        <v>22</v>
      </c>
      <c r="M84" t="n">
        <v>4</v>
      </c>
      <c r="N84" t="n">
        <v>31.6</v>
      </c>
      <c r="O84" t="n">
        <v>21376.23</v>
      </c>
      <c r="P84" t="n">
        <v>349.76</v>
      </c>
      <c r="Q84" t="n">
        <v>790.17</v>
      </c>
      <c r="R84" t="n">
        <v>88</v>
      </c>
      <c r="S84" t="n">
        <v>58.53</v>
      </c>
      <c r="T84" t="n">
        <v>7625.96</v>
      </c>
      <c r="U84" t="n">
        <v>0.67</v>
      </c>
      <c r="V84" t="n">
        <v>0.78</v>
      </c>
      <c r="W84" t="n">
        <v>2.6</v>
      </c>
      <c r="X84" t="n">
        <v>0.45</v>
      </c>
      <c r="Y84" t="n">
        <v>0.5</v>
      </c>
      <c r="Z84" t="n">
        <v>10</v>
      </c>
    </row>
    <row r="85">
      <c r="A85" t="n">
        <v>22</v>
      </c>
      <c r="B85" t="n">
        <v>70</v>
      </c>
      <c r="C85" t="inlineStr">
        <is>
          <t xml:space="preserve">CONCLUIDO	</t>
        </is>
      </c>
      <c r="D85" t="n">
        <v>2.5018</v>
      </c>
      <c r="E85" t="n">
        <v>39.97</v>
      </c>
      <c r="F85" t="n">
        <v>37.37</v>
      </c>
      <c r="G85" t="n">
        <v>172.47</v>
      </c>
      <c r="H85" t="n">
        <v>2.36</v>
      </c>
      <c r="I85" t="n">
        <v>13</v>
      </c>
      <c r="J85" t="n">
        <v>172.89</v>
      </c>
      <c r="K85" t="n">
        <v>47.83</v>
      </c>
      <c r="L85" t="n">
        <v>23</v>
      </c>
      <c r="M85" t="n">
        <v>2</v>
      </c>
      <c r="N85" t="n">
        <v>32.06</v>
      </c>
      <c r="O85" t="n">
        <v>21556.61</v>
      </c>
      <c r="P85" t="n">
        <v>350.67</v>
      </c>
      <c r="Q85" t="n">
        <v>790.2</v>
      </c>
      <c r="R85" t="n">
        <v>88.34</v>
      </c>
      <c r="S85" t="n">
        <v>58.53</v>
      </c>
      <c r="T85" t="n">
        <v>7791.64</v>
      </c>
      <c r="U85" t="n">
        <v>0.66</v>
      </c>
      <c r="V85" t="n">
        <v>0.78</v>
      </c>
      <c r="W85" t="n">
        <v>2.61</v>
      </c>
      <c r="X85" t="n">
        <v>0.46</v>
      </c>
      <c r="Y85" t="n">
        <v>0.5</v>
      </c>
      <c r="Z85" t="n">
        <v>10</v>
      </c>
    </row>
    <row r="86">
      <c r="A86" t="n">
        <v>23</v>
      </c>
      <c r="B86" t="n">
        <v>70</v>
      </c>
      <c r="C86" t="inlineStr">
        <is>
          <t xml:space="preserve">CONCLUIDO	</t>
        </is>
      </c>
      <c r="D86" t="n">
        <v>2.5015</v>
      </c>
      <c r="E86" t="n">
        <v>39.98</v>
      </c>
      <c r="F86" t="n">
        <v>37.37</v>
      </c>
      <c r="G86" t="n">
        <v>172.48</v>
      </c>
      <c r="H86" t="n">
        <v>2.44</v>
      </c>
      <c r="I86" t="n">
        <v>13</v>
      </c>
      <c r="J86" t="n">
        <v>174.35</v>
      </c>
      <c r="K86" t="n">
        <v>47.83</v>
      </c>
      <c r="L86" t="n">
        <v>24</v>
      </c>
      <c r="M86" t="n">
        <v>1</v>
      </c>
      <c r="N86" t="n">
        <v>32.53</v>
      </c>
      <c r="O86" t="n">
        <v>21737.62</v>
      </c>
      <c r="P86" t="n">
        <v>351.22</v>
      </c>
      <c r="Q86" t="n">
        <v>790.16</v>
      </c>
      <c r="R86" t="n">
        <v>88.63</v>
      </c>
      <c r="S86" t="n">
        <v>58.53</v>
      </c>
      <c r="T86" t="n">
        <v>7941.06</v>
      </c>
      <c r="U86" t="n">
        <v>0.66</v>
      </c>
      <c r="V86" t="n">
        <v>0.78</v>
      </c>
      <c r="W86" t="n">
        <v>2.61</v>
      </c>
      <c r="X86" t="n">
        <v>0.47</v>
      </c>
      <c r="Y86" t="n">
        <v>0.5</v>
      </c>
      <c r="Z86" t="n">
        <v>10</v>
      </c>
    </row>
    <row r="87">
      <c r="A87" t="n">
        <v>24</v>
      </c>
      <c r="B87" t="n">
        <v>70</v>
      </c>
      <c r="C87" t="inlineStr">
        <is>
          <t xml:space="preserve">CONCLUIDO	</t>
        </is>
      </c>
      <c r="D87" t="n">
        <v>2.5017</v>
      </c>
      <c r="E87" t="n">
        <v>39.97</v>
      </c>
      <c r="F87" t="n">
        <v>37.37</v>
      </c>
      <c r="G87" t="n">
        <v>172.47</v>
      </c>
      <c r="H87" t="n">
        <v>2.52</v>
      </c>
      <c r="I87" t="n">
        <v>13</v>
      </c>
      <c r="J87" t="n">
        <v>175.83</v>
      </c>
      <c r="K87" t="n">
        <v>47.83</v>
      </c>
      <c r="L87" t="n">
        <v>25</v>
      </c>
      <c r="M87" t="n">
        <v>0</v>
      </c>
      <c r="N87" t="n">
        <v>33</v>
      </c>
      <c r="O87" t="n">
        <v>21919.27</v>
      </c>
      <c r="P87" t="n">
        <v>353.65</v>
      </c>
      <c r="Q87" t="n">
        <v>790.17</v>
      </c>
      <c r="R87" t="n">
        <v>88.38</v>
      </c>
      <c r="S87" t="n">
        <v>58.53</v>
      </c>
      <c r="T87" t="n">
        <v>7814.8</v>
      </c>
      <c r="U87" t="n">
        <v>0.66</v>
      </c>
      <c r="V87" t="n">
        <v>0.78</v>
      </c>
      <c r="W87" t="n">
        <v>2.61</v>
      </c>
      <c r="X87" t="n">
        <v>0.47</v>
      </c>
      <c r="Y87" t="n">
        <v>0.5</v>
      </c>
      <c r="Z87" t="n">
        <v>10</v>
      </c>
    </row>
    <row r="88">
      <c r="A88" t="n">
        <v>0</v>
      </c>
      <c r="B88" t="n">
        <v>90</v>
      </c>
      <c r="C88" t="inlineStr">
        <is>
          <t xml:space="preserve">CONCLUIDO	</t>
        </is>
      </c>
      <c r="D88" t="n">
        <v>1.2185</v>
      </c>
      <c r="E88" t="n">
        <v>82.06999999999999</v>
      </c>
      <c r="F88" t="n">
        <v>59.41</v>
      </c>
      <c r="G88" t="n">
        <v>6.27</v>
      </c>
      <c r="H88" t="n">
        <v>0.1</v>
      </c>
      <c r="I88" t="n">
        <v>569</v>
      </c>
      <c r="J88" t="n">
        <v>176.73</v>
      </c>
      <c r="K88" t="n">
        <v>52.44</v>
      </c>
      <c r="L88" t="n">
        <v>1</v>
      </c>
      <c r="M88" t="n">
        <v>567</v>
      </c>
      <c r="N88" t="n">
        <v>33.29</v>
      </c>
      <c r="O88" t="n">
        <v>22031.19</v>
      </c>
      <c r="P88" t="n">
        <v>778.8200000000001</v>
      </c>
      <c r="Q88" t="n">
        <v>790.3099999999999</v>
      </c>
      <c r="R88" t="n">
        <v>826.83</v>
      </c>
      <c r="S88" t="n">
        <v>58.53</v>
      </c>
      <c r="T88" t="n">
        <v>374259.54</v>
      </c>
      <c r="U88" t="n">
        <v>0.07000000000000001</v>
      </c>
      <c r="V88" t="n">
        <v>0.49</v>
      </c>
      <c r="W88" t="n">
        <v>3.52</v>
      </c>
      <c r="X88" t="n">
        <v>22.5</v>
      </c>
      <c r="Y88" t="n">
        <v>0.5</v>
      </c>
      <c r="Z88" t="n">
        <v>10</v>
      </c>
    </row>
    <row r="89">
      <c r="A89" t="n">
        <v>1</v>
      </c>
      <c r="B89" t="n">
        <v>90</v>
      </c>
      <c r="C89" t="inlineStr">
        <is>
          <t xml:space="preserve">CONCLUIDO	</t>
        </is>
      </c>
      <c r="D89" t="n">
        <v>1.8196</v>
      </c>
      <c r="E89" t="n">
        <v>54.96</v>
      </c>
      <c r="F89" t="n">
        <v>44.96</v>
      </c>
      <c r="G89" t="n">
        <v>12.67</v>
      </c>
      <c r="H89" t="n">
        <v>0.2</v>
      </c>
      <c r="I89" t="n">
        <v>213</v>
      </c>
      <c r="J89" t="n">
        <v>178.21</v>
      </c>
      <c r="K89" t="n">
        <v>52.44</v>
      </c>
      <c r="L89" t="n">
        <v>2</v>
      </c>
      <c r="M89" t="n">
        <v>211</v>
      </c>
      <c r="N89" t="n">
        <v>33.77</v>
      </c>
      <c r="O89" t="n">
        <v>22213.89</v>
      </c>
      <c r="P89" t="n">
        <v>586.08</v>
      </c>
      <c r="Q89" t="n">
        <v>790.2</v>
      </c>
      <c r="R89" t="n">
        <v>342.34</v>
      </c>
      <c r="S89" t="n">
        <v>58.53</v>
      </c>
      <c r="T89" t="n">
        <v>133794.25</v>
      </c>
      <c r="U89" t="n">
        <v>0.17</v>
      </c>
      <c r="V89" t="n">
        <v>0.65</v>
      </c>
      <c r="W89" t="n">
        <v>2.93</v>
      </c>
      <c r="X89" t="n">
        <v>8.06</v>
      </c>
      <c r="Y89" t="n">
        <v>0.5</v>
      </c>
      <c r="Z89" t="n">
        <v>10</v>
      </c>
    </row>
    <row r="90">
      <c r="A90" t="n">
        <v>2</v>
      </c>
      <c r="B90" t="n">
        <v>90</v>
      </c>
      <c r="C90" t="inlineStr">
        <is>
          <t xml:space="preserve">CONCLUIDO	</t>
        </is>
      </c>
      <c r="D90" t="n">
        <v>2.0462</v>
      </c>
      <c r="E90" t="n">
        <v>48.87</v>
      </c>
      <c r="F90" t="n">
        <v>41.79</v>
      </c>
      <c r="G90" t="n">
        <v>19.14</v>
      </c>
      <c r="H90" t="n">
        <v>0.3</v>
      </c>
      <c r="I90" t="n">
        <v>131</v>
      </c>
      <c r="J90" t="n">
        <v>179.7</v>
      </c>
      <c r="K90" t="n">
        <v>52.44</v>
      </c>
      <c r="L90" t="n">
        <v>3</v>
      </c>
      <c r="M90" t="n">
        <v>129</v>
      </c>
      <c r="N90" t="n">
        <v>34.26</v>
      </c>
      <c r="O90" t="n">
        <v>22397.24</v>
      </c>
      <c r="P90" t="n">
        <v>542.03</v>
      </c>
      <c r="Q90" t="n">
        <v>790.22</v>
      </c>
      <c r="R90" t="n">
        <v>236.62</v>
      </c>
      <c r="S90" t="n">
        <v>58.53</v>
      </c>
      <c r="T90" t="n">
        <v>81342.56</v>
      </c>
      <c r="U90" t="n">
        <v>0.25</v>
      </c>
      <c r="V90" t="n">
        <v>0.6899999999999999</v>
      </c>
      <c r="W90" t="n">
        <v>2.78</v>
      </c>
      <c r="X90" t="n">
        <v>4.89</v>
      </c>
      <c r="Y90" t="n">
        <v>0.5</v>
      </c>
      <c r="Z90" t="n">
        <v>10</v>
      </c>
    </row>
    <row r="91">
      <c r="A91" t="n">
        <v>3</v>
      </c>
      <c r="B91" t="n">
        <v>90</v>
      </c>
      <c r="C91" t="inlineStr">
        <is>
          <t xml:space="preserve">CONCLUIDO	</t>
        </is>
      </c>
      <c r="D91" t="n">
        <v>2.1635</v>
      </c>
      <c r="E91" t="n">
        <v>46.22</v>
      </c>
      <c r="F91" t="n">
        <v>40.42</v>
      </c>
      <c r="G91" t="n">
        <v>25.53</v>
      </c>
      <c r="H91" t="n">
        <v>0.39</v>
      </c>
      <c r="I91" t="n">
        <v>95</v>
      </c>
      <c r="J91" t="n">
        <v>181.19</v>
      </c>
      <c r="K91" t="n">
        <v>52.44</v>
      </c>
      <c r="L91" t="n">
        <v>4</v>
      </c>
      <c r="M91" t="n">
        <v>93</v>
      </c>
      <c r="N91" t="n">
        <v>34.75</v>
      </c>
      <c r="O91" t="n">
        <v>22581.25</v>
      </c>
      <c r="P91" t="n">
        <v>521.71</v>
      </c>
      <c r="Q91" t="n">
        <v>790.1900000000001</v>
      </c>
      <c r="R91" t="n">
        <v>190.88</v>
      </c>
      <c r="S91" t="n">
        <v>58.53</v>
      </c>
      <c r="T91" t="n">
        <v>58652.31</v>
      </c>
      <c r="U91" t="n">
        <v>0.31</v>
      </c>
      <c r="V91" t="n">
        <v>0.72</v>
      </c>
      <c r="W91" t="n">
        <v>2.73</v>
      </c>
      <c r="X91" t="n">
        <v>3.52</v>
      </c>
      <c r="Y91" t="n">
        <v>0.5</v>
      </c>
      <c r="Z91" t="n">
        <v>10</v>
      </c>
    </row>
    <row r="92">
      <c r="A92" t="n">
        <v>4</v>
      </c>
      <c r="B92" t="n">
        <v>90</v>
      </c>
      <c r="C92" t="inlineStr">
        <is>
          <t xml:space="preserve">CONCLUIDO	</t>
        </is>
      </c>
      <c r="D92" t="n">
        <v>2.2388</v>
      </c>
      <c r="E92" t="n">
        <v>44.67</v>
      </c>
      <c r="F92" t="n">
        <v>39.62</v>
      </c>
      <c r="G92" t="n">
        <v>32.12</v>
      </c>
      <c r="H92" t="n">
        <v>0.49</v>
      </c>
      <c r="I92" t="n">
        <v>74</v>
      </c>
      <c r="J92" t="n">
        <v>182.69</v>
      </c>
      <c r="K92" t="n">
        <v>52.44</v>
      </c>
      <c r="L92" t="n">
        <v>5</v>
      </c>
      <c r="M92" t="n">
        <v>72</v>
      </c>
      <c r="N92" t="n">
        <v>35.25</v>
      </c>
      <c r="O92" t="n">
        <v>22766.06</v>
      </c>
      <c r="P92" t="n">
        <v>508.65</v>
      </c>
      <c r="Q92" t="n">
        <v>790.23</v>
      </c>
      <c r="R92" t="n">
        <v>163.39</v>
      </c>
      <c r="S92" t="n">
        <v>58.53</v>
      </c>
      <c r="T92" t="n">
        <v>45012.76</v>
      </c>
      <c r="U92" t="n">
        <v>0.36</v>
      </c>
      <c r="V92" t="n">
        <v>0.73</v>
      </c>
      <c r="W92" t="n">
        <v>2.7</v>
      </c>
      <c r="X92" t="n">
        <v>2.71</v>
      </c>
      <c r="Y92" t="n">
        <v>0.5</v>
      </c>
      <c r="Z92" t="n">
        <v>10</v>
      </c>
    </row>
    <row r="93">
      <c r="A93" t="n">
        <v>5</v>
      </c>
      <c r="B93" t="n">
        <v>90</v>
      </c>
      <c r="C93" t="inlineStr">
        <is>
          <t xml:space="preserve">CONCLUIDO	</t>
        </is>
      </c>
      <c r="D93" t="n">
        <v>2.2864</v>
      </c>
      <c r="E93" t="n">
        <v>43.74</v>
      </c>
      <c r="F93" t="n">
        <v>39.15</v>
      </c>
      <c r="G93" t="n">
        <v>38.51</v>
      </c>
      <c r="H93" t="n">
        <v>0.58</v>
      </c>
      <c r="I93" t="n">
        <v>61</v>
      </c>
      <c r="J93" t="n">
        <v>184.19</v>
      </c>
      <c r="K93" t="n">
        <v>52.44</v>
      </c>
      <c r="L93" t="n">
        <v>6</v>
      </c>
      <c r="M93" t="n">
        <v>59</v>
      </c>
      <c r="N93" t="n">
        <v>35.75</v>
      </c>
      <c r="O93" t="n">
        <v>22951.43</v>
      </c>
      <c r="P93" t="n">
        <v>500.41</v>
      </c>
      <c r="Q93" t="n">
        <v>790.21</v>
      </c>
      <c r="R93" t="n">
        <v>147.86</v>
      </c>
      <c r="S93" t="n">
        <v>58.53</v>
      </c>
      <c r="T93" t="n">
        <v>37315.23</v>
      </c>
      <c r="U93" t="n">
        <v>0.4</v>
      </c>
      <c r="V93" t="n">
        <v>0.74</v>
      </c>
      <c r="W93" t="n">
        <v>2.68</v>
      </c>
      <c r="X93" t="n">
        <v>2.24</v>
      </c>
      <c r="Y93" t="n">
        <v>0.5</v>
      </c>
      <c r="Z93" t="n">
        <v>10</v>
      </c>
    </row>
    <row r="94">
      <c r="A94" t="n">
        <v>6</v>
      </c>
      <c r="B94" t="n">
        <v>90</v>
      </c>
      <c r="C94" t="inlineStr">
        <is>
          <t xml:space="preserve">CONCLUIDO	</t>
        </is>
      </c>
      <c r="D94" t="n">
        <v>2.3208</v>
      </c>
      <c r="E94" t="n">
        <v>43.09</v>
      </c>
      <c r="F94" t="n">
        <v>38.82</v>
      </c>
      <c r="G94" t="n">
        <v>44.79</v>
      </c>
      <c r="H94" t="n">
        <v>0.67</v>
      </c>
      <c r="I94" t="n">
        <v>52</v>
      </c>
      <c r="J94" t="n">
        <v>185.7</v>
      </c>
      <c r="K94" t="n">
        <v>52.44</v>
      </c>
      <c r="L94" t="n">
        <v>7</v>
      </c>
      <c r="M94" t="n">
        <v>50</v>
      </c>
      <c r="N94" t="n">
        <v>36.26</v>
      </c>
      <c r="O94" t="n">
        <v>23137.49</v>
      </c>
      <c r="P94" t="n">
        <v>493.43</v>
      </c>
      <c r="Q94" t="n">
        <v>790.17</v>
      </c>
      <c r="R94" t="n">
        <v>137.34</v>
      </c>
      <c r="S94" t="n">
        <v>58.53</v>
      </c>
      <c r="T94" t="n">
        <v>32097.84</v>
      </c>
      <c r="U94" t="n">
        <v>0.43</v>
      </c>
      <c r="V94" t="n">
        <v>0.75</v>
      </c>
      <c r="W94" t="n">
        <v>2.66</v>
      </c>
      <c r="X94" t="n">
        <v>1.92</v>
      </c>
      <c r="Y94" t="n">
        <v>0.5</v>
      </c>
      <c r="Z94" t="n">
        <v>10</v>
      </c>
    </row>
    <row r="95">
      <c r="A95" t="n">
        <v>7</v>
      </c>
      <c r="B95" t="n">
        <v>90</v>
      </c>
      <c r="C95" t="inlineStr">
        <is>
          <t xml:space="preserve">CONCLUIDO	</t>
        </is>
      </c>
      <c r="D95" t="n">
        <v>2.3495</v>
      </c>
      <c r="E95" t="n">
        <v>42.56</v>
      </c>
      <c r="F95" t="n">
        <v>38.54</v>
      </c>
      <c r="G95" t="n">
        <v>51.39</v>
      </c>
      <c r="H95" t="n">
        <v>0.76</v>
      </c>
      <c r="I95" t="n">
        <v>45</v>
      </c>
      <c r="J95" t="n">
        <v>187.22</v>
      </c>
      <c r="K95" t="n">
        <v>52.44</v>
      </c>
      <c r="L95" t="n">
        <v>8</v>
      </c>
      <c r="M95" t="n">
        <v>43</v>
      </c>
      <c r="N95" t="n">
        <v>36.78</v>
      </c>
      <c r="O95" t="n">
        <v>23324.24</v>
      </c>
      <c r="P95" t="n">
        <v>487.01</v>
      </c>
      <c r="Q95" t="n">
        <v>790.17</v>
      </c>
      <c r="R95" t="n">
        <v>127.67</v>
      </c>
      <c r="S95" t="n">
        <v>58.53</v>
      </c>
      <c r="T95" t="n">
        <v>27299.72</v>
      </c>
      <c r="U95" t="n">
        <v>0.46</v>
      </c>
      <c r="V95" t="n">
        <v>0.75</v>
      </c>
      <c r="W95" t="n">
        <v>2.65</v>
      </c>
      <c r="X95" t="n">
        <v>1.64</v>
      </c>
      <c r="Y95" t="n">
        <v>0.5</v>
      </c>
      <c r="Z95" t="n">
        <v>10</v>
      </c>
    </row>
    <row r="96">
      <c r="A96" t="n">
        <v>8</v>
      </c>
      <c r="B96" t="n">
        <v>90</v>
      </c>
      <c r="C96" t="inlineStr">
        <is>
          <t xml:space="preserve">CONCLUIDO	</t>
        </is>
      </c>
      <c r="D96" t="n">
        <v>2.3691</v>
      </c>
      <c r="E96" t="n">
        <v>42.21</v>
      </c>
      <c r="F96" t="n">
        <v>38.37</v>
      </c>
      <c r="G96" t="n">
        <v>57.55</v>
      </c>
      <c r="H96" t="n">
        <v>0.85</v>
      </c>
      <c r="I96" t="n">
        <v>40</v>
      </c>
      <c r="J96" t="n">
        <v>188.74</v>
      </c>
      <c r="K96" t="n">
        <v>52.44</v>
      </c>
      <c r="L96" t="n">
        <v>9</v>
      </c>
      <c r="M96" t="n">
        <v>38</v>
      </c>
      <c r="N96" t="n">
        <v>37.3</v>
      </c>
      <c r="O96" t="n">
        <v>23511.69</v>
      </c>
      <c r="P96" t="n">
        <v>482.68</v>
      </c>
      <c r="Q96" t="n">
        <v>790.17</v>
      </c>
      <c r="R96" t="n">
        <v>122.15</v>
      </c>
      <c r="S96" t="n">
        <v>58.53</v>
      </c>
      <c r="T96" t="n">
        <v>24562.14</v>
      </c>
      <c r="U96" t="n">
        <v>0.48</v>
      </c>
      <c r="V96" t="n">
        <v>0.76</v>
      </c>
      <c r="W96" t="n">
        <v>2.64</v>
      </c>
      <c r="X96" t="n">
        <v>1.46</v>
      </c>
      <c r="Y96" t="n">
        <v>0.5</v>
      </c>
      <c r="Z96" t="n">
        <v>10</v>
      </c>
    </row>
    <row r="97">
      <c r="A97" t="n">
        <v>9</v>
      </c>
      <c r="B97" t="n">
        <v>90</v>
      </c>
      <c r="C97" t="inlineStr">
        <is>
          <t xml:space="preserve">CONCLUIDO	</t>
        </is>
      </c>
      <c r="D97" t="n">
        <v>2.3852</v>
      </c>
      <c r="E97" t="n">
        <v>41.92</v>
      </c>
      <c r="F97" t="n">
        <v>38.22</v>
      </c>
      <c r="G97" t="n">
        <v>63.71</v>
      </c>
      <c r="H97" t="n">
        <v>0.93</v>
      </c>
      <c r="I97" t="n">
        <v>36</v>
      </c>
      <c r="J97" t="n">
        <v>190.26</v>
      </c>
      <c r="K97" t="n">
        <v>52.44</v>
      </c>
      <c r="L97" t="n">
        <v>10</v>
      </c>
      <c r="M97" t="n">
        <v>34</v>
      </c>
      <c r="N97" t="n">
        <v>37.82</v>
      </c>
      <c r="O97" t="n">
        <v>23699.85</v>
      </c>
      <c r="P97" t="n">
        <v>478.55</v>
      </c>
      <c r="Q97" t="n">
        <v>790.17</v>
      </c>
      <c r="R97" t="n">
        <v>117.22</v>
      </c>
      <c r="S97" t="n">
        <v>58.53</v>
      </c>
      <c r="T97" t="n">
        <v>22119.44</v>
      </c>
      <c r="U97" t="n">
        <v>0.5</v>
      </c>
      <c r="V97" t="n">
        <v>0.76</v>
      </c>
      <c r="W97" t="n">
        <v>2.64</v>
      </c>
      <c r="X97" t="n">
        <v>1.32</v>
      </c>
      <c r="Y97" t="n">
        <v>0.5</v>
      </c>
      <c r="Z97" t="n">
        <v>10</v>
      </c>
    </row>
    <row r="98">
      <c r="A98" t="n">
        <v>10</v>
      </c>
      <c r="B98" t="n">
        <v>90</v>
      </c>
      <c r="C98" t="inlineStr">
        <is>
          <t xml:space="preserve">CONCLUIDO	</t>
        </is>
      </c>
      <c r="D98" t="n">
        <v>2.4029</v>
      </c>
      <c r="E98" t="n">
        <v>41.62</v>
      </c>
      <c r="F98" t="n">
        <v>38.06</v>
      </c>
      <c r="G98" t="n">
        <v>71.36</v>
      </c>
      <c r="H98" t="n">
        <v>1.02</v>
      </c>
      <c r="I98" t="n">
        <v>32</v>
      </c>
      <c r="J98" t="n">
        <v>191.79</v>
      </c>
      <c r="K98" t="n">
        <v>52.44</v>
      </c>
      <c r="L98" t="n">
        <v>11</v>
      </c>
      <c r="M98" t="n">
        <v>30</v>
      </c>
      <c r="N98" t="n">
        <v>38.35</v>
      </c>
      <c r="O98" t="n">
        <v>23888.73</v>
      </c>
      <c r="P98" t="n">
        <v>474.05</v>
      </c>
      <c r="Q98" t="n">
        <v>790.1799999999999</v>
      </c>
      <c r="R98" t="n">
        <v>111.82</v>
      </c>
      <c r="S98" t="n">
        <v>58.53</v>
      </c>
      <c r="T98" t="n">
        <v>19440.58</v>
      </c>
      <c r="U98" t="n">
        <v>0.52</v>
      </c>
      <c r="V98" t="n">
        <v>0.76</v>
      </c>
      <c r="W98" t="n">
        <v>2.63</v>
      </c>
      <c r="X98" t="n">
        <v>1.15</v>
      </c>
      <c r="Y98" t="n">
        <v>0.5</v>
      </c>
      <c r="Z98" t="n">
        <v>10</v>
      </c>
    </row>
    <row r="99">
      <c r="A99" t="n">
        <v>11</v>
      </c>
      <c r="B99" t="n">
        <v>90</v>
      </c>
      <c r="C99" t="inlineStr">
        <is>
          <t xml:space="preserve">CONCLUIDO	</t>
        </is>
      </c>
      <c r="D99" t="n">
        <v>2.4104</v>
      </c>
      <c r="E99" t="n">
        <v>41.49</v>
      </c>
      <c r="F99" t="n">
        <v>38</v>
      </c>
      <c r="G99" t="n">
        <v>76</v>
      </c>
      <c r="H99" t="n">
        <v>1.1</v>
      </c>
      <c r="I99" t="n">
        <v>30</v>
      </c>
      <c r="J99" t="n">
        <v>193.33</v>
      </c>
      <c r="K99" t="n">
        <v>52.44</v>
      </c>
      <c r="L99" t="n">
        <v>12</v>
      </c>
      <c r="M99" t="n">
        <v>28</v>
      </c>
      <c r="N99" t="n">
        <v>38.89</v>
      </c>
      <c r="O99" t="n">
        <v>24078.33</v>
      </c>
      <c r="P99" t="n">
        <v>471.34</v>
      </c>
      <c r="Q99" t="n">
        <v>790.1799999999999</v>
      </c>
      <c r="R99" t="n">
        <v>109.96</v>
      </c>
      <c r="S99" t="n">
        <v>58.53</v>
      </c>
      <c r="T99" t="n">
        <v>18521.1</v>
      </c>
      <c r="U99" t="n">
        <v>0.53</v>
      </c>
      <c r="V99" t="n">
        <v>0.76</v>
      </c>
      <c r="W99" t="n">
        <v>2.62</v>
      </c>
      <c r="X99" t="n">
        <v>1.1</v>
      </c>
      <c r="Y99" t="n">
        <v>0.5</v>
      </c>
      <c r="Z99" t="n">
        <v>10</v>
      </c>
    </row>
    <row r="100">
      <c r="A100" t="n">
        <v>12</v>
      </c>
      <c r="B100" t="n">
        <v>90</v>
      </c>
      <c r="C100" t="inlineStr">
        <is>
          <t xml:space="preserve">CONCLUIDO	</t>
        </is>
      </c>
      <c r="D100" t="n">
        <v>2.4233</v>
      </c>
      <c r="E100" t="n">
        <v>41.27</v>
      </c>
      <c r="F100" t="n">
        <v>37.89</v>
      </c>
      <c r="G100" t="n">
        <v>84.19</v>
      </c>
      <c r="H100" t="n">
        <v>1.18</v>
      </c>
      <c r="I100" t="n">
        <v>27</v>
      </c>
      <c r="J100" t="n">
        <v>194.88</v>
      </c>
      <c r="K100" t="n">
        <v>52.44</v>
      </c>
      <c r="L100" t="n">
        <v>13</v>
      </c>
      <c r="M100" t="n">
        <v>25</v>
      </c>
      <c r="N100" t="n">
        <v>39.43</v>
      </c>
      <c r="O100" t="n">
        <v>24268.67</v>
      </c>
      <c r="P100" t="n">
        <v>467.95</v>
      </c>
      <c r="Q100" t="n">
        <v>790.16</v>
      </c>
      <c r="R100" t="n">
        <v>105.8</v>
      </c>
      <c r="S100" t="n">
        <v>58.53</v>
      </c>
      <c r="T100" t="n">
        <v>16451.58</v>
      </c>
      <c r="U100" t="n">
        <v>0.55</v>
      </c>
      <c r="V100" t="n">
        <v>0.77</v>
      </c>
      <c r="W100" t="n">
        <v>2.63</v>
      </c>
      <c r="X100" t="n">
        <v>0.98</v>
      </c>
      <c r="Y100" t="n">
        <v>0.5</v>
      </c>
      <c r="Z100" t="n">
        <v>10</v>
      </c>
    </row>
    <row r="101">
      <c r="A101" t="n">
        <v>13</v>
      </c>
      <c r="B101" t="n">
        <v>90</v>
      </c>
      <c r="C101" t="inlineStr">
        <is>
          <t xml:space="preserve">CONCLUIDO	</t>
        </is>
      </c>
      <c r="D101" t="n">
        <v>2.4329</v>
      </c>
      <c r="E101" t="n">
        <v>41.1</v>
      </c>
      <c r="F101" t="n">
        <v>37.79</v>
      </c>
      <c r="G101" t="n">
        <v>90.7</v>
      </c>
      <c r="H101" t="n">
        <v>1.27</v>
      </c>
      <c r="I101" t="n">
        <v>25</v>
      </c>
      <c r="J101" t="n">
        <v>196.42</v>
      </c>
      <c r="K101" t="n">
        <v>52.44</v>
      </c>
      <c r="L101" t="n">
        <v>14</v>
      </c>
      <c r="M101" t="n">
        <v>23</v>
      </c>
      <c r="N101" t="n">
        <v>39.98</v>
      </c>
      <c r="O101" t="n">
        <v>24459.75</v>
      </c>
      <c r="P101" t="n">
        <v>463.83</v>
      </c>
      <c r="Q101" t="n">
        <v>790.17</v>
      </c>
      <c r="R101" t="n">
        <v>103.28</v>
      </c>
      <c r="S101" t="n">
        <v>58.53</v>
      </c>
      <c r="T101" t="n">
        <v>15201.96</v>
      </c>
      <c r="U101" t="n">
        <v>0.57</v>
      </c>
      <c r="V101" t="n">
        <v>0.77</v>
      </c>
      <c r="W101" t="n">
        <v>2.61</v>
      </c>
      <c r="X101" t="n">
        <v>0.89</v>
      </c>
      <c r="Y101" t="n">
        <v>0.5</v>
      </c>
      <c r="Z101" t="n">
        <v>10</v>
      </c>
    </row>
    <row r="102">
      <c r="A102" t="n">
        <v>14</v>
      </c>
      <c r="B102" t="n">
        <v>90</v>
      </c>
      <c r="C102" t="inlineStr">
        <is>
          <t xml:space="preserve">CONCLUIDO	</t>
        </is>
      </c>
      <c r="D102" t="n">
        <v>2.4421</v>
      </c>
      <c r="E102" t="n">
        <v>40.95</v>
      </c>
      <c r="F102" t="n">
        <v>37.71</v>
      </c>
      <c r="G102" t="n">
        <v>98.37</v>
      </c>
      <c r="H102" t="n">
        <v>1.35</v>
      </c>
      <c r="I102" t="n">
        <v>23</v>
      </c>
      <c r="J102" t="n">
        <v>197.98</v>
      </c>
      <c r="K102" t="n">
        <v>52.44</v>
      </c>
      <c r="L102" t="n">
        <v>15</v>
      </c>
      <c r="M102" t="n">
        <v>21</v>
      </c>
      <c r="N102" t="n">
        <v>40.54</v>
      </c>
      <c r="O102" t="n">
        <v>24651.58</v>
      </c>
      <c r="P102" t="n">
        <v>459.33</v>
      </c>
      <c r="Q102" t="n">
        <v>790.1900000000001</v>
      </c>
      <c r="R102" t="n">
        <v>100.42</v>
      </c>
      <c r="S102" t="n">
        <v>58.53</v>
      </c>
      <c r="T102" t="n">
        <v>13782.21</v>
      </c>
      <c r="U102" t="n">
        <v>0.58</v>
      </c>
      <c r="V102" t="n">
        <v>0.77</v>
      </c>
      <c r="W102" t="n">
        <v>2.61</v>
      </c>
      <c r="X102" t="n">
        <v>0.8100000000000001</v>
      </c>
      <c r="Y102" t="n">
        <v>0.5</v>
      </c>
      <c r="Z102" t="n">
        <v>10</v>
      </c>
    </row>
    <row r="103">
      <c r="A103" t="n">
        <v>15</v>
      </c>
      <c r="B103" t="n">
        <v>90</v>
      </c>
      <c r="C103" t="inlineStr">
        <is>
          <t xml:space="preserve">CONCLUIDO	</t>
        </is>
      </c>
      <c r="D103" t="n">
        <v>2.4462</v>
      </c>
      <c r="E103" t="n">
        <v>40.88</v>
      </c>
      <c r="F103" t="n">
        <v>37.68</v>
      </c>
      <c r="G103" t="n">
        <v>102.76</v>
      </c>
      <c r="H103" t="n">
        <v>1.42</v>
      </c>
      <c r="I103" t="n">
        <v>22</v>
      </c>
      <c r="J103" t="n">
        <v>199.54</v>
      </c>
      <c r="K103" t="n">
        <v>52.44</v>
      </c>
      <c r="L103" t="n">
        <v>16</v>
      </c>
      <c r="M103" t="n">
        <v>20</v>
      </c>
      <c r="N103" t="n">
        <v>41.1</v>
      </c>
      <c r="O103" t="n">
        <v>24844.17</v>
      </c>
      <c r="P103" t="n">
        <v>457.4</v>
      </c>
      <c r="Q103" t="n">
        <v>790.16</v>
      </c>
      <c r="R103" t="n">
        <v>99.15000000000001</v>
      </c>
      <c r="S103" t="n">
        <v>58.53</v>
      </c>
      <c r="T103" t="n">
        <v>13152.08</v>
      </c>
      <c r="U103" t="n">
        <v>0.59</v>
      </c>
      <c r="V103" t="n">
        <v>0.77</v>
      </c>
      <c r="W103" t="n">
        <v>2.61</v>
      </c>
      <c r="X103" t="n">
        <v>0.78</v>
      </c>
      <c r="Y103" t="n">
        <v>0.5</v>
      </c>
      <c r="Z103" t="n">
        <v>10</v>
      </c>
    </row>
    <row r="104">
      <c r="A104" t="n">
        <v>16</v>
      </c>
      <c r="B104" t="n">
        <v>90</v>
      </c>
      <c r="C104" t="inlineStr">
        <is>
          <t xml:space="preserve">CONCLUIDO	</t>
        </is>
      </c>
      <c r="D104" t="n">
        <v>2.4505</v>
      </c>
      <c r="E104" t="n">
        <v>40.81</v>
      </c>
      <c r="F104" t="n">
        <v>37.64</v>
      </c>
      <c r="G104" t="n">
        <v>107.54</v>
      </c>
      <c r="H104" t="n">
        <v>1.5</v>
      </c>
      <c r="I104" t="n">
        <v>21</v>
      </c>
      <c r="J104" t="n">
        <v>201.11</v>
      </c>
      <c r="K104" t="n">
        <v>52.44</v>
      </c>
      <c r="L104" t="n">
        <v>17</v>
      </c>
      <c r="M104" t="n">
        <v>19</v>
      </c>
      <c r="N104" t="n">
        <v>41.67</v>
      </c>
      <c r="O104" t="n">
        <v>25037.53</v>
      </c>
      <c r="P104" t="n">
        <v>454.22</v>
      </c>
      <c r="Q104" t="n">
        <v>790.17</v>
      </c>
      <c r="R104" t="n">
        <v>98.27</v>
      </c>
      <c r="S104" t="n">
        <v>58.53</v>
      </c>
      <c r="T104" t="n">
        <v>12719.77</v>
      </c>
      <c r="U104" t="n">
        <v>0.6</v>
      </c>
      <c r="V104" t="n">
        <v>0.77</v>
      </c>
      <c r="W104" t="n">
        <v>2.6</v>
      </c>
      <c r="X104" t="n">
        <v>0.74</v>
      </c>
      <c r="Y104" t="n">
        <v>0.5</v>
      </c>
      <c r="Z104" t="n">
        <v>10</v>
      </c>
    </row>
    <row r="105">
      <c r="A105" t="n">
        <v>17</v>
      </c>
      <c r="B105" t="n">
        <v>90</v>
      </c>
      <c r="C105" t="inlineStr">
        <is>
          <t xml:space="preserve">CONCLUIDO	</t>
        </is>
      </c>
      <c r="D105" t="n">
        <v>2.4588</v>
      </c>
      <c r="E105" t="n">
        <v>40.67</v>
      </c>
      <c r="F105" t="n">
        <v>37.57</v>
      </c>
      <c r="G105" t="n">
        <v>118.66</v>
      </c>
      <c r="H105" t="n">
        <v>1.58</v>
      </c>
      <c r="I105" t="n">
        <v>19</v>
      </c>
      <c r="J105" t="n">
        <v>202.68</v>
      </c>
      <c r="K105" t="n">
        <v>52.44</v>
      </c>
      <c r="L105" t="n">
        <v>18</v>
      </c>
      <c r="M105" t="n">
        <v>17</v>
      </c>
      <c r="N105" t="n">
        <v>42.24</v>
      </c>
      <c r="O105" t="n">
        <v>25231.66</v>
      </c>
      <c r="P105" t="n">
        <v>452.16</v>
      </c>
      <c r="Q105" t="n">
        <v>790.16</v>
      </c>
      <c r="R105" t="n">
        <v>95.72</v>
      </c>
      <c r="S105" t="n">
        <v>58.53</v>
      </c>
      <c r="T105" t="n">
        <v>11452.34</v>
      </c>
      <c r="U105" t="n">
        <v>0.61</v>
      </c>
      <c r="V105" t="n">
        <v>0.77</v>
      </c>
      <c r="W105" t="n">
        <v>2.6</v>
      </c>
      <c r="X105" t="n">
        <v>0.67</v>
      </c>
      <c r="Y105" t="n">
        <v>0.5</v>
      </c>
      <c r="Z105" t="n">
        <v>10</v>
      </c>
    </row>
    <row r="106">
      <c r="A106" t="n">
        <v>18</v>
      </c>
      <c r="B106" t="n">
        <v>90</v>
      </c>
      <c r="C106" t="inlineStr">
        <is>
          <t xml:space="preserve">CONCLUIDO	</t>
        </is>
      </c>
      <c r="D106" t="n">
        <v>2.4638</v>
      </c>
      <c r="E106" t="n">
        <v>40.59</v>
      </c>
      <c r="F106" t="n">
        <v>37.53</v>
      </c>
      <c r="G106" t="n">
        <v>125.09</v>
      </c>
      <c r="H106" t="n">
        <v>1.65</v>
      </c>
      <c r="I106" t="n">
        <v>18</v>
      </c>
      <c r="J106" t="n">
        <v>204.26</v>
      </c>
      <c r="K106" t="n">
        <v>52.44</v>
      </c>
      <c r="L106" t="n">
        <v>19</v>
      </c>
      <c r="M106" t="n">
        <v>16</v>
      </c>
      <c r="N106" t="n">
        <v>42.82</v>
      </c>
      <c r="O106" t="n">
        <v>25426.72</v>
      </c>
      <c r="P106" t="n">
        <v>447.09</v>
      </c>
      <c r="Q106" t="n">
        <v>790.16</v>
      </c>
      <c r="R106" t="n">
        <v>94.08</v>
      </c>
      <c r="S106" t="n">
        <v>58.53</v>
      </c>
      <c r="T106" t="n">
        <v>10640.98</v>
      </c>
      <c r="U106" t="n">
        <v>0.62</v>
      </c>
      <c r="V106" t="n">
        <v>0.77</v>
      </c>
      <c r="W106" t="n">
        <v>2.6</v>
      </c>
      <c r="X106" t="n">
        <v>0.62</v>
      </c>
      <c r="Y106" t="n">
        <v>0.5</v>
      </c>
      <c r="Z106" t="n">
        <v>10</v>
      </c>
    </row>
    <row r="107">
      <c r="A107" t="n">
        <v>19</v>
      </c>
      <c r="B107" t="n">
        <v>90</v>
      </c>
      <c r="C107" t="inlineStr">
        <is>
          <t xml:space="preserve">CONCLUIDO	</t>
        </is>
      </c>
      <c r="D107" t="n">
        <v>2.4675</v>
      </c>
      <c r="E107" t="n">
        <v>40.53</v>
      </c>
      <c r="F107" t="n">
        <v>37.5</v>
      </c>
      <c r="G107" t="n">
        <v>132.36</v>
      </c>
      <c r="H107" t="n">
        <v>1.73</v>
      </c>
      <c r="I107" t="n">
        <v>17</v>
      </c>
      <c r="J107" t="n">
        <v>205.85</v>
      </c>
      <c r="K107" t="n">
        <v>52.44</v>
      </c>
      <c r="L107" t="n">
        <v>20</v>
      </c>
      <c r="M107" t="n">
        <v>15</v>
      </c>
      <c r="N107" t="n">
        <v>43.41</v>
      </c>
      <c r="O107" t="n">
        <v>25622.45</v>
      </c>
      <c r="P107" t="n">
        <v>445.62</v>
      </c>
      <c r="Q107" t="n">
        <v>790.1799999999999</v>
      </c>
      <c r="R107" t="n">
        <v>93.37</v>
      </c>
      <c r="S107" t="n">
        <v>58.53</v>
      </c>
      <c r="T107" t="n">
        <v>10289.33</v>
      </c>
      <c r="U107" t="n">
        <v>0.63</v>
      </c>
      <c r="V107" t="n">
        <v>0.77</v>
      </c>
      <c r="W107" t="n">
        <v>2.6</v>
      </c>
      <c r="X107" t="n">
        <v>0.6</v>
      </c>
      <c r="Y107" t="n">
        <v>0.5</v>
      </c>
      <c r="Z107" t="n">
        <v>10</v>
      </c>
    </row>
    <row r="108">
      <c r="A108" t="n">
        <v>20</v>
      </c>
      <c r="B108" t="n">
        <v>90</v>
      </c>
      <c r="C108" t="inlineStr">
        <is>
          <t xml:space="preserve">CONCLUIDO	</t>
        </is>
      </c>
      <c r="D108" t="n">
        <v>2.4739</v>
      </c>
      <c r="E108" t="n">
        <v>40.42</v>
      </c>
      <c r="F108" t="n">
        <v>37.43</v>
      </c>
      <c r="G108" t="n">
        <v>140.37</v>
      </c>
      <c r="H108" t="n">
        <v>1.8</v>
      </c>
      <c r="I108" t="n">
        <v>16</v>
      </c>
      <c r="J108" t="n">
        <v>207.45</v>
      </c>
      <c r="K108" t="n">
        <v>52.44</v>
      </c>
      <c r="L108" t="n">
        <v>21</v>
      </c>
      <c r="M108" t="n">
        <v>14</v>
      </c>
      <c r="N108" t="n">
        <v>44</v>
      </c>
      <c r="O108" t="n">
        <v>25818.99</v>
      </c>
      <c r="P108" t="n">
        <v>440.09</v>
      </c>
      <c r="Q108" t="n">
        <v>790.16</v>
      </c>
      <c r="R108" t="n">
        <v>91.17</v>
      </c>
      <c r="S108" t="n">
        <v>58.53</v>
      </c>
      <c r="T108" t="n">
        <v>9194.370000000001</v>
      </c>
      <c r="U108" t="n">
        <v>0.64</v>
      </c>
      <c r="V108" t="n">
        <v>0.77</v>
      </c>
      <c r="W108" t="n">
        <v>2.59</v>
      </c>
      <c r="X108" t="n">
        <v>0.53</v>
      </c>
      <c r="Y108" t="n">
        <v>0.5</v>
      </c>
      <c r="Z108" t="n">
        <v>10</v>
      </c>
    </row>
    <row r="109">
      <c r="A109" t="n">
        <v>21</v>
      </c>
      <c r="B109" t="n">
        <v>90</v>
      </c>
      <c r="C109" t="inlineStr">
        <is>
          <t xml:space="preserve">CONCLUIDO	</t>
        </is>
      </c>
      <c r="D109" t="n">
        <v>2.4719</v>
      </c>
      <c r="E109" t="n">
        <v>40.45</v>
      </c>
      <c r="F109" t="n">
        <v>37.47</v>
      </c>
      <c r="G109" t="n">
        <v>140.49</v>
      </c>
      <c r="H109" t="n">
        <v>1.87</v>
      </c>
      <c r="I109" t="n">
        <v>16</v>
      </c>
      <c r="J109" t="n">
        <v>209.05</v>
      </c>
      <c r="K109" t="n">
        <v>52.44</v>
      </c>
      <c r="L109" t="n">
        <v>22</v>
      </c>
      <c r="M109" t="n">
        <v>14</v>
      </c>
      <c r="N109" t="n">
        <v>44.6</v>
      </c>
      <c r="O109" t="n">
        <v>26016.35</v>
      </c>
      <c r="P109" t="n">
        <v>439.12</v>
      </c>
      <c r="Q109" t="n">
        <v>790.16</v>
      </c>
      <c r="R109" t="n">
        <v>92.11</v>
      </c>
      <c r="S109" t="n">
        <v>58.53</v>
      </c>
      <c r="T109" t="n">
        <v>9663.02</v>
      </c>
      <c r="U109" t="n">
        <v>0.64</v>
      </c>
      <c r="V109" t="n">
        <v>0.77</v>
      </c>
      <c r="W109" t="n">
        <v>2.6</v>
      </c>
      <c r="X109" t="n">
        <v>0.5600000000000001</v>
      </c>
      <c r="Y109" t="n">
        <v>0.5</v>
      </c>
      <c r="Z109" t="n">
        <v>10</v>
      </c>
    </row>
    <row r="110">
      <c r="A110" t="n">
        <v>22</v>
      </c>
      <c r="B110" t="n">
        <v>90</v>
      </c>
      <c r="C110" t="inlineStr">
        <is>
          <t xml:space="preserve">CONCLUIDO	</t>
        </is>
      </c>
      <c r="D110" t="n">
        <v>2.4767</v>
      </c>
      <c r="E110" t="n">
        <v>40.38</v>
      </c>
      <c r="F110" t="n">
        <v>37.42</v>
      </c>
      <c r="G110" t="n">
        <v>149.69</v>
      </c>
      <c r="H110" t="n">
        <v>1.94</v>
      </c>
      <c r="I110" t="n">
        <v>15</v>
      </c>
      <c r="J110" t="n">
        <v>210.65</v>
      </c>
      <c r="K110" t="n">
        <v>52.44</v>
      </c>
      <c r="L110" t="n">
        <v>23</v>
      </c>
      <c r="M110" t="n">
        <v>13</v>
      </c>
      <c r="N110" t="n">
        <v>45.21</v>
      </c>
      <c r="O110" t="n">
        <v>26214.54</v>
      </c>
      <c r="P110" t="n">
        <v>437.61</v>
      </c>
      <c r="Q110" t="n">
        <v>790.16</v>
      </c>
      <c r="R110" t="n">
        <v>90.78</v>
      </c>
      <c r="S110" t="n">
        <v>58.53</v>
      </c>
      <c r="T110" t="n">
        <v>9003.75</v>
      </c>
      <c r="U110" t="n">
        <v>0.64</v>
      </c>
      <c r="V110" t="n">
        <v>0.78</v>
      </c>
      <c r="W110" t="n">
        <v>2.59</v>
      </c>
      <c r="X110" t="n">
        <v>0.52</v>
      </c>
      <c r="Y110" t="n">
        <v>0.5</v>
      </c>
      <c r="Z110" t="n">
        <v>10</v>
      </c>
    </row>
    <row r="111">
      <c r="A111" t="n">
        <v>23</v>
      </c>
      <c r="B111" t="n">
        <v>90</v>
      </c>
      <c r="C111" t="inlineStr">
        <is>
          <t xml:space="preserve">CONCLUIDO	</t>
        </is>
      </c>
      <c r="D111" t="n">
        <v>2.4816</v>
      </c>
      <c r="E111" t="n">
        <v>40.3</v>
      </c>
      <c r="F111" t="n">
        <v>37.38</v>
      </c>
      <c r="G111" t="n">
        <v>160.19</v>
      </c>
      <c r="H111" t="n">
        <v>2.01</v>
      </c>
      <c r="I111" t="n">
        <v>14</v>
      </c>
      <c r="J111" t="n">
        <v>212.27</v>
      </c>
      <c r="K111" t="n">
        <v>52.44</v>
      </c>
      <c r="L111" t="n">
        <v>24</v>
      </c>
      <c r="M111" t="n">
        <v>12</v>
      </c>
      <c r="N111" t="n">
        <v>45.82</v>
      </c>
      <c r="O111" t="n">
        <v>26413.56</v>
      </c>
      <c r="P111" t="n">
        <v>432.48</v>
      </c>
      <c r="Q111" t="n">
        <v>790.16</v>
      </c>
      <c r="R111" t="n">
        <v>89.06999999999999</v>
      </c>
      <c r="S111" t="n">
        <v>58.53</v>
      </c>
      <c r="T111" t="n">
        <v>8155.28</v>
      </c>
      <c r="U111" t="n">
        <v>0.66</v>
      </c>
      <c r="V111" t="n">
        <v>0.78</v>
      </c>
      <c r="W111" t="n">
        <v>2.6</v>
      </c>
      <c r="X111" t="n">
        <v>0.48</v>
      </c>
      <c r="Y111" t="n">
        <v>0.5</v>
      </c>
      <c r="Z111" t="n">
        <v>10</v>
      </c>
    </row>
    <row r="112">
      <c r="A112" t="n">
        <v>24</v>
      </c>
      <c r="B112" t="n">
        <v>90</v>
      </c>
      <c r="C112" t="inlineStr">
        <is>
          <t xml:space="preserve">CONCLUIDO	</t>
        </is>
      </c>
      <c r="D112" t="n">
        <v>2.4823</v>
      </c>
      <c r="E112" t="n">
        <v>40.28</v>
      </c>
      <c r="F112" t="n">
        <v>37.37</v>
      </c>
      <c r="G112" t="n">
        <v>160.14</v>
      </c>
      <c r="H112" t="n">
        <v>2.08</v>
      </c>
      <c r="I112" t="n">
        <v>14</v>
      </c>
      <c r="J112" t="n">
        <v>213.89</v>
      </c>
      <c r="K112" t="n">
        <v>52.44</v>
      </c>
      <c r="L112" t="n">
        <v>25</v>
      </c>
      <c r="M112" t="n">
        <v>12</v>
      </c>
      <c r="N112" t="n">
        <v>46.44</v>
      </c>
      <c r="O112" t="n">
        <v>26613.43</v>
      </c>
      <c r="P112" t="n">
        <v>429.94</v>
      </c>
      <c r="Q112" t="n">
        <v>790.16</v>
      </c>
      <c r="R112" t="n">
        <v>88.77</v>
      </c>
      <c r="S112" t="n">
        <v>58.53</v>
      </c>
      <c r="T112" t="n">
        <v>8004.87</v>
      </c>
      <c r="U112" t="n">
        <v>0.66</v>
      </c>
      <c r="V112" t="n">
        <v>0.78</v>
      </c>
      <c r="W112" t="n">
        <v>2.6</v>
      </c>
      <c r="X112" t="n">
        <v>0.46</v>
      </c>
      <c r="Y112" t="n">
        <v>0.5</v>
      </c>
      <c r="Z112" t="n">
        <v>10</v>
      </c>
    </row>
    <row r="113">
      <c r="A113" t="n">
        <v>25</v>
      </c>
      <c r="B113" t="n">
        <v>90</v>
      </c>
      <c r="C113" t="inlineStr">
        <is>
          <t xml:space="preserve">CONCLUIDO	</t>
        </is>
      </c>
      <c r="D113" t="n">
        <v>2.4868</v>
      </c>
      <c r="E113" t="n">
        <v>40.21</v>
      </c>
      <c r="F113" t="n">
        <v>37.33</v>
      </c>
      <c r="G113" t="n">
        <v>172.29</v>
      </c>
      <c r="H113" t="n">
        <v>2.14</v>
      </c>
      <c r="I113" t="n">
        <v>13</v>
      </c>
      <c r="J113" t="n">
        <v>215.51</v>
      </c>
      <c r="K113" t="n">
        <v>52.44</v>
      </c>
      <c r="L113" t="n">
        <v>26</v>
      </c>
      <c r="M113" t="n">
        <v>11</v>
      </c>
      <c r="N113" t="n">
        <v>47.07</v>
      </c>
      <c r="O113" t="n">
        <v>26814.17</v>
      </c>
      <c r="P113" t="n">
        <v>427.18</v>
      </c>
      <c r="Q113" t="n">
        <v>790.16</v>
      </c>
      <c r="R113" t="n">
        <v>87.66</v>
      </c>
      <c r="S113" t="n">
        <v>58.53</v>
      </c>
      <c r="T113" t="n">
        <v>7454.01</v>
      </c>
      <c r="U113" t="n">
        <v>0.67</v>
      </c>
      <c r="V113" t="n">
        <v>0.78</v>
      </c>
      <c r="W113" t="n">
        <v>2.59</v>
      </c>
      <c r="X113" t="n">
        <v>0.43</v>
      </c>
      <c r="Y113" t="n">
        <v>0.5</v>
      </c>
      <c r="Z113" t="n">
        <v>10</v>
      </c>
    </row>
    <row r="114">
      <c r="A114" t="n">
        <v>26</v>
      </c>
      <c r="B114" t="n">
        <v>90</v>
      </c>
      <c r="C114" t="inlineStr">
        <is>
          <t xml:space="preserve">CONCLUIDO	</t>
        </is>
      </c>
      <c r="D114" t="n">
        <v>2.4845</v>
      </c>
      <c r="E114" t="n">
        <v>40.25</v>
      </c>
      <c r="F114" t="n">
        <v>37.37</v>
      </c>
      <c r="G114" t="n">
        <v>172.46</v>
      </c>
      <c r="H114" t="n">
        <v>2.21</v>
      </c>
      <c r="I114" t="n">
        <v>13</v>
      </c>
      <c r="J114" t="n">
        <v>217.15</v>
      </c>
      <c r="K114" t="n">
        <v>52.44</v>
      </c>
      <c r="L114" t="n">
        <v>27</v>
      </c>
      <c r="M114" t="n">
        <v>11</v>
      </c>
      <c r="N114" t="n">
        <v>47.71</v>
      </c>
      <c r="O114" t="n">
        <v>27015.77</v>
      </c>
      <c r="P114" t="n">
        <v>426</v>
      </c>
      <c r="Q114" t="n">
        <v>790.16</v>
      </c>
      <c r="R114" t="n">
        <v>88.91</v>
      </c>
      <c r="S114" t="n">
        <v>58.53</v>
      </c>
      <c r="T114" t="n">
        <v>8076.89</v>
      </c>
      <c r="U114" t="n">
        <v>0.66</v>
      </c>
      <c r="V114" t="n">
        <v>0.78</v>
      </c>
      <c r="W114" t="n">
        <v>2.59</v>
      </c>
      <c r="X114" t="n">
        <v>0.46</v>
      </c>
      <c r="Y114" t="n">
        <v>0.5</v>
      </c>
      <c r="Z114" t="n">
        <v>10</v>
      </c>
    </row>
    <row r="115">
      <c r="A115" t="n">
        <v>27</v>
      </c>
      <c r="B115" t="n">
        <v>90</v>
      </c>
      <c r="C115" t="inlineStr">
        <is>
          <t xml:space="preserve">CONCLUIDO	</t>
        </is>
      </c>
      <c r="D115" t="n">
        <v>2.4911</v>
      </c>
      <c r="E115" t="n">
        <v>40.14</v>
      </c>
      <c r="F115" t="n">
        <v>37.3</v>
      </c>
      <c r="G115" t="n">
        <v>186.48</v>
      </c>
      <c r="H115" t="n">
        <v>2.27</v>
      </c>
      <c r="I115" t="n">
        <v>12</v>
      </c>
      <c r="J115" t="n">
        <v>218.79</v>
      </c>
      <c r="K115" t="n">
        <v>52.44</v>
      </c>
      <c r="L115" t="n">
        <v>28</v>
      </c>
      <c r="M115" t="n">
        <v>10</v>
      </c>
      <c r="N115" t="n">
        <v>48.35</v>
      </c>
      <c r="O115" t="n">
        <v>27218.26</v>
      </c>
      <c r="P115" t="n">
        <v>423.01</v>
      </c>
      <c r="Q115" t="n">
        <v>790.16</v>
      </c>
      <c r="R115" t="n">
        <v>86.69</v>
      </c>
      <c r="S115" t="n">
        <v>58.53</v>
      </c>
      <c r="T115" t="n">
        <v>6975.87</v>
      </c>
      <c r="U115" t="n">
        <v>0.68</v>
      </c>
      <c r="V115" t="n">
        <v>0.78</v>
      </c>
      <c r="W115" t="n">
        <v>2.59</v>
      </c>
      <c r="X115" t="n">
        <v>0.39</v>
      </c>
      <c r="Y115" t="n">
        <v>0.5</v>
      </c>
      <c r="Z115" t="n">
        <v>10</v>
      </c>
    </row>
    <row r="116">
      <c r="A116" t="n">
        <v>28</v>
      </c>
      <c r="B116" t="n">
        <v>90</v>
      </c>
      <c r="C116" t="inlineStr">
        <is>
          <t xml:space="preserve">CONCLUIDO	</t>
        </is>
      </c>
      <c r="D116" t="n">
        <v>2.4908</v>
      </c>
      <c r="E116" t="n">
        <v>40.15</v>
      </c>
      <c r="F116" t="n">
        <v>37.3</v>
      </c>
      <c r="G116" t="n">
        <v>186.51</v>
      </c>
      <c r="H116" t="n">
        <v>2.34</v>
      </c>
      <c r="I116" t="n">
        <v>12</v>
      </c>
      <c r="J116" t="n">
        <v>220.44</v>
      </c>
      <c r="K116" t="n">
        <v>52.44</v>
      </c>
      <c r="L116" t="n">
        <v>29</v>
      </c>
      <c r="M116" t="n">
        <v>10</v>
      </c>
      <c r="N116" t="n">
        <v>49</v>
      </c>
      <c r="O116" t="n">
        <v>27421.64</v>
      </c>
      <c r="P116" t="n">
        <v>421.23</v>
      </c>
      <c r="Q116" t="n">
        <v>790.17</v>
      </c>
      <c r="R116" t="n">
        <v>86.69</v>
      </c>
      <c r="S116" t="n">
        <v>58.53</v>
      </c>
      <c r="T116" t="n">
        <v>6974.85</v>
      </c>
      <c r="U116" t="n">
        <v>0.68</v>
      </c>
      <c r="V116" t="n">
        <v>0.78</v>
      </c>
      <c r="W116" t="n">
        <v>2.59</v>
      </c>
      <c r="X116" t="n">
        <v>0.4</v>
      </c>
      <c r="Y116" t="n">
        <v>0.5</v>
      </c>
      <c r="Z116" t="n">
        <v>10</v>
      </c>
    </row>
    <row r="117">
      <c r="A117" t="n">
        <v>29</v>
      </c>
      <c r="B117" t="n">
        <v>90</v>
      </c>
      <c r="C117" t="inlineStr">
        <is>
          <t xml:space="preserve">CONCLUIDO	</t>
        </is>
      </c>
      <c r="D117" t="n">
        <v>2.4948</v>
      </c>
      <c r="E117" t="n">
        <v>40.08</v>
      </c>
      <c r="F117" t="n">
        <v>37.27</v>
      </c>
      <c r="G117" t="n">
        <v>203.3</v>
      </c>
      <c r="H117" t="n">
        <v>2.4</v>
      </c>
      <c r="I117" t="n">
        <v>11</v>
      </c>
      <c r="J117" t="n">
        <v>222.1</v>
      </c>
      <c r="K117" t="n">
        <v>52.44</v>
      </c>
      <c r="L117" t="n">
        <v>30</v>
      </c>
      <c r="M117" t="n">
        <v>9</v>
      </c>
      <c r="N117" t="n">
        <v>49.65</v>
      </c>
      <c r="O117" t="n">
        <v>27625.93</v>
      </c>
      <c r="P117" t="n">
        <v>416.64</v>
      </c>
      <c r="Q117" t="n">
        <v>790.17</v>
      </c>
      <c r="R117" t="n">
        <v>85.54000000000001</v>
      </c>
      <c r="S117" t="n">
        <v>58.53</v>
      </c>
      <c r="T117" t="n">
        <v>6404.84</v>
      </c>
      <c r="U117" t="n">
        <v>0.68</v>
      </c>
      <c r="V117" t="n">
        <v>0.78</v>
      </c>
      <c r="W117" t="n">
        <v>2.59</v>
      </c>
      <c r="X117" t="n">
        <v>0.37</v>
      </c>
      <c r="Y117" t="n">
        <v>0.5</v>
      </c>
      <c r="Z117" t="n">
        <v>10</v>
      </c>
    </row>
    <row r="118">
      <c r="A118" t="n">
        <v>30</v>
      </c>
      <c r="B118" t="n">
        <v>90</v>
      </c>
      <c r="C118" t="inlineStr">
        <is>
          <t xml:space="preserve">CONCLUIDO	</t>
        </is>
      </c>
      <c r="D118" t="n">
        <v>2.4949</v>
      </c>
      <c r="E118" t="n">
        <v>40.08</v>
      </c>
      <c r="F118" t="n">
        <v>37.27</v>
      </c>
      <c r="G118" t="n">
        <v>203.29</v>
      </c>
      <c r="H118" t="n">
        <v>2.46</v>
      </c>
      <c r="I118" t="n">
        <v>11</v>
      </c>
      <c r="J118" t="n">
        <v>223.76</v>
      </c>
      <c r="K118" t="n">
        <v>52.44</v>
      </c>
      <c r="L118" t="n">
        <v>31</v>
      </c>
      <c r="M118" t="n">
        <v>8</v>
      </c>
      <c r="N118" t="n">
        <v>50.32</v>
      </c>
      <c r="O118" t="n">
        <v>27831.27</v>
      </c>
      <c r="P118" t="n">
        <v>413.1</v>
      </c>
      <c r="Q118" t="n">
        <v>790.16</v>
      </c>
      <c r="R118" t="n">
        <v>85.65000000000001</v>
      </c>
      <c r="S118" t="n">
        <v>58.53</v>
      </c>
      <c r="T118" t="n">
        <v>6458.86</v>
      </c>
      <c r="U118" t="n">
        <v>0.68</v>
      </c>
      <c r="V118" t="n">
        <v>0.78</v>
      </c>
      <c r="W118" t="n">
        <v>2.59</v>
      </c>
      <c r="X118" t="n">
        <v>0.37</v>
      </c>
      <c r="Y118" t="n">
        <v>0.5</v>
      </c>
      <c r="Z118" t="n">
        <v>10</v>
      </c>
    </row>
    <row r="119">
      <c r="A119" t="n">
        <v>31</v>
      </c>
      <c r="B119" t="n">
        <v>90</v>
      </c>
      <c r="C119" t="inlineStr">
        <is>
          <t xml:space="preserve">CONCLUIDO	</t>
        </is>
      </c>
      <c r="D119" t="n">
        <v>2.4939</v>
      </c>
      <c r="E119" t="n">
        <v>40.1</v>
      </c>
      <c r="F119" t="n">
        <v>37.29</v>
      </c>
      <c r="G119" t="n">
        <v>203.38</v>
      </c>
      <c r="H119" t="n">
        <v>2.52</v>
      </c>
      <c r="I119" t="n">
        <v>11</v>
      </c>
      <c r="J119" t="n">
        <v>225.43</v>
      </c>
      <c r="K119" t="n">
        <v>52.44</v>
      </c>
      <c r="L119" t="n">
        <v>32</v>
      </c>
      <c r="M119" t="n">
        <v>6</v>
      </c>
      <c r="N119" t="n">
        <v>50.99</v>
      </c>
      <c r="O119" t="n">
        <v>28037.42</v>
      </c>
      <c r="P119" t="n">
        <v>414.96</v>
      </c>
      <c r="Q119" t="n">
        <v>790.16</v>
      </c>
      <c r="R119" t="n">
        <v>86.04000000000001</v>
      </c>
      <c r="S119" t="n">
        <v>58.53</v>
      </c>
      <c r="T119" t="n">
        <v>6652.48</v>
      </c>
      <c r="U119" t="n">
        <v>0.68</v>
      </c>
      <c r="V119" t="n">
        <v>0.78</v>
      </c>
      <c r="W119" t="n">
        <v>2.59</v>
      </c>
      <c r="X119" t="n">
        <v>0.38</v>
      </c>
      <c r="Y119" t="n">
        <v>0.5</v>
      </c>
      <c r="Z119" t="n">
        <v>10</v>
      </c>
    </row>
    <row r="120">
      <c r="A120" t="n">
        <v>32</v>
      </c>
      <c r="B120" t="n">
        <v>90</v>
      </c>
      <c r="C120" t="inlineStr">
        <is>
          <t xml:space="preserve">CONCLUIDO	</t>
        </is>
      </c>
      <c r="D120" t="n">
        <v>2.494</v>
      </c>
      <c r="E120" t="n">
        <v>40.1</v>
      </c>
      <c r="F120" t="n">
        <v>37.28</v>
      </c>
      <c r="G120" t="n">
        <v>203.37</v>
      </c>
      <c r="H120" t="n">
        <v>2.58</v>
      </c>
      <c r="I120" t="n">
        <v>11</v>
      </c>
      <c r="J120" t="n">
        <v>227.11</v>
      </c>
      <c r="K120" t="n">
        <v>52.44</v>
      </c>
      <c r="L120" t="n">
        <v>33</v>
      </c>
      <c r="M120" t="n">
        <v>4</v>
      </c>
      <c r="N120" t="n">
        <v>51.67</v>
      </c>
      <c r="O120" t="n">
        <v>28244.51</v>
      </c>
      <c r="P120" t="n">
        <v>415.34</v>
      </c>
      <c r="Q120" t="n">
        <v>790.1799999999999</v>
      </c>
      <c r="R120" t="n">
        <v>86</v>
      </c>
      <c r="S120" t="n">
        <v>58.53</v>
      </c>
      <c r="T120" t="n">
        <v>6634.75</v>
      </c>
      <c r="U120" t="n">
        <v>0.68</v>
      </c>
      <c r="V120" t="n">
        <v>0.78</v>
      </c>
      <c r="W120" t="n">
        <v>2.59</v>
      </c>
      <c r="X120" t="n">
        <v>0.38</v>
      </c>
      <c r="Y120" t="n">
        <v>0.5</v>
      </c>
      <c r="Z120" t="n">
        <v>10</v>
      </c>
    </row>
    <row r="121">
      <c r="A121" t="n">
        <v>33</v>
      </c>
      <c r="B121" t="n">
        <v>90</v>
      </c>
      <c r="C121" t="inlineStr">
        <is>
          <t xml:space="preserve">CONCLUIDO	</t>
        </is>
      </c>
      <c r="D121" t="n">
        <v>2.4991</v>
      </c>
      <c r="E121" t="n">
        <v>40.01</v>
      </c>
      <c r="F121" t="n">
        <v>37.24</v>
      </c>
      <c r="G121" t="n">
        <v>223.43</v>
      </c>
      <c r="H121" t="n">
        <v>2.64</v>
      </c>
      <c r="I121" t="n">
        <v>10</v>
      </c>
      <c r="J121" t="n">
        <v>228.8</v>
      </c>
      <c r="K121" t="n">
        <v>52.44</v>
      </c>
      <c r="L121" t="n">
        <v>34</v>
      </c>
      <c r="M121" t="n">
        <v>2</v>
      </c>
      <c r="N121" t="n">
        <v>52.36</v>
      </c>
      <c r="O121" t="n">
        <v>28452.56</v>
      </c>
      <c r="P121" t="n">
        <v>413.86</v>
      </c>
      <c r="Q121" t="n">
        <v>790.16</v>
      </c>
      <c r="R121" t="n">
        <v>84.22</v>
      </c>
      <c r="S121" t="n">
        <v>58.53</v>
      </c>
      <c r="T121" t="n">
        <v>5748.49</v>
      </c>
      <c r="U121" t="n">
        <v>0.7</v>
      </c>
      <c r="V121" t="n">
        <v>0.78</v>
      </c>
      <c r="W121" t="n">
        <v>2.6</v>
      </c>
      <c r="X121" t="n">
        <v>0.34</v>
      </c>
      <c r="Y121" t="n">
        <v>0.5</v>
      </c>
      <c r="Z121" t="n">
        <v>10</v>
      </c>
    </row>
    <row r="122">
      <c r="A122" t="n">
        <v>34</v>
      </c>
      <c r="B122" t="n">
        <v>90</v>
      </c>
      <c r="C122" t="inlineStr">
        <is>
          <t xml:space="preserve">CONCLUIDO	</t>
        </is>
      </c>
      <c r="D122" t="n">
        <v>2.4986</v>
      </c>
      <c r="E122" t="n">
        <v>40.02</v>
      </c>
      <c r="F122" t="n">
        <v>37.25</v>
      </c>
      <c r="G122" t="n">
        <v>223.48</v>
      </c>
      <c r="H122" t="n">
        <v>2.7</v>
      </c>
      <c r="I122" t="n">
        <v>10</v>
      </c>
      <c r="J122" t="n">
        <v>230.49</v>
      </c>
      <c r="K122" t="n">
        <v>52.44</v>
      </c>
      <c r="L122" t="n">
        <v>35</v>
      </c>
      <c r="M122" t="n">
        <v>1</v>
      </c>
      <c r="N122" t="n">
        <v>53.05</v>
      </c>
      <c r="O122" t="n">
        <v>28661.58</v>
      </c>
      <c r="P122" t="n">
        <v>415.41</v>
      </c>
      <c r="Q122" t="n">
        <v>790.1900000000001</v>
      </c>
      <c r="R122" t="n">
        <v>84.45999999999999</v>
      </c>
      <c r="S122" t="n">
        <v>58.53</v>
      </c>
      <c r="T122" t="n">
        <v>5870.61</v>
      </c>
      <c r="U122" t="n">
        <v>0.6899999999999999</v>
      </c>
      <c r="V122" t="n">
        <v>0.78</v>
      </c>
      <c r="W122" t="n">
        <v>2.6</v>
      </c>
      <c r="X122" t="n">
        <v>0.34</v>
      </c>
      <c r="Y122" t="n">
        <v>0.5</v>
      </c>
      <c r="Z122" t="n">
        <v>10</v>
      </c>
    </row>
    <row r="123">
      <c r="A123" t="n">
        <v>35</v>
      </c>
      <c r="B123" t="n">
        <v>90</v>
      </c>
      <c r="C123" t="inlineStr">
        <is>
          <t xml:space="preserve">CONCLUIDO	</t>
        </is>
      </c>
      <c r="D123" t="n">
        <v>2.499</v>
      </c>
      <c r="E123" t="n">
        <v>40.02</v>
      </c>
      <c r="F123" t="n">
        <v>37.24</v>
      </c>
      <c r="G123" t="n">
        <v>223.44</v>
      </c>
      <c r="H123" t="n">
        <v>2.76</v>
      </c>
      <c r="I123" t="n">
        <v>10</v>
      </c>
      <c r="J123" t="n">
        <v>232.2</v>
      </c>
      <c r="K123" t="n">
        <v>52.44</v>
      </c>
      <c r="L123" t="n">
        <v>36</v>
      </c>
      <c r="M123" t="n">
        <v>0</v>
      </c>
      <c r="N123" t="n">
        <v>53.75</v>
      </c>
      <c r="O123" t="n">
        <v>28871.58</v>
      </c>
      <c r="P123" t="n">
        <v>418</v>
      </c>
      <c r="Q123" t="n">
        <v>790.16</v>
      </c>
      <c r="R123" t="n">
        <v>84.3</v>
      </c>
      <c r="S123" t="n">
        <v>58.53</v>
      </c>
      <c r="T123" t="n">
        <v>5789.56</v>
      </c>
      <c r="U123" t="n">
        <v>0.6899999999999999</v>
      </c>
      <c r="V123" t="n">
        <v>0.78</v>
      </c>
      <c r="W123" t="n">
        <v>2.6</v>
      </c>
      <c r="X123" t="n">
        <v>0.34</v>
      </c>
      <c r="Y123" t="n">
        <v>0.5</v>
      </c>
      <c r="Z123" t="n">
        <v>10</v>
      </c>
    </row>
    <row r="124">
      <c r="A124" t="n">
        <v>0</v>
      </c>
      <c r="B124" t="n">
        <v>10</v>
      </c>
      <c r="C124" t="inlineStr">
        <is>
          <t xml:space="preserve">CONCLUIDO	</t>
        </is>
      </c>
      <c r="D124" t="n">
        <v>2.3277</v>
      </c>
      <c r="E124" t="n">
        <v>42.96</v>
      </c>
      <c r="F124" t="n">
        <v>40.31</v>
      </c>
      <c r="G124" t="n">
        <v>26.88</v>
      </c>
      <c r="H124" t="n">
        <v>0.64</v>
      </c>
      <c r="I124" t="n">
        <v>90</v>
      </c>
      <c r="J124" t="n">
        <v>26.11</v>
      </c>
      <c r="K124" t="n">
        <v>12.1</v>
      </c>
      <c r="L124" t="n">
        <v>1</v>
      </c>
      <c r="M124" t="n">
        <v>54</v>
      </c>
      <c r="N124" t="n">
        <v>3.01</v>
      </c>
      <c r="O124" t="n">
        <v>3454.41</v>
      </c>
      <c r="P124" t="n">
        <v>118.06</v>
      </c>
      <c r="Q124" t="n">
        <v>790.1900000000001</v>
      </c>
      <c r="R124" t="n">
        <v>185.21</v>
      </c>
      <c r="S124" t="n">
        <v>58.53</v>
      </c>
      <c r="T124" t="n">
        <v>55845.05</v>
      </c>
      <c r="U124" t="n">
        <v>0.32</v>
      </c>
      <c r="V124" t="n">
        <v>0.72</v>
      </c>
      <c r="W124" t="n">
        <v>2.78</v>
      </c>
      <c r="X124" t="n">
        <v>3.41</v>
      </c>
      <c r="Y124" t="n">
        <v>0.5</v>
      </c>
      <c r="Z124" t="n">
        <v>10</v>
      </c>
    </row>
    <row r="125">
      <c r="A125" t="n">
        <v>1</v>
      </c>
      <c r="B125" t="n">
        <v>10</v>
      </c>
      <c r="C125" t="inlineStr">
        <is>
          <t xml:space="preserve">CONCLUIDO	</t>
        </is>
      </c>
      <c r="D125" t="n">
        <v>2.3561</v>
      </c>
      <c r="E125" t="n">
        <v>42.44</v>
      </c>
      <c r="F125" t="n">
        <v>39.91</v>
      </c>
      <c r="G125" t="n">
        <v>29.93</v>
      </c>
      <c r="H125" t="n">
        <v>1.23</v>
      </c>
      <c r="I125" t="n">
        <v>80</v>
      </c>
      <c r="J125" t="n">
        <v>27.2</v>
      </c>
      <c r="K125" t="n">
        <v>12.1</v>
      </c>
      <c r="L125" t="n">
        <v>2</v>
      </c>
      <c r="M125" t="n">
        <v>0</v>
      </c>
      <c r="N125" t="n">
        <v>3.1</v>
      </c>
      <c r="O125" t="n">
        <v>3588.35</v>
      </c>
      <c r="P125" t="n">
        <v>117.67</v>
      </c>
      <c r="Q125" t="n">
        <v>790.23</v>
      </c>
      <c r="R125" t="n">
        <v>170.24</v>
      </c>
      <c r="S125" t="n">
        <v>58.53</v>
      </c>
      <c r="T125" t="n">
        <v>48407.41</v>
      </c>
      <c r="U125" t="n">
        <v>0.34</v>
      </c>
      <c r="V125" t="n">
        <v>0.73</v>
      </c>
      <c r="W125" t="n">
        <v>2.8</v>
      </c>
      <c r="X125" t="n">
        <v>3</v>
      </c>
      <c r="Y125" t="n">
        <v>0.5</v>
      </c>
      <c r="Z125" t="n">
        <v>10</v>
      </c>
    </row>
    <row r="126">
      <c r="A126" t="n">
        <v>0</v>
      </c>
      <c r="B126" t="n">
        <v>45</v>
      </c>
      <c r="C126" t="inlineStr">
        <is>
          <t xml:space="preserve">CONCLUIDO	</t>
        </is>
      </c>
      <c r="D126" t="n">
        <v>1.737</v>
      </c>
      <c r="E126" t="n">
        <v>57.57</v>
      </c>
      <c r="F126" t="n">
        <v>49.06</v>
      </c>
      <c r="G126" t="n">
        <v>9.289999999999999</v>
      </c>
      <c r="H126" t="n">
        <v>0.18</v>
      </c>
      <c r="I126" t="n">
        <v>317</v>
      </c>
      <c r="J126" t="n">
        <v>98.70999999999999</v>
      </c>
      <c r="K126" t="n">
        <v>39.72</v>
      </c>
      <c r="L126" t="n">
        <v>1</v>
      </c>
      <c r="M126" t="n">
        <v>315</v>
      </c>
      <c r="N126" t="n">
        <v>12.99</v>
      </c>
      <c r="O126" t="n">
        <v>12407.75</v>
      </c>
      <c r="P126" t="n">
        <v>436.26</v>
      </c>
      <c r="Q126" t="n">
        <v>790.21</v>
      </c>
      <c r="R126" t="n">
        <v>479.2</v>
      </c>
      <c r="S126" t="n">
        <v>58.53</v>
      </c>
      <c r="T126" t="n">
        <v>201705.66</v>
      </c>
      <c r="U126" t="n">
        <v>0.12</v>
      </c>
      <c r="V126" t="n">
        <v>0.59</v>
      </c>
      <c r="W126" t="n">
        <v>3.11</v>
      </c>
      <c r="X126" t="n">
        <v>12.16</v>
      </c>
      <c r="Y126" t="n">
        <v>0.5</v>
      </c>
      <c r="Z126" t="n">
        <v>10</v>
      </c>
    </row>
    <row r="127">
      <c r="A127" t="n">
        <v>1</v>
      </c>
      <c r="B127" t="n">
        <v>45</v>
      </c>
      <c r="C127" t="inlineStr">
        <is>
          <t xml:space="preserve">CONCLUIDO	</t>
        </is>
      </c>
      <c r="D127" t="n">
        <v>2.1475</v>
      </c>
      <c r="E127" t="n">
        <v>46.57</v>
      </c>
      <c r="F127" t="n">
        <v>41.84</v>
      </c>
      <c r="G127" t="n">
        <v>18.88</v>
      </c>
      <c r="H127" t="n">
        <v>0.35</v>
      </c>
      <c r="I127" t="n">
        <v>133</v>
      </c>
      <c r="J127" t="n">
        <v>99.95</v>
      </c>
      <c r="K127" t="n">
        <v>39.72</v>
      </c>
      <c r="L127" t="n">
        <v>2</v>
      </c>
      <c r="M127" t="n">
        <v>131</v>
      </c>
      <c r="N127" t="n">
        <v>13.24</v>
      </c>
      <c r="O127" t="n">
        <v>12561.45</v>
      </c>
      <c r="P127" t="n">
        <v>365.94</v>
      </c>
      <c r="Q127" t="n">
        <v>790.25</v>
      </c>
      <c r="R127" t="n">
        <v>238.58</v>
      </c>
      <c r="S127" t="n">
        <v>58.53</v>
      </c>
      <c r="T127" t="n">
        <v>82311.33</v>
      </c>
      <c r="U127" t="n">
        <v>0.25</v>
      </c>
      <c r="V127" t="n">
        <v>0.6899999999999999</v>
      </c>
      <c r="W127" t="n">
        <v>2.78</v>
      </c>
      <c r="X127" t="n">
        <v>4.94</v>
      </c>
      <c r="Y127" t="n">
        <v>0.5</v>
      </c>
      <c r="Z127" t="n">
        <v>10</v>
      </c>
    </row>
    <row r="128">
      <c r="A128" t="n">
        <v>2</v>
      </c>
      <c r="B128" t="n">
        <v>45</v>
      </c>
      <c r="C128" t="inlineStr">
        <is>
          <t xml:space="preserve">CONCLUIDO	</t>
        </is>
      </c>
      <c r="D128" t="n">
        <v>2.2872</v>
      </c>
      <c r="E128" t="n">
        <v>43.72</v>
      </c>
      <c r="F128" t="n">
        <v>40.01</v>
      </c>
      <c r="G128" t="n">
        <v>28.58</v>
      </c>
      <c r="H128" t="n">
        <v>0.52</v>
      </c>
      <c r="I128" t="n">
        <v>84</v>
      </c>
      <c r="J128" t="n">
        <v>101.2</v>
      </c>
      <c r="K128" t="n">
        <v>39.72</v>
      </c>
      <c r="L128" t="n">
        <v>3</v>
      </c>
      <c r="M128" t="n">
        <v>82</v>
      </c>
      <c r="N128" t="n">
        <v>13.49</v>
      </c>
      <c r="O128" t="n">
        <v>12715.54</v>
      </c>
      <c r="P128" t="n">
        <v>344.02</v>
      </c>
      <c r="Q128" t="n">
        <v>790.17</v>
      </c>
      <c r="R128" t="n">
        <v>176.72</v>
      </c>
      <c r="S128" t="n">
        <v>58.53</v>
      </c>
      <c r="T128" t="n">
        <v>51630.86</v>
      </c>
      <c r="U128" t="n">
        <v>0.33</v>
      </c>
      <c r="V128" t="n">
        <v>0.73</v>
      </c>
      <c r="W128" t="n">
        <v>2.71</v>
      </c>
      <c r="X128" t="n">
        <v>3.1</v>
      </c>
      <c r="Y128" t="n">
        <v>0.5</v>
      </c>
      <c r="Z128" t="n">
        <v>10</v>
      </c>
    </row>
    <row r="129">
      <c r="A129" t="n">
        <v>3</v>
      </c>
      <c r="B129" t="n">
        <v>45</v>
      </c>
      <c r="C129" t="inlineStr">
        <is>
          <t xml:space="preserve">CONCLUIDO	</t>
        </is>
      </c>
      <c r="D129" t="n">
        <v>2.3579</v>
      </c>
      <c r="E129" t="n">
        <v>42.41</v>
      </c>
      <c r="F129" t="n">
        <v>39.17</v>
      </c>
      <c r="G129" t="n">
        <v>38.53</v>
      </c>
      <c r="H129" t="n">
        <v>0.6899999999999999</v>
      </c>
      <c r="I129" t="n">
        <v>61</v>
      </c>
      <c r="J129" t="n">
        <v>102.45</v>
      </c>
      <c r="K129" t="n">
        <v>39.72</v>
      </c>
      <c r="L129" t="n">
        <v>4</v>
      </c>
      <c r="M129" t="n">
        <v>59</v>
      </c>
      <c r="N129" t="n">
        <v>13.74</v>
      </c>
      <c r="O129" t="n">
        <v>12870.03</v>
      </c>
      <c r="P129" t="n">
        <v>330.9</v>
      </c>
      <c r="Q129" t="n">
        <v>790.17</v>
      </c>
      <c r="R129" t="n">
        <v>148.62</v>
      </c>
      <c r="S129" t="n">
        <v>58.53</v>
      </c>
      <c r="T129" t="n">
        <v>37693.9</v>
      </c>
      <c r="U129" t="n">
        <v>0.39</v>
      </c>
      <c r="V129" t="n">
        <v>0.74</v>
      </c>
      <c r="W129" t="n">
        <v>2.68</v>
      </c>
      <c r="X129" t="n">
        <v>2.27</v>
      </c>
      <c r="Y129" t="n">
        <v>0.5</v>
      </c>
      <c r="Z129" t="n">
        <v>10</v>
      </c>
    </row>
    <row r="130">
      <c r="A130" t="n">
        <v>4</v>
      </c>
      <c r="B130" t="n">
        <v>45</v>
      </c>
      <c r="C130" t="inlineStr">
        <is>
          <t xml:space="preserve">CONCLUIDO	</t>
        </is>
      </c>
      <c r="D130" t="n">
        <v>2.4052</v>
      </c>
      <c r="E130" t="n">
        <v>41.58</v>
      </c>
      <c r="F130" t="n">
        <v>38.62</v>
      </c>
      <c r="G130" t="n">
        <v>49.3</v>
      </c>
      <c r="H130" t="n">
        <v>0.85</v>
      </c>
      <c r="I130" t="n">
        <v>47</v>
      </c>
      <c r="J130" t="n">
        <v>103.71</v>
      </c>
      <c r="K130" t="n">
        <v>39.72</v>
      </c>
      <c r="L130" t="n">
        <v>5</v>
      </c>
      <c r="M130" t="n">
        <v>45</v>
      </c>
      <c r="N130" t="n">
        <v>14</v>
      </c>
      <c r="O130" t="n">
        <v>13024.91</v>
      </c>
      <c r="P130" t="n">
        <v>320.43</v>
      </c>
      <c r="Q130" t="n">
        <v>790.17</v>
      </c>
      <c r="R130" t="n">
        <v>130.64</v>
      </c>
      <c r="S130" t="n">
        <v>58.53</v>
      </c>
      <c r="T130" t="n">
        <v>28775.48</v>
      </c>
      <c r="U130" t="n">
        <v>0.45</v>
      </c>
      <c r="V130" t="n">
        <v>0.75</v>
      </c>
      <c r="W130" t="n">
        <v>2.65</v>
      </c>
      <c r="X130" t="n">
        <v>1.72</v>
      </c>
      <c r="Y130" t="n">
        <v>0.5</v>
      </c>
      <c r="Z130" t="n">
        <v>10</v>
      </c>
    </row>
    <row r="131">
      <c r="A131" t="n">
        <v>5</v>
      </c>
      <c r="B131" t="n">
        <v>45</v>
      </c>
      <c r="C131" t="inlineStr">
        <is>
          <t xml:space="preserve">CONCLUIDO	</t>
        </is>
      </c>
      <c r="D131" t="n">
        <v>2.4326</v>
      </c>
      <c r="E131" t="n">
        <v>41.11</v>
      </c>
      <c r="F131" t="n">
        <v>38.32</v>
      </c>
      <c r="G131" t="n">
        <v>58.95</v>
      </c>
      <c r="H131" t="n">
        <v>1.01</v>
      </c>
      <c r="I131" t="n">
        <v>39</v>
      </c>
      <c r="J131" t="n">
        <v>104.97</v>
      </c>
      <c r="K131" t="n">
        <v>39.72</v>
      </c>
      <c r="L131" t="n">
        <v>6</v>
      </c>
      <c r="M131" t="n">
        <v>37</v>
      </c>
      <c r="N131" t="n">
        <v>14.25</v>
      </c>
      <c r="O131" t="n">
        <v>13180.19</v>
      </c>
      <c r="P131" t="n">
        <v>310.63</v>
      </c>
      <c r="Q131" t="n">
        <v>790.2</v>
      </c>
      <c r="R131" t="n">
        <v>120.52</v>
      </c>
      <c r="S131" t="n">
        <v>58.53</v>
      </c>
      <c r="T131" t="n">
        <v>23753.19</v>
      </c>
      <c r="U131" t="n">
        <v>0.49</v>
      </c>
      <c r="V131" t="n">
        <v>0.76</v>
      </c>
      <c r="W131" t="n">
        <v>2.64</v>
      </c>
      <c r="X131" t="n">
        <v>1.41</v>
      </c>
      <c r="Y131" t="n">
        <v>0.5</v>
      </c>
      <c r="Z131" t="n">
        <v>10</v>
      </c>
    </row>
    <row r="132">
      <c r="A132" t="n">
        <v>6</v>
      </c>
      <c r="B132" t="n">
        <v>45</v>
      </c>
      <c r="C132" t="inlineStr">
        <is>
          <t xml:space="preserve">CONCLUIDO	</t>
        </is>
      </c>
      <c r="D132" t="n">
        <v>2.4568</v>
      </c>
      <c r="E132" t="n">
        <v>40.7</v>
      </c>
      <c r="F132" t="n">
        <v>38.06</v>
      </c>
      <c r="G132" t="n">
        <v>71.36</v>
      </c>
      <c r="H132" t="n">
        <v>1.16</v>
      </c>
      <c r="I132" t="n">
        <v>32</v>
      </c>
      <c r="J132" t="n">
        <v>106.23</v>
      </c>
      <c r="K132" t="n">
        <v>39.72</v>
      </c>
      <c r="L132" t="n">
        <v>7</v>
      </c>
      <c r="M132" t="n">
        <v>30</v>
      </c>
      <c r="N132" t="n">
        <v>14.52</v>
      </c>
      <c r="O132" t="n">
        <v>13335.87</v>
      </c>
      <c r="P132" t="n">
        <v>302.73</v>
      </c>
      <c r="Q132" t="n">
        <v>790.16</v>
      </c>
      <c r="R132" t="n">
        <v>111.99</v>
      </c>
      <c r="S132" t="n">
        <v>58.53</v>
      </c>
      <c r="T132" t="n">
        <v>19521.14</v>
      </c>
      <c r="U132" t="n">
        <v>0.52</v>
      </c>
      <c r="V132" t="n">
        <v>0.76</v>
      </c>
      <c r="W132" t="n">
        <v>2.62</v>
      </c>
      <c r="X132" t="n">
        <v>1.16</v>
      </c>
      <c r="Y132" t="n">
        <v>0.5</v>
      </c>
      <c r="Z132" t="n">
        <v>10</v>
      </c>
    </row>
    <row r="133">
      <c r="A133" t="n">
        <v>7</v>
      </c>
      <c r="B133" t="n">
        <v>45</v>
      </c>
      <c r="C133" t="inlineStr">
        <is>
          <t xml:space="preserve">CONCLUIDO	</t>
        </is>
      </c>
      <c r="D133" t="n">
        <v>2.4711</v>
      </c>
      <c r="E133" t="n">
        <v>40.47</v>
      </c>
      <c r="F133" t="n">
        <v>37.9</v>
      </c>
      <c r="G133" t="n">
        <v>81.22</v>
      </c>
      <c r="H133" t="n">
        <v>1.31</v>
      </c>
      <c r="I133" t="n">
        <v>28</v>
      </c>
      <c r="J133" t="n">
        <v>107.5</v>
      </c>
      <c r="K133" t="n">
        <v>39.72</v>
      </c>
      <c r="L133" t="n">
        <v>8</v>
      </c>
      <c r="M133" t="n">
        <v>26</v>
      </c>
      <c r="N133" t="n">
        <v>14.78</v>
      </c>
      <c r="O133" t="n">
        <v>13491.96</v>
      </c>
      <c r="P133" t="n">
        <v>295.26</v>
      </c>
      <c r="Q133" t="n">
        <v>790.1799999999999</v>
      </c>
      <c r="R133" t="n">
        <v>106.55</v>
      </c>
      <c r="S133" t="n">
        <v>58.53</v>
      </c>
      <c r="T133" t="n">
        <v>16824.2</v>
      </c>
      <c r="U133" t="n">
        <v>0.55</v>
      </c>
      <c r="V133" t="n">
        <v>0.77</v>
      </c>
      <c r="W133" t="n">
        <v>2.62</v>
      </c>
      <c r="X133" t="n">
        <v>1</v>
      </c>
      <c r="Y133" t="n">
        <v>0.5</v>
      </c>
      <c r="Z133" t="n">
        <v>10</v>
      </c>
    </row>
    <row r="134">
      <c r="A134" t="n">
        <v>8</v>
      </c>
      <c r="B134" t="n">
        <v>45</v>
      </c>
      <c r="C134" t="inlineStr">
        <is>
          <t xml:space="preserve">CONCLUIDO	</t>
        </is>
      </c>
      <c r="D134" t="n">
        <v>2.4851</v>
      </c>
      <c r="E134" t="n">
        <v>40.24</v>
      </c>
      <c r="F134" t="n">
        <v>37.76</v>
      </c>
      <c r="G134" t="n">
        <v>94.40000000000001</v>
      </c>
      <c r="H134" t="n">
        <v>1.46</v>
      </c>
      <c r="I134" t="n">
        <v>24</v>
      </c>
      <c r="J134" t="n">
        <v>108.77</v>
      </c>
      <c r="K134" t="n">
        <v>39.72</v>
      </c>
      <c r="L134" t="n">
        <v>9</v>
      </c>
      <c r="M134" t="n">
        <v>22</v>
      </c>
      <c r="N134" t="n">
        <v>15.05</v>
      </c>
      <c r="O134" t="n">
        <v>13648.58</v>
      </c>
      <c r="P134" t="n">
        <v>287.13</v>
      </c>
      <c r="Q134" t="n">
        <v>790.16</v>
      </c>
      <c r="R134" t="n">
        <v>101.87</v>
      </c>
      <c r="S134" t="n">
        <v>58.53</v>
      </c>
      <c r="T134" t="n">
        <v>14503.08</v>
      </c>
      <c r="U134" t="n">
        <v>0.57</v>
      </c>
      <c r="V134" t="n">
        <v>0.77</v>
      </c>
      <c r="W134" t="n">
        <v>2.61</v>
      </c>
      <c r="X134" t="n">
        <v>0.86</v>
      </c>
      <c r="Y134" t="n">
        <v>0.5</v>
      </c>
      <c r="Z134" t="n">
        <v>10</v>
      </c>
    </row>
    <row r="135">
      <c r="A135" t="n">
        <v>9</v>
      </c>
      <c r="B135" t="n">
        <v>45</v>
      </c>
      <c r="C135" t="inlineStr">
        <is>
          <t xml:space="preserve">CONCLUIDO	</t>
        </is>
      </c>
      <c r="D135" t="n">
        <v>2.4963</v>
      </c>
      <c r="E135" t="n">
        <v>40.06</v>
      </c>
      <c r="F135" t="n">
        <v>37.64</v>
      </c>
      <c r="G135" t="n">
        <v>107.54</v>
      </c>
      <c r="H135" t="n">
        <v>1.6</v>
      </c>
      <c r="I135" t="n">
        <v>21</v>
      </c>
      <c r="J135" t="n">
        <v>110.04</v>
      </c>
      <c r="K135" t="n">
        <v>39.72</v>
      </c>
      <c r="L135" t="n">
        <v>10</v>
      </c>
      <c r="M135" t="n">
        <v>17</v>
      </c>
      <c r="N135" t="n">
        <v>15.32</v>
      </c>
      <c r="O135" t="n">
        <v>13805.5</v>
      </c>
      <c r="P135" t="n">
        <v>277.64</v>
      </c>
      <c r="Q135" t="n">
        <v>790.16</v>
      </c>
      <c r="R135" t="n">
        <v>97.87</v>
      </c>
      <c r="S135" t="n">
        <v>58.53</v>
      </c>
      <c r="T135" t="n">
        <v>12518.65</v>
      </c>
      <c r="U135" t="n">
        <v>0.6</v>
      </c>
      <c r="V135" t="n">
        <v>0.77</v>
      </c>
      <c r="W135" t="n">
        <v>2.61</v>
      </c>
      <c r="X135" t="n">
        <v>0.74</v>
      </c>
      <c r="Y135" t="n">
        <v>0.5</v>
      </c>
      <c r="Z135" t="n">
        <v>10</v>
      </c>
    </row>
    <row r="136">
      <c r="A136" t="n">
        <v>10</v>
      </c>
      <c r="B136" t="n">
        <v>45</v>
      </c>
      <c r="C136" t="inlineStr">
        <is>
          <t xml:space="preserve">CONCLUIDO	</t>
        </is>
      </c>
      <c r="D136" t="n">
        <v>2.4985</v>
      </c>
      <c r="E136" t="n">
        <v>40.02</v>
      </c>
      <c r="F136" t="n">
        <v>37.62</v>
      </c>
      <c r="G136" t="n">
        <v>112.88</v>
      </c>
      <c r="H136" t="n">
        <v>1.74</v>
      </c>
      <c r="I136" t="n">
        <v>20</v>
      </c>
      <c r="J136" t="n">
        <v>111.32</v>
      </c>
      <c r="K136" t="n">
        <v>39.72</v>
      </c>
      <c r="L136" t="n">
        <v>11</v>
      </c>
      <c r="M136" t="n">
        <v>8</v>
      </c>
      <c r="N136" t="n">
        <v>15.6</v>
      </c>
      <c r="O136" t="n">
        <v>13962.83</v>
      </c>
      <c r="P136" t="n">
        <v>275.6</v>
      </c>
      <c r="Q136" t="n">
        <v>790.17</v>
      </c>
      <c r="R136" t="n">
        <v>97.06</v>
      </c>
      <c r="S136" t="n">
        <v>58.53</v>
      </c>
      <c r="T136" t="n">
        <v>12118.12</v>
      </c>
      <c r="U136" t="n">
        <v>0.6</v>
      </c>
      <c r="V136" t="n">
        <v>0.77</v>
      </c>
      <c r="W136" t="n">
        <v>2.62</v>
      </c>
      <c r="X136" t="n">
        <v>0.72</v>
      </c>
      <c r="Y136" t="n">
        <v>0.5</v>
      </c>
      <c r="Z136" t="n">
        <v>10</v>
      </c>
    </row>
    <row r="137">
      <c r="A137" t="n">
        <v>11</v>
      </c>
      <c r="B137" t="n">
        <v>45</v>
      </c>
      <c r="C137" t="inlineStr">
        <is>
          <t xml:space="preserve">CONCLUIDO	</t>
        </is>
      </c>
      <c r="D137" t="n">
        <v>2.5021</v>
      </c>
      <c r="E137" t="n">
        <v>39.97</v>
      </c>
      <c r="F137" t="n">
        <v>37.59</v>
      </c>
      <c r="G137" t="n">
        <v>118.7</v>
      </c>
      <c r="H137" t="n">
        <v>1.88</v>
      </c>
      <c r="I137" t="n">
        <v>19</v>
      </c>
      <c r="J137" t="n">
        <v>112.59</v>
      </c>
      <c r="K137" t="n">
        <v>39.72</v>
      </c>
      <c r="L137" t="n">
        <v>12</v>
      </c>
      <c r="M137" t="n">
        <v>3</v>
      </c>
      <c r="N137" t="n">
        <v>15.88</v>
      </c>
      <c r="O137" t="n">
        <v>14120.58</v>
      </c>
      <c r="P137" t="n">
        <v>274.72</v>
      </c>
      <c r="Q137" t="n">
        <v>790.17</v>
      </c>
      <c r="R137" t="n">
        <v>95.77</v>
      </c>
      <c r="S137" t="n">
        <v>58.53</v>
      </c>
      <c r="T137" t="n">
        <v>11479.48</v>
      </c>
      <c r="U137" t="n">
        <v>0.61</v>
      </c>
      <c r="V137" t="n">
        <v>0.77</v>
      </c>
      <c r="W137" t="n">
        <v>2.62</v>
      </c>
      <c r="X137" t="n">
        <v>0.6899999999999999</v>
      </c>
      <c r="Y137" t="n">
        <v>0.5</v>
      </c>
      <c r="Z137" t="n">
        <v>10</v>
      </c>
    </row>
    <row r="138">
      <c r="A138" t="n">
        <v>12</v>
      </c>
      <c r="B138" t="n">
        <v>45</v>
      </c>
      <c r="C138" t="inlineStr">
        <is>
          <t xml:space="preserve">CONCLUIDO	</t>
        </is>
      </c>
      <c r="D138" t="n">
        <v>2.5018</v>
      </c>
      <c r="E138" t="n">
        <v>39.97</v>
      </c>
      <c r="F138" t="n">
        <v>37.59</v>
      </c>
      <c r="G138" t="n">
        <v>118.71</v>
      </c>
      <c r="H138" t="n">
        <v>2.01</v>
      </c>
      <c r="I138" t="n">
        <v>19</v>
      </c>
      <c r="J138" t="n">
        <v>113.88</v>
      </c>
      <c r="K138" t="n">
        <v>39.72</v>
      </c>
      <c r="L138" t="n">
        <v>13</v>
      </c>
      <c r="M138" t="n">
        <v>0</v>
      </c>
      <c r="N138" t="n">
        <v>16.16</v>
      </c>
      <c r="O138" t="n">
        <v>14278.75</v>
      </c>
      <c r="P138" t="n">
        <v>277.32</v>
      </c>
      <c r="Q138" t="n">
        <v>790.2</v>
      </c>
      <c r="R138" t="n">
        <v>95.73999999999999</v>
      </c>
      <c r="S138" t="n">
        <v>58.53</v>
      </c>
      <c r="T138" t="n">
        <v>11464.56</v>
      </c>
      <c r="U138" t="n">
        <v>0.61</v>
      </c>
      <c r="V138" t="n">
        <v>0.77</v>
      </c>
      <c r="W138" t="n">
        <v>2.62</v>
      </c>
      <c r="X138" t="n">
        <v>0.6899999999999999</v>
      </c>
      <c r="Y138" t="n">
        <v>0.5</v>
      </c>
      <c r="Z138" t="n">
        <v>10</v>
      </c>
    </row>
    <row r="139">
      <c r="A139" t="n">
        <v>0</v>
      </c>
      <c r="B139" t="n">
        <v>60</v>
      </c>
      <c r="C139" t="inlineStr">
        <is>
          <t xml:space="preserve">CONCLUIDO	</t>
        </is>
      </c>
      <c r="D139" t="n">
        <v>1.5502</v>
      </c>
      <c r="E139" t="n">
        <v>64.51000000000001</v>
      </c>
      <c r="F139" t="n">
        <v>52.26</v>
      </c>
      <c r="G139" t="n">
        <v>7.92</v>
      </c>
      <c r="H139" t="n">
        <v>0.14</v>
      </c>
      <c r="I139" t="n">
        <v>396</v>
      </c>
      <c r="J139" t="n">
        <v>124.63</v>
      </c>
      <c r="K139" t="n">
        <v>45</v>
      </c>
      <c r="L139" t="n">
        <v>1</v>
      </c>
      <c r="M139" t="n">
        <v>394</v>
      </c>
      <c r="N139" t="n">
        <v>18.64</v>
      </c>
      <c r="O139" t="n">
        <v>15605.44</v>
      </c>
      <c r="P139" t="n">
        <v>544.38</v>
      </c>
      <c r="Q139" t="n">
        <v>790.3</v>
      </c>
      <c r="R139" t="n">
        <v>586.47</v>
      </c>
      <c r="S139" t="n">
        <v>58.53</v>
      </c>
      <c r="T139" t="n">
        <v>254943.6</v>
      </c>
      <c r="U139" t="n">
        <v>0.1</v>
      </c>
      <c r="V139" t="n">
        <v>0.5600000000000001</v>
      </c>
      <c r="W139" t="n">
        <v>3.23</v>
      </c>
      <c r="X139" t="n">
        <v>15.35</v>
      </c>
      <c r="Y139" t="n">
        <v>0.5</v>
      </c>
      <c r="Z139" t="n">
        <v>10</v>
      </c>
    </row>
    <row r="140">
      <c r="A140" t="n">
        <v>1</v>
      </c>
      <c r="B140" t="n">
        <v>60</v>
      </c>
      <c r="C140" t="inlineStr">
        <is>
          <t xml:space="preserve">CONCLUIDO	</t>
        </is>
      </c>
      <c r="D140" t="n">
        <v>2.0333</v>
      </c>
      <c r="E140" t="n">
        <v>49.18</v>
      </c>
      <c r="F140" t="n">
        <v>42.94</v>
      </c>
      <c r="G140" t="n">
        <v>16</v>
      </c>
      <c r="H140" t="n">
        <v>0.28</v>
      </c>
      <c r="I140" t="n">
        <v>161</v>
      </c>
      <c r="J140" t="n">
        <v>125.95</v>
      </c>
      <c r="K140" t="n">
        <v>45</v>
      </c>
      <c r="L140" t="n">
        <v>2</v>
      </c>
      <c r="M140" t="n">
        <v>159</v>
      </c>
      <c r="N140" t="n">
        <v>18.95</v>
      </c>
      <c r="O140" t="n">
        <v>15767.7</v>
      </c>
      <c r="P140" t="n">
        <v>442.45</v>
      </c>
      <c r="Q140" t="n">
        <v>790.1900000000001</v>
      </c>
      <c r="R140" t="n">
        <v>275.01</v>
      </c>
      <c r="S140" t="n">
        <v>58.53</v>
      </c>
      <c r="T140" t="n">
        <v>100390.37</v>
      </c>
      <c r="U140" t="n">
        <v>0.21</v>
      </c>
      <c r="V140" t="n">
        <v>0.68</v>
      </c>
      <c r="W140" t="n">
        <v>2.83</v>
      </c>
      <c r="X140" t="n">
        <v>6.03</v>
      </c>
      <c r="Y140" t="n">
        <v>0.5</v>
      </c>
      <c r="Z140" t="n">
        <v>10</v>
      </c>
    </row>
    <row r="141">
      <c r="A141" t="n">
        <v>2</v>
      </c>
      <c r="B141" t="n">
        <v>60</v>
      </c>
      <c r="C141" t="inlineStr">
        <is>
          <t xml:space="preserve">CONCLUIDO	</t>
        </is>
      </c>
      <c r="D141" t="n">
        <v>2.2037</v>
      </c>
      <c r="E141" t="n">
        <v>45.38</v>
      </c>
      <c r="F141" t="n">
        <v>40.66</v>
      </c>
      <c r="G141" t="n">
        <v>24.16</v>
      </c>
      <c r="H141" t="n">
        <v>0.42</v>
      </c>
      <c r="I141" t="n">
        <v>101</v>
      </c>
      <c r="J141" t="n">
        <v>127.27</v>
      </c>
      <c r="K141" t="n">
        <v>45</v>
      </c>
      <c r="L141" t="n">
        <v>3</v>
      </c>
      <c r="M141" t="n">
        <v>99</v>
      </c>
      <c r="N141" t="n">
        <v>19.27</v>
      </c>
      <c r="O141" t="n">
        <v>15930.42</v>
      </c>
      <c r="P141" t="n">
        <v>414.92</v>
      </c>
      <c r="Q141" t="n">
        <v>790.1900000000001</v>
      </c>
      <c r="R141" t="n">
        <v>198.77</v>
      </c>
      <c r="S141" t="n">
        <v>58.53</v>
      </c>
      <c r="T141" t="n">
        <v>62569.58</v>
      </c>
      <c r="U141" t="n">
        <v>0.29</v>
      </c>
      <c r="V141" t="n">
        <v>0.71</v>
      </c>
      <c r="W141" t="n">
        <v>2.74</v>
      </c>
      <c r="X141" t="n">
        <v>3.76</v>
      </c>
      <c r="Y141" t="n">
        <v>0.5</v>
      </c>
      <c r="Z141" t="n">
        <v>10</v>
      </c>
    </row>
    <row r="142">
      <c r="A142" t="n">
        <v>3</v>
      </c>
      <c r="B142" t="n">
        <v>60</v>
      </c>
      <c r="C142" t="inlineStr">
        <is>
          <t xml:space="preserve">CONCLUIDO	</t>
        </is>
      </c>
      <c r="D142" t="n">
        <v>2.2941</v>
      </c>
      <c r="E142" t="n">
        <v>43.59</v>
      </c>
      <c r="F142" t="n">
        <v>39.59</v>
      </c>
      <c r="G142" t="n">
        <v>32.54</v>
      </c>
      <c r="H142" t="n">
        <v>0.55</v>
      </c>
      <c r="I142" t="n">
        <v>73</v>
      </c>
      <c r="J142" t="n">
        <v>128.59</v>
      </c>
      <c r="K142" t="n">
        <v>45</v>
      </c>
      <c r="L142" t="n">
        <v>4</v>
      </c>
      <c r="M142" t="n">
        <v>71</v>
      </c>
      <c r="N142" t="n">
        <v>19.59</v>
      </c>
      <c r="O142" t="n">
        <v>16093.6</v>
      </c>
      <c r="P142" t="n">
        <v>399.79</v>
      </c>
      <c r="Q142" t="n">
        <v>790.17</v>
      </c>
      <c r="R142" t="n">
        <v>163.31</v>
      </c>
      <c r="S142" t="n">
        <v>58.53</v>
      </c>
      <c r="T142" t="n">
        <v>44976.74</v>
      </c>
      <c r="U142" t="n">
        <v>0.36</v>
      </c>
      <c r="V142" t="n">
        <v>0.73</v>
      </c>
      <c r="W142" t="n">
        <v>2.68</v>
      </c>
      <c r="X142" t="n">
        <v>2.69</v>
      </c>
      <c r="Y142" t="n">
        <v>0.5</v>
      </c>
      <c r="Z142" t="n">
        <v>10</v>
      </c>
    </row>
    <row r="143">
      <c r="A143" t="n">
        <v>4</v>
      </c>
      <c r="B143" t="n">
        <v>60</v>
      </c>
      <c r="C143" t="inlineStr">
        <is>
          <t xml:space="preserve">CONCLUIDO	</t>
        </is>
      </c>
      <c r="D143" t="n">
        <v>2.3487</v>
      </c>
      <c r="E143" t="n">
        <v>42.58</v>
      </c>
      <c r="F143" t="n">
        <v>38.99</v>
      </c>
      <c r="G143" t="n">
        <v>41.04</v>
      </c>
      <c r="H143" t="n">
        <v>0.68</v>
      </c>
      <c r="I143" t="n">
        <v>57</v>
      </c>
      <c r="J143" t="n">
        <v>129.92</v>
      </c>
      <c r="K143" t="n">
        <v>45</v>
      </c>
      <c r="L143" t="n">
        <v>5</v>
      </c>
      <c r="M143" t="n">
        <v>55</v>
      </c>
      <c r="N143" t="n">
        <v>19.92</v>
      </c>
      <c r="O143" t="n">
        <v>16257.24</v>
      </c>
      <c r="P143" t="n">
        <v>388.57</v>
      </c>
      <c r="Q143" t="n">
        <v>790.1799999999999</v>
      </c>
      <c r="R143" t="n">
        <v>143</v>
      </c>
      <c r="S143" t="n">
        <v>58.53</v>
      </c>
      <c r="T143" t="n">
        <v>34904.32</v>
      </c>
      <c r="U143" t="n">
        <v>0.41</v>
      </c>
      <c r="V143" t="n">
        <v>0.74</v>
      </c>
      <c r="W143" t="n">
        <v>2.66</v>
      </c>
      <c r="X143" t="n">
        <v>2.08</v>
      </c>
      <c r="Y143" t="n">
        <v>0.5</v>
      </c>
      <c r="Z143" t="n">
        <v>10</v>
      </c>
    </row>
    <row r="144">
      <c r="A144" t="n">
        <v>5</v>
      </c>
      <c r="B144" t="n">
        <v>60</v>
      </c>
      <c r="C144" t="inlineStr">
        <is>
          <t xml:space="preserve">CONCLUIDO	</t>
        </is>
      </c>
      <c r="D144" t="n">
        <v>2.3855</v>
      </c>
      <c r="E144" t="n">
        <v>41.92</v>
      </c>
      <c r="F144" t="n">
        <v>38.59</v>
      </c>
      <c r="G144" t="n">
        <v>49.26</v>
      </c>
      <c r="H144" t="n">
        <v>0.8100000000000001</v>
      </c>
      <c r="I144" t="n">
        <v>47</v>
      </c>
      <c r="J144" t="n">
        <v>131.25</v>
      </c>
      <c r="K144" t="n">
        <v>45</v>
      </c>
      <c r="L144" t="n">
        <v>6</v>
      </c>
      <c r="M144" t="n">
        <v>45</v>
      </c>
      <c r="N144" t="n">
        <v>20.25</v>
      </c>
      <c r="O144" t="n">
        <v>16421.36</v>
      </c>
      <c r="P144" t="n">
        <v>381.67</v>
      </c>
      <c r="Q144" t="n">
        <v>790.16</v>
      </c>
      <c r="R144" t="n">
        <v>129.49</v>
      </c>
      <c r="S144" t="n">
        <v>58.53</v>
      </c>
      <c r="T144" t="n">
        <v>28197.94</v>
      </c>
      <c r="U144" t="n">
        <v>0.45</v>
      </c>
      <c r="V144" t="n">
        <v>0.75</v>
      </c>
      <c r="W144" t="n">
        <v>2.65</v>
      </c>
      <c r="X144" t="n">
        <v>1.68</v>
      </c>
      <c r="Y144" t="n">
        <v>0.5</v>
      </c>
      <c r="Z144" t="n">
        <v>10</v>
      </c>
    </row>
    <row r="145">
      <c r="A145" t="n">
        <v>6</v>
      </c>
      <c r="B145" t="n">
        <v>60</v>
      </c>
      <c r="C145" t="inlineStr">
        <is>
          <t xml:space="preserve">CONCLUIDO	</t>
        </is>
      </c>
      <c r="D145" t="n">
        <v>2.408</v>
      </c>
      <c r="E145" t="n">
        <v>41.53</v>
      </c>
      <c r="F145" t="n">
        <v>38.37</v>
      </c>
      <c r="G145" t="n">
        <v>57.56</v>
      </c>
      <c r="H145" t="n">
        <v>0.93</v>
      </c>
      <c r="I145" t="n">
        <v>40</v>
      </c>
      <c r="J145" t="n">
        <v>132.58</v>
      </c>
      <c r="K145" t="n">
        <v>45</v>
      </c>
      <c r="L145" t="n">
        <v>7</v>
      </c>
      <c r="M145" t="n">
        <v>38</v>
      </c>
      <c r="N145" t="n">
        <v>20.59</v>
      </c>
      <c r="O145" t="n">
        <v>16585.95</v>
      </c>
      <c r="P145" t="n">
        <v>374.38</v>
      </c>
      <c r="Q145" t="n">
        <v>790.16</v>
      </c>
      <c r="R145" t="n">
        <v>122.55</v>
      </c>
      <c r="S145" t="n">
        <v>58.53</v>
      </c>
      <c r="T145" t="n">
        <v>24765.45</v>
      </c>
      <c r="U145" t="n">
        <v>0.48</v>
      </c>
      <c r="V145" t="n">
        <v>0.76</v>
      </c>
      <c r="W145" t="n">
        <v>2.63</v>
      </c>
      <c r="X145" t="n">
        <v>1.47</v>
      </c>
      <c r="Y145" t="n">
        <v>0.5</v>
      </c>
      <c r="Z145" t="n">
        <v>10</v>
      </c>
    </row>
    <row r="146">
      <c r="A146" t="n">
        <v>7</v>
      </c>
      <c r="B146" t="n">
        <v>60</v>
      </c>
      <c r="C146" t="inlineStr">
        <is>
          <t xml:space="preserve">CONCLUIDO	</t>
        </is>
      </c>
      <c r="D146" t="n">
        <v>2.4314</v>
      </c>
      <c r="E146" t="n">
        <v>41.13</v>
      </c>
      <c r="F146" t="n">
        <v>38.13</v>
      </c>
      <c r="G146" t="n">
        <v>67.28</v>
      </c>
      <c r="H146" t="n">
        <v>1.06</v>
      </c>
      <c r="I146" t="n">
        <v>34</v>
      </c>
      <c r="J146" t="n">
        <v>133.92</v>
      </c>
      <c r="K146" t="n">
        <v>45</v>
      </c>
      <c r="L146" t="n">
        <v>8</v>
      </c>
      <c r="M146" t="n">
        <v>32</v>
      </c>
      <c r="N146" t="n">
        <v>20.93</v>
      </c>
      <c r="O146" t="n">
        <v>16751.02</v>
      </c>
      <c r="P146" t="n">
        <v>367.6</v>
      </c>
      <c r="Q146" t="n">
        <v>790.17</v>
      </c>
      <c r="R146" t="n">
        <v>114.3</v>
      </c>
      <c r="S146" t="n">
        <v>58.53</v>
      </c>
      <c r="T146" t="n">
        <v>20668.99</v>
      </c>
      <c r="U146" t="n">
        <v>0.51</v>
      </c>
      <c r="V146" t="n">
        <v>0.76</v>
      </c>
      <c r="W146" t="n">
        <v>2.63</v>
      </c>
      <c r="X146" t="n">
        <v>1.22</v>
      </c>
      <c r="Y146" t="n">
        <v>0.5</v>
      </c>
      <c r="Z146" t="n">
        <v>10</v>
      </c>
    </row>
    <row r="147">
      <c r="A147" t="n">
        <v>8</v>
      </c>
      <c r="B147" t="n">
        <v>60</v>
      </c>
      <c r="C147" t="inlineStr">
        <is>
          <t xml:space="preserve">CONCLUIDO	</t>
        </is>
      </c>
      <c r="D147" t="n">
        <v>2.4469</v>
      </c>
      <c r="E147" t="n">
        <v>40.87</v>
      </c>
      <c r="F147" t="n">
        <v>37.97</v>
      </c>
      <c r="G147" t="n">
        <v>75.94</v>
      </c>
      <c r="H147" t="n">
        <v>1.18</v>
      </c>
      <c r="I147" t="n">
        <v>30</v>
      </c>
      <c r="J147" t="n">
        <v>135.27</v>
      </c>
      <c r="K147" t="n">
        <v>45</v>
      </c>
      <c r="L147" t="n">
        <v>9</v>
      </c>
      <c r="M147" t="n">
        <v>28</v>
      </c>
      <c r="N147" t="n">
        <v>21.27</v>
      </c>
      <c r="O147" t="n">
        <v>16916.71</v>
      </c>
      <c r="P147" t="n">
        <v>360.71</v>
      </c>
      <c r="Q147" t="n">
        <v>790.16</v>
      </c>
      <c r="R147" t="n">
        <v>109.01</v>
      </c>
      <c r="S147" t="n">
        <v>58.53</v>
      </c>
      <c r="T147" t="n">
        <v>18045.16</v>
      </c>
      <c r="U147" t="n">
        <v>0.54</v>
      </c>
      <c r="V147" t="n">
        <v>0.76</v>
      </c>
      <c r="W147" t="n">
        <v>2.62</v>
      </c>
      <c r="X147" t="n">
        <v>1.07</v>
      </c>
      <c r="Y147" t="n">
        <v>0.5</v>
      </c>
      <c r="Z147" t="n">
        <v>10</v>
      </c>
    </row>
    <row r="148">
      <c r="A148" t="n">
        <v>9</v>
      </c>
      <c r="B148" t="n">
        <v>60</v>
      </c>
      <c r="C148" t="inlineStr">
        <is>
          <t xml:space="preserve">CONCLUIDO	</t>
        </is>
      </c>
      <c r="D148" t="n">
        <v>2.4566</v>
      </c>
      <c r="E148" t="n">
        <v>40.71</v>
      </c>
      <c r="F148" t="n">
        <v>37.88</v>
      </c>
      <c r="G148" t="n">
        <v>84.19</v>
      </c>
      <c r="H148" t="n">
        <v>1.29</v>
      </c>
      <c r="I148" t="n">
        <v>27</v>
      </c>
      <c r="J148" t="n">
        <v>136.61</v>
      </c>
      <c r="K148" t="n">
        <v>45</v>
      </c>
      <c r="L148" t="n">
        <v>10</v>
      </c>
      <c r="M148" t="n">
        <v>25</v>
      </c>
      <c r="N148" t="n">
        <v>21.61</v>
      </c>
      <c r="O148" t="n">
        <v>17082.76</v>
      </c>
      <c r="P148" t="n">
        <v>355.18</v>
      </c>
      <c r="Q148" t="n">
        <v>790.17</v>
      </c>
      <c r="R148" t="n">
        <v>105.97</v>
      </c>
      <c r="S148" t="n">
        <v>58.53</v>
      </c>
      <c r="T148" t="n">
        <v>16540.17</v>
      </c>
      <c r="U148" t="n">
        <v>0.55</v>
      </c>
      <c r="V148" t="n">
        <v>0.77</v>
      </c>
      <c r="W148" t="n">
        <v>2.62</v>
      </c>
      <c r="X148" t="n">
        <v>0.98</v>
      </c>
      <c r="Y148" t="n">
        <v>0.5</v>
      </c>
      <c r="Z148" t="n">
        <v>10</v>
      </c>
    </row>
    <row r="149">
      <c r="A149" t="n">
        <v>10</v>
      </c>
      <c r="B149" t="n">
        <v>60</v>
      </c>
      <c r="C149" t="inlineStr">
        <is>
          <t xml:space="preserve">CONCLUIDO	</t>
        </is>
      </c>
      <c r="D149" t="n">
        <v>2.4694</v>
      </c>
      <c r="E149" t="n">
        <v>40.5</v>
      </c>
      <c r="F149" t="n">
        <v>37.75</v>
      </c>
      <c r="G149" t="n">
        <v>94.38</v>
      </c>
      <c r="H149" t="n">
        <v>1.41</v>
      </c>
      <c r="I149" t="n">
        <v>24</v>
      </c>
      <c r="J149" t="n">
        <v>137.96</v>
      </c>
      <c r="K149" t="n">
        <v>45</v>
      </c>
      <c r="L149" t="n">
        <v>11</v>
      </c>
      <c r="M149" t="n">
        <v>22</v>
      </c>
      <c r="N149" t="n">
        <v>21.96</v>
      </c>
      <c r="O149" t="n">
        <v>17249.3</v>
      </c>
      <c r="P149" t="n">
        <v>350.16</v>
      </c>
      <c r="Q149" t="n">
        <v>790.16</v>
      </c>
      <c r="R149" t="n">
        <v>101.53</v>
      </c>
      <c r="S149" t="n">
        <v>58.53</v>
      </c>
      <c r="T149" t="n">
        <v>14333.44</v>
      </c>
      <c r="U149" t="n">
        <v>0.58</v>
      </c>
      <c r="V149" t="n">
        <v>0.77</v>
      </c>
      <c r="W149" t="n">
        <v>2.61</v>
      </c>
      <c r="X149" t="n">
        <v>0.85</v>
      </c>
      <c r="Y149" t="n">
        <v>0.5</v>
      </c>
      <c r="Z149" t="n">
        <v>10</v>
      </c>
    </row>
    <row r="150">
      <c r="A150" t="n">
        <v>11</v>
      </c>
      <c r="B150" t="n">
        <v>60</v>
      </c>
      <c r="C150" t="inlineStr">
        <is>
          <t xml:space="preserve">CONCLUIDO	</t>
        </is>
      </c>
      <c r="D150" t="n">
        <v>2.4768</v>
      </c>
      <c r="E150" t="n">
        <v>40.37</v>
      </c>
      <c r="F150" t="n">
        <v>37.68</v>
      </c>
      <c r="G150" t="n">
        <v>102.76</v>
      </c>
      <c r="H150" t="n">
        <v>1.52</v>
      </c>
      <c r="I150" t="n">
        <v>22</v>
      </c>
      <c r="J150" t="n">
        <v>139.32</v>
      </c>
      <c r="K150" t="n">
        <v>45</v>
      </c>
      <c r="L150" t="n">
        <v>12</v>
      </c>
      <c r="M150" t="n">
        <v>20</v>
      </c>
      <c r="N150" t="n">
        <v>22.32</v>
      </c>
      <c r="O150" t="n">
        <v>17416.34</v>
      </c>
      <c r="P150" t="n">
        <v>344.31</v>
      </c>
      <c r="Q150" t="n">
        <v>790.1799999999999</v>
      </c>
      <c r="R150" t="n">
        <v>99.12</v>
      </c>
      <c r="S150" t="n">
        <v>58.53</v>
      </c>
      <c r="T150" t="n">
        <v>13138.62</v>
      </c>
      <c r="U150" t="n">
        <v>0.59</v>
      </c>
      <c r="V150" t="n">
        <v>0.77</v>
      </c>
      <c r="W150" t="n">
        <v>2.61</v>
      </c>
      <c r="X150" t="n">
        <v>0.78</v>
      </c>
      <c r="Y150" t="n">
        <v>0.5</v>
      </c>
      <c r="Z150" t="n">
        <v>10</v>
      </c>
    </row>
    <row r="151">
      <c r="A151" t="n">
        <v>12</v>
      </c>
      <c r="B151" t="n">
        <v>60</v>
      </c>
      <c r="C151" t="inlineStr">
        <is>
          <t xml:space="preserve">CONCLUIDO	</t>
        </is>
      </c>
      <c r="D151" t="n">
        <v>2.484</v>
      </c>
      <c r="E151" t="n">
        <v>40.26</v>
      </c>
      <c r="F151" t="n">
        <v>37.61</v>
      </c>
      <c r="G151" t="n">
        <v>112.84</v>
      </c>
      <c r="H151" t="n">
        <v>1.63</v>
      </c>
      <c r="I151" t="n">
        <v>20</v>
      </c>
      <c r="J151" t="n">
        <v>140.67</v>
      </c>
      <c r="K151" t="n">
        <v>45</v>
      </c>
      <c r="L151" t="n">
        <v>13</v>
      </c>
      <c r="M151" t="n">
        <v>18</v>
      </c>
      <c r="N151" t="n">
        <v>22.68</v>
      </c>
      <c r="O151" t="n">
        <v>17583.88</v>
      </c>
      <c r="P151" t="n">
        <v>339.25</v>
      </c>
      <c r="Q151" t="n">
        <v>790.16</v>
      </c>
      <c r="R151" t="n">
        <v>97.03</v>
      </c>
      <c r="S151" t="n">
        <v>58.53</v>
      </c>
      <c r="T151" t="n">
        <v>12102.66</v>
      </c>
      <c r="U151" t="n">
        <v>0.6</v>
      </c>
      <c r="V151" t="n">
        <v>0.77</v>
      </c>
      <c r="W151" t="n">
        <v>2.61</v>
      </c>
      <c r="X151" t="n">
        <v>0.71</v>
      </c>
      <c r="Y151" t="n">
        <v>0.5</v>
      </c>
      <c r="Z151" t="n">
        <v>10</v>
      </c>
    </row>
    <row r="152">
      <c r="A152" t="n">
        <v>13</v>
      </c>
      <c r="B152" t="n">
        <v>60</v>
      </c>
      <c r="C152" t="inlineStr">
        <is>
          <t xml:space="preserve">CONCLUIDO	</t>
        </is>
      </c>
      <c r="D152" t="n">
        <v>2.4925</v>
      </c>
      <c r="E152" t="n">
        <v>40.12</v>
      </c>
      <c r="F152" t="n">
        <v>37.53</v>
      </c>
      <c r="G152" t="n">
        <v>125.09</v>
      </c>
      <c r="H152" t="n">
        <v>1.74</v>
      </c>
      <c r="I152" t="n">
        <v>18</v>
      </c>
      <c r="J152" t="n">
        <v>142.04</v>
      </c>
      <c r="K152" t="n">
        <v>45</v>
      </c>
      <c r="L152" t="n">
        <v>14</v>
      </c>
      <c r="M152" t="n">
        <v>16</v>
      </c>
      <c r="N152" t="n">
        <v>23.04</v>
      </c>
      <c r="O152" t="n">
        <v>17751.93</v>
      </c>
      <c r="P152" t="n">
        <v>330.13</v>
      </c>
      <c r="Q152" t="n">
        <v>790.16</v>
      </c>
      <c r="R152" t="n">
        <v>94.26000000000001</v>
      </c>
      <c r="S152" t="n">
        <v>58.53</v>
      </c>
      <c r="T152" t="n">
        <v>10728.34</v>
      </c>
      <c r="U152" t="n">
        <v>0.62</v>
      </c>
      <c r="V152" t="n">
        <v>0.77</v>
      </c>
      <c r="W152" t="n">
        <v>2.6</v>
      </c>
      <c r="X152" t="n">
        <v>0.63</v>
      </c>
      <c r="Y152" t="n">
        <v>0.5</v>
      </c>
      <c r="Z152" t="n">
        <v>10</v>
      </c>
    </row>
    <row r="153">
      <c r="A153" t="n">
        <v>14</v>
      </c>
      <c r="B153" t="n">
        <v>60</v>
      </c>
      <c r="C153" t="inlineStr">
        <is>
          <t xml:space="preserve">CONCLUIDO	</t>
        </is>
      </c>
      <c r="D153" t="n">
        <v>2.4965</v>
      </c>
      <c r="E153" t="n">
        <v>40.06</v>
      </c>
      <c r="F153" t="n">
        <v>37.49</v>
      </c>
      <c r="G153" t="n">
        <v>132.32</v>
      </c>
      <c r="H153" t="n">
        <v>1.85</v>
      </c>
      <c r="I153" t="n">
        <v>17</v>
      </c>
      <c r="J153" t="n">
        <v>143.4</v>
      </c>
      <c r="K153" t="n">
        <v>45</v>
      </c>
      <c r="L153" t="n">
        <v>15</v>
      </c>
      <c r="M153" t="n">
        <v>15</v>
      </c>
      <c r="N153" t="n">
        <v>23.41</v>
      </c>
      <c r="O153" t="n">
        <v>17920.49</v>
      </c>
      <c r="P153" t="n">
        <v>326.16</v>
      </c>
      <c r="Q153" t="n">
        <v>790.17</v>
      </c>
      <c r="R153" t="n">
        <v>93.06999999999999</v>
      </c>
      <c r="S153" t="n">
        <v>58.53</v>
      </c>
      <c r="T153" t="n">
        <v>10136.84</v>
      </c>
      <c r="U153" t="n">
        <v>0.63</v>
      </c>
      <c r="V153" t="n">
        <v>0.77</v>
      </c>
      <c r="W153" t="n">
        <v>2.6</v>
      </c>
      <c r="X153" t="n">
        <v>0.59</v>
      </c>
      <c r="Y153" t="n">
        <v>0.5</v>
      </c>
      <c r="Z153" t="n">
        <v>10</v>
      </c>
    </row>
    <row r="154">
      <c r="A154" t="n">
        <v>15</v>
      </c>
      <c r="B154" t="n">
        <v>60</v>
      </c>
      <c r="C154" t="inlineStr">
        <is>
          <t xml:space="preserve">CONCLUIDO	</t>
        </is>
      </c>
      <c r="D154" t="n">
        <v>2.4999</v>
      </c>
      <c r="E154" t="n">
        <v>40</v>
      </c>
      <c r="F154" t="n">
        <v>37.46</v>
      </c>
      <c r="G154" t="n">
        <v>140.48</v>
      </c>
      <c r="H154" t="n">
        <v>1.96</v>
      </c>
      <c r="I154" t="n">
        <v>16</v>
      </c>
      <c r="J154" t="n">
        <v>144.77</v>
      </c>
      <c r="K154" t="n">
        <v>45</v>
      </c>
      <c r="L154" t="n">
        <v>16</v>
      </c>
      <c r="M154" t="n">
        <v>11</v>
      </c>
      <c r="N154" t="n">
        <v>23.78</v>
      </c>
      <c r="O154" t="n">
        <v>18089.56</v>
      </c>
      <c r="P154" t="n">
        <v>321.18</v>
      </c>
      <c r="Q154" t="n">
        <v>790.17</v>
      </c>
      <c r="R154" t="n">
        <v>92.06999999999999</v>
      </c>
      <c r="S154" t="n">
        <v>58.53</v>
      </c>
      <c r="T154" t="n">
        <v>9644.18</v>
      </c>
      <c r="U154" t="n">
        <v>0.64</v>
      </c>
      <c r="V154" t="n">
        <v>0.77</v>
      </c>
      <c r="W154" t="n">
        <v>2.6</v>
      </c>
      <c r="X154" t="n">
        <v>0.5600000000000001</v>
      </c>
      <c r="Y154" t="n">
        <v>0.5</v>
      </c>
      <c r="Z154" t="n">
        <v>10</v>
      </c>
    </row>
    <row r="155">
      <c r="A155" t="n">
        <v>16</v>
      </c>
      <c r="B155" t="n">
        <v>60</v>
      </c>
      <c r="C155" t="inlineStr">
        <is>
          <t xml:space="preserve">CONCLUIDO	</t>
        </is>
      </c>
      <c r="D155" t="n">
        <v>2.5031</v>
      </c>
      <c r="E155" t="n">
        <v>39.95</v>
      </c>
      <c r="F155" t="n">
        <v>37.43</v>
      </c>
      <c r="G155" t="n">
        <v>149.74</v>
      </c>
      <c r="H155" t="n">
        <v>2.06</v>
      </c>
      <c r="I155" t="n">
        <v>15</v>
      </c>
      <c r="J155" t="n">
        <v>146.15</v>
      </c>
      <c r="K155" t="n">
        <v>45</v>
      </c>
      <c r="L155" t="n">
        <v>17</v>
      </c>
      <c r="M155" t="n">
        <v>6</v>
      </c>
      <c r="N155" t="n">
        <v>24.15</v>
      </c>
      <c r="O155" t="n">
        <v>18259.16</v>
      </c>
      <c r="P155" t="n">
        <v>320.42</v>
      </c>
      <c r="Q155" t="n">
        <v>790.16</v>
      </c>
      <c r="R155" t="n">
        <v>90.89</v>
      </c>
      <c r="S155" t="n">
        <v>58.53</v>
      </c>
      <c r="T155" t="n">
        <v>9057.379999999999</v>
      </c>
      <c r="U155" t="n">
        <v>0.64</v>
      </c>
      <c r="V155" t="n">
        <v>0.77</v>
      </c>
      <c r="W155" t="n">
        <v>2.6</v>
      </c>
      <c r="X155" t="n">
        <v>0.53</v>
      </c>
      <c r="Y155" t="n">
        <v>0.5</v>
      </c>
      <c r="Z155" t="n">
        <v>10</v>
      </c>
    </row>
    <row r="156">
      <c r="A156" t="n">
        <v>17</v>
      </c>
      <c r="B156" t="n">
        <v>60</v>
      </c>
      <c r="C156" t="inlineStr">
        <is>
          <t xml:space="preserve">CONCLUIDO	</t>
        </is>
      </c>
      <c r="D156" t="n">
        <v>2.5029</v>
      </c>
      <c r="E156" t="n">
        <v>39.95</v>
      </c>
      <c r="F156" t="n">
        <v>37.44</v>
      </c>
      <c r="G156" t="n">
        <v>149.75</v>
      </c>
      <c r="H156" t="n">
        <v>2.16</v>
      </c>
      <c r="I156" t="n">
        <v>15</v>
      </c>
      <c r="J156" t="n">
        <v>147.53</v>
      </c>
      <c r="K156" t="n">
        <v>45</v>
      </c>
      <c r="L156" t="n">
        <v>18</v>
      </c>
      <c r="M156" t="n">
        <v>4</v>
      </c>
      <c r="N156" t="n">
        <v>24.53</v>
      </c>
      <c r="O156" t="n">
        <v>18429.27</v>
      </c>
      <c r="P156" t="n">
        <v>321.4</v>
      </c>
      <c r="Q156" t="n">
        <v>790.16</v>
      </c>
      <c r="R156" t="n">
        <v>90.86</v>
      </c>
      <c r="S156" t="n">
        <v>58.53</v>
      </c>
      <c r="T156" t="n">
        <v>9045.280000000001</v>
      </c>
      <c r="U156" t="n">
        <v>0.64</v>
      </c>
      <c r="V156" t="n">
        <v>0.77</v>
      </c>
      <c r="W156" t="n">
        <v>2.61</v>
      </c>
      <c r="X156" t="n">
        <v>0.54</v>
      </c>
      <c r="Y156" t="n">
        <v>0.5</v>
      </c>
      <c r="Z156" t="n">
        <v>10</v>
      </c>
    </row>
    <row r="157">
      <c r="A157" t="n">
        <v>18</v>
      </c>
      <c r="B157" t="n">
        <v>60</v>
      </c>
      <c r="C157" t="inlineStr">
        <is>
          <t xml:space="preserve">CONCLUIDO	</t>
        </is>
      </c>
      <c r="D157" t="n">
        <v>2.503</v>
      </c>
      <c r="E157" t="n">
        <v>39.95</v>
      </c>
      <c r="F157" t="n">
        <v>37.44</v>
      </c>
      <c r="G157" t="n">
        <v>149.75</v>
      </c>
      <c r="H157" t="n">
        <v>2.26</v>
      </c>
      <c r="I157" t="n">
        <v>15</v>
      </c>
      <c r="J157" t="n">
        <v>148.91</v>
      </c>
      <c r="K157" t="n">
        <v>45</v>
      </c>
      <c r="L157" t="n">
        <v>19</v>
      </c>
      <c r="M157" t="n">
        <v>0</v>
      </c>
      <c r="N157" t="n">
        <v>24.92</v>
      </c>
      <c r="O157" t="n">
        <v>18599.92</v>
      </c>
      <c r="P157" t="n">
        <v>320.5</v>
      </c>
      <c r="Q157" t="n">
        <v>790.17</v>
      </c>
      <c r="R157" t="n">
        <v>90.7</v>
      </c>
      <c r="S157" t="n">
        <v>58.53</v>
      </c>
      <c r="T157" t="n">
        <v>8964.809999999999</v>
      </c>
      <c r="U157" t="n">
        <v>0.65</v>
      </c>
      <c r="V157" t="n">
        <v>0.77</v>
      </c>
      <c r="W157" t="n">
        <v>2.61</v>
      </c>
      <c r="X157" t="n">
        <v>0.53</v>
      </c>
      <c r="Y157" t="n">
        <v>0.5</v>
      </c>
      <c r="Z157" t="n">
        <v>10</v>
      </c>
    </row>
    <row r="158">
      <c r="A158" t="n">
        <v>0</v>
      </c>
      <c r="B158" t="n">
        <v>80</v>
      </c>
      <c r="C158" t="inlineStr">
        <is>
          <t xml:space="preserve">CONCLUIDO	</t>
        </is>
      </c>
      <c r="D158" t="n">
        <v>1.3236</v>
      </c>
      <c r="E158" t="n">
        <v>75.55</v>
      </c>
      <c r="F158" t="n">
        <v>56.86</v>
      </c>
      <c r="G158" t="n">
        <v>6.72</v>
      </c>
      <c r="H158" t="n">
        <v>0.11</v>
      </c>
      <c r="I158" t="n">
        <v>508</v>
      </c>
      <c r="J158" t="n">
        <v>159.12</v>
      </c>
      <c r="K158" t="n">
        <v>50.28</v>
      </c>
      <c r="L158" t="n">
        <v>1</v>
      </c>
      <c r="M158" t="n">
        <v>506</v>
      </c>
      <c r="N158" t="n">
        <v>27.84</v>
      </c>
      <c r="O158" t="n">
        <v>19859.16</v>
      </c>
      <c r="P158" t="n">
        <v>696.15</v>
      </c>
      <c r="Q158" t="n">
        <v>790.28</v>
      </c>
      <c r="R158" t="n">
        <v>741.04</v>
      </c>
      <c r="S158" t="n">
        <v>58.53</v>
      </c>
      <c r="T158" t="n">
        <v>331667.62</v>
      </c>
      <c r="U158" t="n">
        <v>0.08</v>
      </c>
      <c r="V158" t="n">
        <v>0.51</v>
      </c>
      <c r="W158" t="n">
        <v>3.41</v>
      </c>
      <c r="X158" t="n">
        <v>19.95</v>
      </c>
      <c r="Y158" t="n">
        <v>0.5</v>
      </c>
      <c r="Z158" t="n">
        <v>10</v>
      </c>
    </row>
    <row r="159">
      <c r="A159" t="n">
        <v>1</v>
      </c>
      <c r="B159" t="n">
        <v>80</v>
      </c>
      <c r="C159" t="inlineStr">
        <is>
          <t xml:space="preserve">CONCLUIDO	</t>
        </is>
      </c>
      <c r="D159" t="n">
        <v>1.8881</v>
      </c>
      <c r="E159" t="n">
        <v>52.96</v>
      </c>
      <c r="F159" t="n">
        <v>44.32</v>
      </c>
      <c r="G159" t="n">
        <v>13.57</v>
      </c>
      <c r="H159" t="n">
        <v>0.22</v>
      </c>
      <c r="I159" t="n">
        <v>196</v>
      </c>
      <c r="J159" t="n">
        <v>160.54</v>
      </c>
      <c r="K159" t="n">
        <v>50.28</v>
      </c>
      <c r="L159" t="n">
        <v>2</v>
      </c>
      <c r="M159" t="n">
        <v>194</v>
      </c>
      <c r="N159" t="n">
        <v>28.26</v>
      </c>
      <c r="O159" t="n">
        <v>20034.4</v>
      </c>
      <c r="P159" t="n">
        <v>538.9400000000001</v>
      </c>
      <c r="Q159" t="n">
        <v>790.21</v>
      </c>
      <c r="R159" t="n">
        <v>321.03</v>
      </c>
      <c r="S159" t="n">
        <v>58.53</v>
      </c>
      <c r="T159" t="n">
        <v>123225.31</v>
      </c>
      <c r="U159" t="n">
        <v>0.18</v>
      </c>
      <c r="V159" t="n">
        <v>0.65</v>
      </c>
      <c r="W159" t="n">
        <v>2.9</v>
      </c>
      <c r="X159" t="n">
        <v>7.42</v>
      </c>
      <c r="Y159" t="n">
        <v>0.5</v>
      </c>
      <c r="Z159" t="n">
        <v>10</v>
      </c>
    </row>
    <row r="160">
      <c r="A160" t="n">
        <v>2</v>
      </c>
      <c r="B160" t="n">
        <v>80</v>
      </c>
      <c r="C160" t="inlineStr">
        <is>
          <t xml:space="preserve">CONCLUIDO	</t>
        </is>
      </c>
      <c r="D160" t="n">
        <v>2.0988</v>
      </c>
      <c r="E160" t="n">
        <v>47.65</v>
      </c>
      <c r="F160" t="n">
        <v>41.42</v>
      </c>
      <c r="G160" t="n">
        <v>20.54</v>
      </c>
      <c r="H160" t="n">
        <v>0.33</v>
      </c>
      <c r="I160" t="n">
        <v>121</v>
      </c>
      <c r="J160" t="n">
        <v>161.97</v>
      </c>
      <c r="K160" t="n">
        <v>50.28</v>
      </c>
      <c r="L160" t="n">
        <v>3</v>
      </c>
      <c r="M160" t="n">
        <v>119</v>
      </c>
      <c r="N160" t="n">
        <v>28.69</v>
      </c>
      <c r="O160" t="n">
        <v>20210.21</v>
      </c>
      <c r="P160" t="n">
        <v>500.46</v>
      </c>
      <c r="Q160" t="n">
        <v>790.1900000000001</v>
      </c>
      <c r="R160" t="n">
        <v>223.93</v>
      </c>
      <c r="S160" t="n">
        <v>58.53</v>
      </c>
      <c r="T160" t="n">
        <v>75048.25</v>
      </c>
      <c r="U160" t="n">
        <v>0.26</v>
      </c>
      <c r="V160" t="n">
        <v>0.7</v>
      </c>
      <c r="W160" t="n">
        <v>2.78</v>
      </c>
      <c r="X160" t="n">
        <v>4.52</v>
      </c>
      <c r="Y160" t="n">
        <v>0.5</v>
      </c>
      <c r="Z160" t="n">
        <v>10</v>
      </c>
    </row>
    <row r="161">
      <c r="A161" t="n">
        <v>3</v>
      </c>
      <c r="B161" t="n">
        <v>80</v>
      </c>
      <c r="C161" t="inlineStr">
        <is>
          <t xml:space="preserve">CONCLUIDO	</t>
        </is>
      </c>
      <c r="D161" t="n">
        <v>2.205</v>
      </c>
      <c r="E161" t="n">
        <v>45.35</v>
      </c>
      <c r="F161" t="n">
        <v>40.19</v>
      </c>
      <c r="G161" t="n">
        <v>27.4</v>
      </c>
      <c r="H161" t="n">
        <v>0.43</v>
      </c>
      <c r="I161" t="n">
        <v>88</v>
      </c>
      <c r="J161" t="n">
        <v>163.4</v>
      </c>
      <c r="K161" t="n">
        <v>50.28</v>
      </c>
      <c r="L161" t="n">
        <v>4</v>
      </c>
      <c r="M161" t="n">
        <v>86</v>
      </c>
      <c r="N161" t="n">
        <v>29.12</v>
      </c>
      <c r="O161" t="n">
        <v>20386.62</v>
      </c>
      <c r="P161" t="n">
        <v>482.65</v>
      </c>
      <c r="Q161" t="n">
        <v>790.17</v>
      </c>
      <c r="R161" t="n">
        <v>183.02</v>
      </c>
      <c r="S161" t="n">
        <v>58.53</v>
      </c>
      <c r="T161" t="n">
        <v>54758.94</v>
      </c>
      <c r="U161" t="n">
        <v>0.32</v>
      </c>
      <c r="V161" t="n">
        <v>0.72</v>
      </c>
      <c r="W161" t="n">
        <v>2.72</v>
      </c>
      <c r="X161" t="n">
        <v>3.29</v>
      </c>
      <c r="Y161" t="n">
        <v>0.5</v>
      </c>
      <c r="Z161" t="n">
        <v>10</v>
      </c>
    </row>
    <row r="162">
      <c r="A162" t="n">
        <v>4</v>
      </c>
      <c r="B162" t="n">
        <v>80</v>
      </c>
      <c r="C162" t="inlineStr">
        <is>
          <t xml:space="preserve">CONCLUIDO	</t>
        </is>
      </c>
      <c r="D162" t="n">
        <v>2.274</v>
      </c>
      <c r="E162" t="n">
        <v>43.98</v>
      </c>
      <c r="F162" t="n">
        <v>39.43</v>
      </c>
      <c r="G162" t="n">
        <v>34.28</v>
      </c>
      <c r="H162" t="n">
        <v>0.54</v>
      </c>
      <c r="I162" t="n">
        <v>69</v>
      </c>
      <c r="J162" t="n">
        <v>164.83</v>
      </c>
      <c r="K162" t="n">
        <v>50.28</v>
      </c>
      <c r="L162" t="n">
        <v>5</v>
      </c>
      <c r="M162" t="n">
        <v>67</v>
      </c>
      <c r="N162" t="n">
        <v>29.55</v>
      </c>
      <c r="O162" t="n">
        <v>20563.61</v>
      </c>
      <c r="P162" t="n">
        <v>470.5</v>
      </c>
      <c r="Q162" t="n">
        <v>790.1900000000001</v>
      </c>
      <c r="R162" t="n">
        <v>157.44</v>
      </c>
      <c r="S162" t="n">
        <v>58.53</v>
      </c>
      <c r="T162" t="n">
        <v>42061.9</v>
      </c>
      <c r="U162" t="n">
        <v>0.37</v>
      </c>
      <c r="V162" t="n">
        <v>0.74</v>
      </c>
      <c r="W162" t="n">
        <v>2.69</v>
      </c>
      <c r="X162" t="n">
        <v>2.52</v>
      </c>
      <c r="Y162" t="n">
        <v>0.5</v>
      </c>
      <c r="Z162" t="n">
        <v>10</v>
      </c>
    </row>
    <row r="163">
      <c r="A163" t="n">
        <v>5</v>
      </c>
      <c r="B163" t="n">
        <v>80</v>
      </c>
      <c r="C163" t="inlineStr">
        <is>
          <t xml:space="preserve">CONCLUIDO	</t>
        </is>
      </c>
      <c r="D163" t="n">
        <v>2.3183</v>
      </c>
      <c r="E163" t="n">
        <v>43.13</v>
      </c>
      <c r="F163" t="n">
        <v>38.97</v>
      </c>
      <c r="G163" t="n">
        <v>41.02</v>
      </c>
      <c r="H163" t="n">
        <v>0.64</v>
      </c>
      <c r="I163" t="n">
        <v>57</v>
      </c>
      <c r="J163" t="n">
        <v>166.27</v>
      </c>
      <c r="K163" t="n">
        <v>50.28</v>
      </c>
      <c r="L163" t="n">
        <v>6</v>
      </c>
      <c r="M163" t="n">
        <v>55</v>
      </c>
      <c r="N163" t="n">
        <v>29.99</v>
      </c>
      <c r="O163" t="n">
        <v>20741.2</v>
      </c>
      <c r="P163" t="n">
        <v>462.04</v>
      </c>
      <c r="Q163" t="n">
        <v>790.17</v>
      </c>
      <c r="R163" t="n">
        <v>142.42</v>
      </c>
      <c r="S163" t="n">
        <v>58.53</v>
      </c>
      <c r="T163" t="n">
        <v>34612.37</v>
      </c>
      <c r="U163" t="n">
        <v>0.41</v>
      </c>
      <c r="V163" t="n">
        <v>0.74</v>
      </c>
      <c r="W163" t="n">
        <v>2.66</v>
      </c>
      <c r="X163" t="n">
        <v>2.07</v>
      </c>
      <c r="Y163" t="n">
        <v>0.5</v>
      </c>
      <c r="Z163" t="n">
        <v>10</v>
      </c>
    </row>
    <row r="164">
      <c r="A164" t="n">
        <v>6</v>
      </c>
      <c r="B164" t="n">
        <v>80</v>
      </c>
      <c r="C164" t="inlineStr">
        <is>
          <t xml:space="preserve">CONCLUIDO	</t>
        </is>
      </c>
      <c r="D164" t="n">
        <v>2.3516</v>
      </c>
      <c r="E164" t="n">
        <v>42.52</v>
      </c>
      <c r="F164" t="n">
        <v>38.65</v>
      </c>
      <c r="G164" t="n">
        <v>48.32</v>
      </c>
      <c r="H164" t="n">
        <v>0.74</v>
      </c>
      <c r="I164" t="n">
        <v>48</v>
      </c>
      <c r="J164" t="n">
        <v>167.72</v>
      </c>
      <c r="K164" t="n">
        <v>50.28</v>
      </c>
      <c r="L164" t="n">
        <v>7</v>
      </c>
      <c r="M164" t="n">
        <v>46</v>
      </c>
      <c r="N164" t="n">
        <v>30.44</v>
      </c>
      <c r="O164" t="n">
        <v>20919.39</v>
      </c>
      <c r="P164" t="n">
        <v>455.49</v>
      </c>
      <c r="Q164" t="n">
        <v>790.17</v>
      </c>
      <c r="R164" t="n">
        <v>131.66</v>
      </c>
      <c r="S164" t="n">
        <v>58.53</v>
      </c>
      <c r="T164" t="n">
        <v>29276.89</v>
      </c>
      <c r="U164" t="n">
        <v>0.44</v>
      </c>
      <c r="V164" t="n">
        <v>0.75</v>
      </c>
      <c r="W164" t="n">
        <v>2.65</v>
      </c>
      <c r="X164" t="n">
        <v>1.75</v>
      </c>
      <c r="Y164" t="n">
        <v>0.5</v>
      </c>
      <c r="Z164" t="n">
        <v>10</v>
      </c>
    </row>
    <row r="165">
      <c r="A165" t="n">
        <v>7</v>
      </c>
      <c r="B165" t="n">
        <v>80</v>
      </c>
      <c r="C165" t="inlineStr">
        <is>
          <t xml:space="preserve">CONCLUIDO	</t>
        </is>
      </c>
      <c r="D165" t="n">
        <v>2.3728</v>
      </c>
      <c r="E165" t="n">
        <v>42.14</v>
      </c>
      <c r="F165" t="n">
        <v>38.47</v>
      </c>
      <c r="G165" t="n">
        <v>54.95</v>
      </c>
      <c r="H165" t="n">
        <v>0.84</v>
      </c>
      <c r="I165" t="n">
        <v>42</v>
      </c>
      <c r="J165" t="n">
        <v>169.17</v>
      </c>
      <c r="K165" t="n">
        <v>50.28</v>
      </c>
      <c r="L165" t="n">
        <v>8</v>
      </c>
      <c r="M165" t="n">
        <v>40</v>
      </c>
      <c r="N165" t="n">
        <v>30.89</v>
      </c>
      <c r="O165" t="n">
        <v>21098.19</v>
      </c>
      <c r="P165" t="n">
        <v>450.94</v>
      </c>
      <c r="Q165" t="n">
        <v>790.21</v>
      </c>
      <c r="R165" t="n">
        <v>124.92</v>
      </c>
      <c r="S165" t="n">
        <v>58.53</v>
      </c>
      <c r="T165" t="n">
        <v>25939.03</v>
      </c>
      <c r="U165" t="n">
        <v>0.47</v>
      </c>
      <c r="V165" t="n">
        <v>0.75</v>
      </c>
      <c r="W165" t="n">
        <v>2.66</v>
      </c>
      <c r="X165" t="n">
        <v>1.56</v>
      </c>
      <c r="Y165" t="n">
        <v>0.5</v>
      </c>
      <c r="Z165" t="n">
        <v>10</v>
      </c>
    </row>
    <row r="166">
      <c r="A166" t="n">
        <v>8</v>
      </c>
      <c r="B166" t="n">
        <v>80</v>
      </c>
      <c r="C166" t="inlineStr">
        <is>
          <t xml:space="preserve">CONCLUIDO	</t>
        </is>
      </c>
      <c r="D166" t="n">
        <v>2.3944</v>
      </c>
      <c r="E166" t="n">
        <v>41.76</v>
      </c>
      <c r="F166" t="n">
        <v>38.25</v>
      </c>
      <c r="G166" t="n">
        <v>62.02</v>
      </c>
      <c r="H166" t="n">
        <v>0.9399999999999999</v>
      </c>
      <c r="I166" t="n">
        <v>37</v>
      </c>
      <c r="J166" t="n">
        <v>170.62</v>
      </c>
      <c r="K166" t="n">
        <v>50.28</v>
      </c>
      <c r="L166" t="n">
        <v>9</v>
      </c>
      <c r="M166" t="n">
        <v>35</v>
      </c>
      <c r="N166" t="n">
        <v>31.34</v>
      </c>
      <c r="O166" t="n">
        <v>21277.6</v>
      </c>
      <c r="P166" t="n">
        <v>444.47</v>
      </c>
      <c r="Q166" t="n">
        <v>790.17</v>
      </c>
      <c r="R166" t="n">
        <v>118.31</v>
      </c>
      <c r="S166" t="n">
        <v>58.53</v>
      </c>
      <c r="T166" t="n">
        <v>22657.48</v>
      </c>
      <c r="U166" t="n">
        <v>0.49</v>
      </c>
      <c r="V166" t="n">
        <v>0.76</v>
      </c>
      <c r="W166" t="n">
        <v>2.63</v>
      </c>
      <c r="X166" t="n">
        <v>1.34</v>
      </c>
      <c r="Y166" t="n">
        <v>0.5</v>
      </c>
      <c r="Z166" t="n">
        <v>10</v>
      </c>
    </row>
    <row r="167">
      <c r="A167" t="n">
        <v>9</v>
      </c>
      <c r="B167" t="n">
        <v>80</v>
      </c>
      <c r="C167" t="inlineStr">
        <is>
          <t xml:space="preserve">CONCLUIDO	</t>
        </is>
      </c>
      <c r="D167" t="n">
        <v>2.4112</v>
      </c>
      <c r="E167" t="n">
        <v>41.47</v>
      </c>
      <c r="F167" t="n">
        <v>38.09</v>
      </c>
      <c r="G167" t="n">
        <v>69.25</v>
      </c>
      <c r="H167" t="n">
        <v>1.03</v>
      </c>
      <c r="I167" t="n">
        <v>33</v>
      </c>
      <c r="J167" t="n">
        <v>172.08</v>
      </c>
      <c r="K167" t="n">
        <v>50.28</v>
      </c>
      <c r="L167" t="n">
        <v>10</v>
      </c>
      <c r="M167" t="n">
        <v>31</v>
      </c>
      <c r="N167" t="n">
        <v>31.8</v>
      </c>
      <c r="O167" t="n">
        <v>21457.64</v>
      </c>
      <c r="P167" t="n">
        <v>439.29</v>
      </c>
      <c r="Q167" t="n">
        <v>790.1900000000001</v>
      </c>
      <c r="R167" t="n">
        <v>112.84</v>
      </c>
      <c r="S167" t="n">
        <v>58.53</v>
      </c>
      <c r="T167" t="n">
        <v>19944.47</v>
      </c>
      <c r="U167" t="n">
        <v>0.52</v>
      </c>
      <c r="V167" t="n">
        <v>0.76</v>
      </c>
      <c r="W167" t="n">
        <v>2.62</v>
      </c>
      <c r="X167" t="n">
        <v>1.18</v>
      </c>
      <c r="Y167" t="n">
        <v>0.5</v>
      </c>
      <c r="Z167" t="n">
        <v>10</v>
      </c>
    </row>
    <row r="168">
      <c r="A168" t="n">
        <v>10</v>
      </c>
      <c r="B168" t="n">
        <v>80</v>
      </c>
      <c r="C168" t="inlineStr">
        <is>
          <t xml:space="preserve">CONCLUIDO	</t>
        </is>
      </c>
      <c r="D168" t="n">
        <v>2.422</v>
      </c>
      <c r="E168" t="n">
        <v>41.29</v>
      </c>
      <c r="F168" t="n">
        <v>38</v>
      </c>
      <c r="G168" t="n">
        <v>75.98999999999999</v>
      </c>
      <c r="H168" t="n">
        <v>1.12</v>
      </c>
      <c r="I168" t="n">
        <v>30</v>
      </c>
      <c r="J168" t="n">
        <v>173.55</v>
      </c>
      <c r="K168" t="n">
        <v>50.28</v>
      </c>
      <c r="L168" t="n">
        <v>11</v>
      </c>
      <c r="M168" t="n">
        <v>28</v>
      </c>
      <c r="N168" t="n">
        <v>32.27</v>
      </c>
      <c r="O168" t="n">
        <v>21638.31</v>
      </c>
      <c r="P168" t="n">
        <v>435.25</v>
      </c>
      <c r="Q168" t="n">
        <v>790.1799999999999</v>
      </c>
      <c r="R168" t="n">
        <v>109.92</v>
      </c>
      <c r="S168" t="n">
        <v>58.53</v>
      </c>
      <c r="T168" t="n">
        <v>18498.22</v>
      </c>
      <c r="U168" t="n">
        <v>0.53</v>
      </c>
      <c r="V168" t="n">
        <v>0.76</v>
      </c>
      <c r="W168" t="n">
        <v>2.62</v>
      </c>
      <c r="X168" t="n">
        <v>1.09</v>
      </c>
      <c r="Y168" t="n">
        <v>0.5</v>
      </c>
      <c r="Z168" t="n">
        <v>10</v>
      </c>
    </row>
    <row r="169">
      <c r="A169" t="n">
        <v>11</v>
      </c>
      <c r="B169" t="n">
        <v>80</v>
      </c>
      <c r="C169" t="inlineStr">
        <is>
          <t xml:space="preserve">CONCLUIDO	</t>
        </is>
      </c>
      <c r="D169" t="n">
        <v>2.435</v>
      </c>
      <c r="E169" t="n">
        <v>41.07</v>
      </c>
      <c r="F169" t="n">
        <v>37.87</v>
      </c>
      <c r="G169" t="n">
        <v>84.16</v>
      </c>
      <c r="H169" t="n">
        <v>1.22</v>
      </c>
      <c r="I169" t="n">
        <v>27</v>
      </c>
      <c r="J169" t="n">
        <v>175.02</v>
      </c>
      <c r="K169" t="n">
        <v>50.28</v>
      </c>
      <c r="L169" t="n">
        <v>12</v>
      </c>
      <c r="M169" t="n">
        <v>25</v>
      </c>
      <c r="N169" t="n">
        <v>32.74</v>
      </c>
      <c r="O169" t="n">
        <v>21819.6</v>
      </c>
      <c r="P169" t="n">
        <v>431.79</v>
      </c>
      <c r="Q169" t="n">
        <v>790.17</v>
      </c>
      <c r="R169" t="n">
        <v>105.69</v>
      </c>
      <c r="S169" t="n">
        <v>58.53</v>
      </c>
      <c r="T169" t="n">
        <v>16400.78</v>
      </c>
      <c r="U169" t="n">
        <v>0.55</v>
      </c>
      <c r="V169" t="n">
        <v>0.77</v>
      </c>
      <c r="W169" t="n">
        <v>2.62</v>
      </c>
      <c r="X169" t="n">
        <v>0.97</v>
      </c>
      <c r="Y169" t="n">
        <v>0.5</v>
      </c>
      <c r="Z169" t="n">
        <v>10</v>
      </c>
    </row>
    <row r="170">
      <c r="A170" t="n">
        <v>12</v>
      </c>
      <c r="B170" t="n">
        <v>80</v>
      </c>
      <c r="C170" t="inlineStr">
        <is>
          <t xml:space="preserve">CONCLUIDO	</t>
        </is>
      </c>
      <c r="D170" t="n">
        <v>2.444</v>
      </c>
      <c r="E170" t="n">
        <v>40.92</v>
      </c>
      <c r="F170" t="n">
        <v>37.79</v>
      </c>
      <c r="G170" t="n">
        <v>90.69</v>
      </c>
      <c r="H170" t="n">
        <v>1.31</v>
      </c>
      <c r="I170" t="n">
        <v>25</v>
      </c>
      <c r="J170" t="n">
        <v>176.49</v>
      </c>
      <c r="K170" t="n">
        <v>50.28</v>
      </c>
      <c r="L170" t="n">
        <v>13</v>
      </c>
      <c r="M170" t="n">
        <v>23</v>
      </c>
      <c r="N170" t="n">
        <v>33.21</v>
      </c>
      <c r="O170" t="n">
        <v>22001.54</v>
      </c>
      <c r="P170" t="n">
        <v>427.7</v>
      </c>
      <c r="Q170" t="n">
        <v>790.16</v>
      </c>
      <c r="R170" t="n">
        <v>102.71</v>
      </c>
      <c r="S170" t="n">
        <v>58.53</v>
      </c>
      <c r="T170" t="n">
        <v>14916.85</v>
      </c>
      <c r="U170" t="n">
        <v>0.57</v>
      </c>
      <c r="V170" t="n">
        <v>0.77</v>
      </c>
      <c r="W170" t="n">
        <v>2.62</v>
      </c>
      <c r="X170" t="n">
        <v>0.88</v>
      </c>
      <c r="Y170" t="n">
        <v>0.5</v>
      </c>
      <c r="Z170" t="n">
        <v>10</v>
      </c>
    </row>
    <row r="171">
      <c r="A171" t="n">
        <v>13</v>
      </c>
      <c r="B171" t="n">
        <v>80</v>
      </c>
      <c r="C171" t="inlineStr">
        <is>
          <t xml:space="preserve">CONCLUIDO	</t>
        </is>
      </c>
      <c r="D171" t="n">
        <v>2.4529</v>
      </c>
      <c r="E171" t="n">
        <v>40.77</v>
      </c>
      <c r="F171" t="n">
        <v>37.7</v>
      </c>
      <c r="G171" t="n">
        <v>98.36</v>
      </c>
      <c r="H171" t="n">
        <v>1.4</v>
      </c>
      <c r="I171" t="n">
        <v>23</v>
      </c>
      <c r="J171" t="n">
        <v>177.97</v>
      </c>
      <c r="K171" t="n">
        <v>50.28</v>
      </c>
      <c r="L171" t="n">
        <v>14</v>
      </c>
      <c r="M171" t="n">
        <v>21</v>
      </c>
      <c r="N171" t="n">
        <v>33.69</v>
      </c>
      <c r="O171" t="n">
        <v>22184.13</v>
      </c>
      <c r="P171" t="n">
        <v>423.69</v>
      </c>
      <c r="Q171" t="n">
        <v>790.17</v>
      </c>
      <c r="R171" t="n">
        <v>100.12</v>
      </c>
      <c r="S171" t="n">
        <v>58.53</v>
      </c>
      <c r="T171" t="n">
        <v>13632.92</v>
      </c>
      <c r="U171" t="n">
        <v>0.58</v>
      </c>
      <c r="V171" t="n">
        <v>0.77</v>
      </c>
      <c r="W171" t="n">
        <v>2.61</v>
      </c>
      <c r="X171" t="n">
        <v>0.8</v>
      </c>
      <c r="Y171" t="n">
        <v>0.5</v>
      </c>
      <c r="Z171" t="n">
        <v>10</v>
      </c>
    </row>
    <row r="172">
      <c r="A172" t="n">
        <v>14</v>
      </c>
      <c r="B172" t="n">
        <v>80</v>
      </c>
      <c r="C172" t="inlineStr">
        <is>
          <t xml:space="preserve">CONCLUIDO	</t>
        </is>
      </c>
      <c r="D172" t="n">
        <v>2.4603</v>
      </c>
      <c r="E172" t="n">
        <v>40.65</v>
      </c>
      <c r="F172" t="n">
        <v>37.64</v>
      </c>
      <c r="G172" t="n">
        <v>107.55</v>
      </c>
      <c r="H172" t="n">
        <v>1.48</v>
      </c>
      <c r="I172" t="n">
        <v>21</v>
      </c>
      <c r="J172" t="n">
        <v>179.46</v>
      </c>
      <c r="K172" t="n">
        <v>50.28</v>
      </c>
      <c r="L172" t="n">
        <v>15</v>
      </c>
      <c r="M172" t="n">
        <v>19</v>
      </c>
      <c r="N172" t="n">
        <v>34.18</v>
      </c>
      <c r="O172" t="n">
        <v>22367.38</v>
      </c>
      <c r="P172" t="n">
        <v>418.64</v>
      </c>
      <c r="Q172" t="n">
        <v>790.17</v>
      </c>
      <c r="R172" t="n">
        <v>97.83</v>
      </c>
      <c r="S172" t="n">
        <v>58.53</v>
      </c>
      <c r="T172" t="n">
        <v>12497.27</v>
      </c>
      <c r="U172" t="n">
        <v>0.6</v>
      </c>
      <c r="V172" t="n">
        <v>0.77</v>
      </c>
      <c r="W172" t="n">
        <v>2.61</v>
      </c>
      <c r="X172" t="n">
        <v>0.74</v>
      </c>
      <c r="Y172" t="n">
        <v>0.5</v>
      </c>
      <c r="Z172" t="n">
        <v>10</v>
      </c>
    </row>
    <row r="173">
      <c r="A173" t="n">
        <v>15</v>
      </c>
      <c r="B173" t="n">
        <v>80</v>
      </c>
      <c r="C173" t="inlineStr">
        <is>
          <t xml:space="preserve">CONCLUIDO	</t>
        </is>
      </c>
      <c r="D173" t="n">
        <v>2.4643</v>
      </c>
      <c r="E173" t="n">
        <v>40.58</v>
      </c>
      <c r="F173" t="n">
        <v>37.61</v>
      </c>
      <c r="G173" t="n">
        <v>112.83</v>
      </c>
      <c r="H173" t="n">
        <v>1.57</v>
      </c>
      <c r="I173" t="n">
        <v>20</v>
      </c>
      <c r="J173" t="n">
        <v>180.95</v>
      </c>
      <c r="K173" t="n">
        <v>50.28</v>
      </c>
      <c r="L173" t="n">
        <v>16</v>
      </c>
      <c r="M173" t="n">
        <v>18</v>
      </c>
      <c r="N173" t="n">
        <v>34.67</v>
      </c>
      <c r="O173" t="n">
        <v>22551.28</v>
      </c>
      <c r="P173" t="n">
        <v>416.54</v>
      </c>
      <c r="Q173" t="n">
        <v>790.1799999999999</v>
      </c>
      <c r="R173" t="n">
        <v>97.04000000000001</v>
      </c>
      <c r="S173" t="n">
        <v>58.53</v>
      </c>
      <c r="T173" t="n">
        <v>12106.62</v>
      </c>
      <c r="U173" t="n">
        <v>0.6</v>
      </c>
      <c r="V173" t="n">
        <v>0.77</v>
      </c>
      <c r="W173" t="n">
        <v>2.6</v>
      </c>
      <c r="X173" t="n">
        <v>0.71</v>
      </c>
      <c r="Y173" t="n">
        <v>0.5</v>
      </c>
      <c r="Z173" t="n">
        <v>10</v>
      </c>
    </row>
    <row r="174">
      <c r="A174" t="n">
        <v>16</v>
      </c>
      <c r="B174" t="n">
        <v>80</v>
      </c>
      <c r="C174" t="inlineStr">
        <is>
          <t xml:space="preserve">CONCLUIDO	</t>
        </is>
      </c>
      <c r="D174" t="n">
        <v>2.4689</v>
      </c>
      <c r="E174" t="n">
        <v>40.5</v>
      </c>
      <c r="F174" t="n">
        <v>37.57</v>
      </c>
      <c r="G174" t="n">
        <v>118.63</v>
      </c>
      <c r="H174" t="n">
        <v>1.65</v>
      </c>
      <c r="I174" t="n">
        <v>19</v>
      </c>
      <c r="J174" t="n">
        <v>182.45</v>
      </c>
      <c r="K174" t="n">
        <v>50.28</v>
      </c>
      <c r="L174" t="n">
        <v>17</v>
      </c>
      <c r="M174" t="n">
        <v>17</v>
      </c>
      <c r="N174" t="n">
        <v>35.17</v>
      </c>
      <c r="O174" t="n">
        <v>22735.98</v>
      </c>
      <c r="P174" t="n">
        <v>412.36</v>
      </c>
      <c r="Q174" t="n">
        <v>790.16</v>
      </c>
      <c r="R174" t="n">
        <v>95.42</v>
      </c>
      <c r="S174" t="n">
        <v>58.53</v>
      </c>
      <c r="T174" t="n">
        <v>11305.99</v>
      </c>
      <c r="U174" t="n">
        <v>0.61</v>
      </c>
      <c r="V174" t="n">
        <v>0.77</v>
      </c>
      <c r="W174" t="n">
        <v>2.61</v>
      </c>
      <c r="X174" t="n">
        <v>0.66</v>
      </c>
      <c r="Y174" t="n">
        <v>0.5</v>
      </c>
      <c r="Z174" t="n">
        <v>10</v>
      </c>
    </row>
    <row r="175">
      <c r="A175" t="n">
        <v>17</v>
      </c>
      <c r="B175" t="n">
        <v>80</v>
      </c>
      <c r="C175" t="inlineStr">
        <is>
          <t xml:space="preserve">CONCLUIDO	</t>
        </is>
      </c>
      <c r="D175" t="n">
        <v>2.4731</v>
      </c>
      <c r="E175" t="n">
        <v>40.44</v>
      </c>
      <c r="F175" t="n">
        <v>37.53</v>
      </c>
      <c r="G175" t="n">
        <v>125.1</v>
      </c>
      <c r="H175" t="n">
        <v>1.74</v>
      </c>
      <c r="I175" t="n">
        <v>18</v>
      </c>
      <c r="J175" t="n">
        <v>183.95</v>
      </c>
      <c r="K175" t="n">
        <v>50.28</v>
      </c>
      <c r="L175" t="n">
        <v>18</v>
      </c>
      <c r="M175" t="n">
        <v>16</v>
      </c>
      <c r="N175" t="n">
        <v>35.67</v>
      </c>
      <c r="O175" t="n">
        <v>22921.24</v>
      </c>
      <c r="P175" t="n">
        <v>410.21</v>
      </c>
      <c r="Q175" t="n">
        <v>790.16</v>
      </c>
      <c r="R175" t="n">
        <v>94.43000000000001</v>
      </c>
      <c r="S175" t="n">
        <v>58.53</v>
      </c>
      <c r="T175" t="n">
        <v>10814.64</v>
      </c>
      <c r="U175" t="n">
        <v>0.62</v>
      </c>
      <c r="V175" t="n">
        <v>0.77</v>
      </c>
      <c r="W175" t="n">
        <v>2.6</v>
      </c>
      <c r="X175" t="n">
        <v>0.63</v>
      </c>
      <c r="Y175" t="n">
        <v>0.5</v>
      </c>
      <c r="Z175" t="n">
        <v>10</v>
      </c>
    </row>
    <row r="176">
      <c r="A176" t="n">
        <v>18</v>
      </c>
      <c r="B176" t="n">
        <v>80</v>
      </c>
      <c r="C176" t="inlineStr">
        <is>
          <t xml:space="preserve">CONCLUIDO	</t>
        </is>
      </c>
      <c r="D176" t="n">
        <v>2.4764</v>
      </c>
      <c r="E176" t="n">
        <v>40.38</v>
      </c>
      <c r="F176" t="n">
        <v>37.51</v>
      </c>
      <c r="G176" t="n">
        <v>132.38</v>
      </c>
      <c r="H176" t="n">
        <v>1.82</v>
      </c>
      <c r="I176" t="n">
        <v>17</v>
      </c>
      <c r="J176" t="n">
        <v>185.46</v>
      </c>
      <c r="K176" t="n">
        <v>50.28</v>
      </c>
      <c r="L176" t="n">
        <v>19</v>
      </c>
      <c r="M176" t="n">
        <v>15</v>
      </c>
      <c r="N176" t="n">
        <v>36.18</v>
      </c>
      <c r="O176" t="n">
        <v>23107.19</v>
      </c>
      <c r="P176" t="n">
        <v>405.58</v>
      </c>
      <c r="Q176" t="n">
        <v>790.16</v>
      </c>
      <c r="R176" t="n">
        <v>93.56999999999999</v>
      </c>
      <c r="S176" t="n">
        <v>58.53</v>
      </c>
      <c r="T176" t="n">
        <v>10387.11</v>
      </c>
      <c r="U176" t="n">
        <v>0.63</v>
      </c>
      <c r="V176" t="n">
        <v>0.77</v>
      </c>
      <c r="W176" t="n">
        <v>2.6</v>
      </c>
      <c r="X176" t="n">
        <v>0.61</v>
      </c>
      <c r="Y176" t="n">
        <v>0.5</v>
      </c>
      <c r="Z176" t="n">
        <v>10</v>
      </c>
    </row>
    <row r="177">
      <c r="A177" t="n">
        <v>19</v>
      </c>
      <c r="B177" t="n">
        <v>80</v>
      </c>
      <c r="C177" t="inlineStr">
        <is>
          <t xml:space="preserve">CONCLUIDO	</t>
        </is>
      </c>
      <c r="D177" t="n">
        <v>2.4814</v>
      </c>
      <c r="E177" t="n">
        <v>40.3</v>
      </c>
      <c r="F177" t="n">
        <v>37.46</v>
      </c>
      <c r="G177" t="n">
        <v>140.47</v>
      </c>
      <c r="H177" t="n">
        <v>1.9</v>
      </c>
      <c r="I177" t="n">
        <v>16</v>
      </c>
      <c r="J177" t="n">
        <v>186.97</v>
      </c>
      <c r="K177" t="n">
        <v>50.28</v>
      </c>
      <c r="L177" t="n">
        <v>20</v>
      </c>
      <c r="M177" t="n">
        <v>14</v>
      </c>
      <c r="N177" t="n">
        <v>36.69</v>
      </c>
      <c r="O177" t="n">
        <v>23293.82</v>
      </c>
      <c r="P177" t="n">
        <v>400.67</v>
      </c>
      <c r="Q177" t="n">
        <v>790.16</v>
      </c>
      <c r="R177" t="n">
        <v>92.04000000000001</v>
      </c>
      <c r="S177" t="n">
        <v>58.53</v>
      </c>
      <c r="T177" t="n">
        <v>9626.17</v>
      </c>
      <c r="U177" t="n">
        <v>0.64</v>
      </c>
      <c r="V177" t="n">
        <v>0.77</v>
      </c>
      <c r="W177" t="n">
        <v>2.6</v>
      </c>
      <c r="X177" t="n">
        <v>0.5600000000000001</v>
      </c>
      <c r="Y177" t="n">
        <v>0.5</v>
      </c>
      <c r="Z177" t="n">
        <v>10</v>
      </c>
    </row>
    <row r="178">
      <c r="A178" t="n">
        <v>20</v>
      </c>
      <c r="B178" t="n">
        <v>80</v>
      </c>
      <c r="C178" t="inlineStr">
        <is>
          <t xml:space="preserve">CONCLUIDO	</t>
        </is>
      </c>
      <c r="D178" t="n">
        <v>2.4855</v>
      </c>
      <c r="E178" t="n">
        <v>40.23</v>
      </c>
      <c r="F178" t="n">
        <v>37.43</v>
      </c>
      <c r="G178" t="n">
        <v>149.7</v>
      </c>
      <c r="H178" t="n">
        <v>1.98</v>
      </c>
      <c r="I178" t="n">
        <v>15</v>
      </c>
      <c r="J178" t="n">
        <v>188.49</v>
      </c>
      <c r="K178" t="n">
        <v>50.28</v>
      </c>
      <c r="L178" t="n">
        <v>21</v>
      </c>
      <c r="M178" t="n">
        <v>13</v>
      </c>
      <c r="N178" t="n">
        <v>37.21</v>
      </c>
      <c r="O178" t="n">
        <v>23481.16</v>
      </c>
      <c r="P178" t="n">
        <v>399.21</v>
      </c>
      <c r="Q178" t="n">
        <v>790.1900000000001</v>
      </c>
      <c r="R178" t="n">
        <v>90.70999999999999</v>
      </c>
      <c r="S178" t="n">
        <v>58.53</v>
      </c>
      <c r="T178" t="n">
        <v>8967.799999999999</v>
      </c>
      <c r="U178" t="n">
        <v>0.65</v>
      </c>
      <c r="V178" t="n">
        <v>0.78</v>
      </c>
      <c r="W178" t="n">
        <v>2.6</v>
      </c>
      <c r="X178" t="n">
        <v>0.52</v>
      </c>
      <c r="Y178" t="n">
        <v>0.5</v>
      </c>
      <c r="Z178" t="n">
        <v>10</v>
      </c>
    </row>
    <row r="179">
      <c r="A179" t="n">
        <v>21</v>
      </c>
      <c r="B179" t="n">
        <v>80</v>
      </c>
      <c r="C179" t="inlineStr">
        <is>
          <t xml:space="preserve">CONCLUIDO	</t>
        </is>
      </c>
      <c r="D179" t="n">
        <v>2.4908</v>
      </c>
      <c r="E179" t="n">
        <v>40.15</v>
      </c>
      <c r="F179" t="n">
        <v>37.37</v>
      </c>
      <c r="G179" t="n">
        <v>160.17</v>
      </c>
      <c r="H179" t="n">
        <v>2.05</v>
      </c>
      <c r="I179" t="n">
        <v>14</v>
      </c>
      <c r="J179" t="n">
        <v>190.01</v>
      </c>
      <c r="K179" t="n">
        <v>50.28</v>
      </c>
      <c r="L179" t="n">
        <v>22</v>
      </c>
      <c r="M179" t="n">
        <v>12</v>
      </c>
      <c r="N179" t="n">
        <v>37.74</v>
      </c>
      <c r="O179" t="n">
        <v>23669.2</v>
      </c>
      <c r="P179" t="n">
        <v>392.81</v>
      </c>
      <c r="Q179" t="n">
        <v>790.16</v>
      </c>
      <c r="R179" t="n">
        <v>89.20999999999999</v>
      </c>
      <c r="S179" t="n">
        <v>58.53</v>
      </c>
      <c r="T179" t="n">
        <v>8222.77</v>
      </c>
      <c r="U179" t="n">
        <v>0.66</v>
      </c>
      <c r="V179" t="n">
        <v>0.78</v>
      </c>
      <c r="W179" t="n">
        <v>2.59</v>
      </c>
      <c r="X179" t="n">
        <v>0.47</v>
      </c>
      <c r="Y179" t="n">
        <v>0.5</v>
      </c>
      <c r="Z179" t="n">
        <v>10</v>
      </c>
    </row>
    <row r="180">
      <c r="A180" t="n">
        <v>22</v>
      </c>
      <c r="B180" t="n">
        <v>80</v>
      </c>
      <c r="C180" t="inlineStr">
        <is>
          <t xml:space="preserve">CONCLUIDO	</t>
        </is>
      </c>
      <c r="D180" t="n">
        <v>2.4912</v>
      </c>
      <c r="E180" t="n">
        <v>40.14</v>
      </c>
      <c r="F180" t="n">
        <v>37.37</v>
      </c>
      <c r="G180" t="n">
        <v>160.14</v>
      </c>
      <c r="H180" t="n">
        <v>2.13</v>
      </c>
      <c r="I180" t="n">
        <v>14</v>
      </c>
      <c r="J180" t="n">
        <v>191.55</v>
      </c>
      <c r="K180" t="n">
        <v>50.28</v>
      </c>
      <c r="L180" t="n">
        <v>23</v>
      </c>
      <c r="M180" t="n">
        <v>12</v>
      </c>
      <c r="N180" t="n">
        <v>38.27</v>
      </c>
      <c r="O180" t="n">
        <v>23857.96</v>
      </c>
      <c r="P180" t="n">
        <v>386.95</v>
      </c>
      <c r="Q180" t="n">
        <v>790.17</v>
      </c>
      <c r="R180" t="n">
        <v>88.72</v>
      </c>
      <c r="S180" t="n">
        <v>58.53</v>
      </c>
      <c r="T180" t="n">
        <v>7979.32</v>
      </c>
      <c r="U180" t="n">
        <v>0.66</v>
      </c>
      <c r="V180" t="n">
        <v>0.78</v>
      </c>
      <c r="W180" t="n">
        <v>2.6</v>
      </c>
      <c r="X180" t="n">
        <v>0.46</v>
      </c>
      <c r="Y180" t="n">
        <v>0.5</v>
      </c>
      <c r="Z180" t="n">
        <v>10</v>
      </c>
    </row>
    <row r="181">
      <c r="A181" t="n">
        <v>23</v>
      </c>
      <c r="B181" t="n">
        <v>80</v>
      </c>
      <c r="C181" t="inlineStr">
        <is>
          <t xml:space="preserve">CONCLUIDO	</t>
        </is>
      </c>
      <c r="D181" t="n">
        <v>2.494</v>
      </c>
      <c r="E181" t="n">
        <v>40.1</v>
      </c>
      <c r="F181" t="n">
        <v>37.35</v>
      </c>
      <c r="G181" t="n">
        <v>172.4</v>
      </c>
      <c r="H181" t="n">
        <v>2.21</v>
      </c>
      <c r="I181" t="n">
        <v>13</v>
      </c>
      <c r="J181" t="n">
        <v>193.08</v>
      </c>
      <c r="K181" t="n">
        <v>50.28</v>
      </c>
      <c r="L181" t="n">
        <v>24</v>
      </c>
      <c r="M181" t="n">
        <v>11</v>
      </c>
      <c r="N181" t="n">
        <v>38.8</v>
      </c>
      <c r="O181" t="n">
        <v>24047.45</v>
      </c>
      <c r="P181" t="n">
        <v>389.01</v>
      </c>
      <c r="Q181" t="n">
        <v>790.16</v>
      </c>
      <c r="R181" t="n">
        <v>88.27</v>
      </c>
      <c r="S181" t="n">
        <v>58.53</v>
      </c>
      <c r="T181" t="n">
        <v>7756.41</v>
      </c>
      <c r="U181" t="n">
        <v>0.66</v>
      </c>
      <c r="V181" t="n">
        <v>0.78</v>
      </c>
      <c r="W181" t="n">
        <v>2.6</v>
      </c>
      <c r="X181" t="n">
        <v>0.45</v>
      </c>
      <c r="Y181" t="n">
        <v>0.5</v>
      </c>
      <c r="Z181" t="n">
        <v>10</v>
      </c>
    </row>
    <row r="182">
      <c r="A182" t="n">
        <v>24</v>
      </c>
      <c r="B182" t="n">
        <v>80</v>
      </c>
      <c r="C182" t="inlineStr">
        <is>
          <t xml:space="preserve">CONCLUIDO	</t>
        </is>
      </c>
      <c r="D182" t="n">
        <v>2.4993</v>
      </c>
      <c r="E182" t="n">
        <v>40.01</v>
      </c>
      <c r="F182" t="n">
        <v>37.3</v>
      </c>
      <c r="G182" t="n">
        <v>186.5</v>
      </c>
      <c r="H182" t="n">
        <v>2.28</v>
      </c>
      <c r="I182" t="n">
        <v>12</v>
      </c>
      <c r="J182" t="n">
        <v>194.62</v>
      </c>
      <c r="K182" t="n">
        <v>50.28</v>
      </c>
      <c r="L182" t="n">
        <v>25</v>
      </c>
      <c r="M182" t="n">
        <v>10</v>
      </c>
      <c r="N182" t="n">
        <v>39.34</v>
      </c>
      <c r="O182" t="n">
        <v>24237.67</v>
      </c>
      <c r="P182" t="n">
        <v>381.58</v>
      </c>
      <c r="Q182" t="n">
        <v>790.16</v>
      </c>
      <c r="R182" t="n">
        <v>86.70999999999999</v>
      </c>
      <c r="S182" t="n">
        <v>58.53</v>
      </c>
      <c r="T182" t="n">
        <v>6982.3</v>
      </c>
      <c r="U182" t="n">
        <v>0.68</v>
      </c>
      <c r="V182" t="n">
        <v>0.78</v>
      </c>
      <c r="W182" t="n">
        <v>2.59</v>
      </c>
      <c r="X182" t="n">
        <v>0.4</v>
      </c>
      <c r="Y182" t="n">
        <v>0.5</v>
      </c>
      <c r="Z182" t="n">
        <v>10</v>
      </c>
    </row>
    <row r="183">
      <c r="A183" t="n">
        <v>25</v>
      </c>
      <c r="B183" t="n">
        <v>80</v>
      </c>
      <c r="C183" t="inlineStr">
        <is>
          <t xml:space="preserve">CONCLUIDO	</t>
        </is>
      </c>
      <c r="D183" t="n">
        <v>2.4986</v>
      </c>
      <c r="E183" t="n">
        <v>40.02</v>
      </c>
      <c r="F183" t="n">
        <v>37.31</v>
      </c>
      <c r="G183" t="n">
        <v>186.56</v>
      </c>
      <c r="H183" t="n">
        <v>2.35</v>
      </c>
      <c r="I183" t="n">
        <v>12</v>
      </c>
      <c r="J183" t="n">
        <v>196.17</v>
      </c>
      <c r="K183" t="n">
        <v>50.28</v>
      </c>
      <c r="L183" t="n">
        <v>26</v>
      </c>
      <c r="M183" t="n">
        <v>7</v>
      </c>
      <c r="N183" t="n">
        <v>39.89</v>
      </c>
      <c r="O183" t="n">
        <v>24428.62</v>
      </c>
      <c r="P183" t="n">
        <v>381.95</v>
      </c>
      <c r="Q183" t="n">
        <v>790.17</v>
      </c>
      <c r="R183" t="n">
        <v>86.79000000000001</v>
      </c>
      <c r="S183" t="n">
        <v>58.53</v>
      </c>
      <c r="T183" t="n">
        <v>7025.86</v>
      </c>
      <c r="U183" t="n">
        <v>0.67</v>
      </c>
      <c r="V183" t="n">
        <v>0.78</v>
      </c>
      <c r="W183" t="n">
        <v>2.6</v>
      </c>
      <c r="X183" t="n">
        <v>0.41</v>
      </c>
      <c r="Y183" t="n">
        <v>0.5</v>
      </c>
      <c r="Z183" t="n">
        <v>10</v>
      </c>
    </row>
    <row r="184">
      <c r="A184" t="n">
        <v>26</v>
      </c>
      <c r="B184" t="n">
        <v>80</v>
      </c>
      <c r="C184" t="inlineStr">
        <is>
          <t xml:space="preserve">CONCLUIDO	</t>
        </is>
      </c>
      <c r="D184" t="n">
        <v>2.497</v>
      </c>
      <c r="E184" t="n">
        <v>40.05</v>
      </c>
      <c r="F184" t="n">
        <v>37.34</v>
      </c>
      <c r="G184" t="n">
        <v>186.69</v>
      </c>
      <c r="H184" t="n">
        <v>2.42</v>
      </c>
      <c r="I184" t="n">
        <v>12</v>
      </c>
      <c r="J184" t="n">
        <v>197.73</v>
      </c>
      <c r="K184" t="n">
        <v>50.28</v>
      </c>
      <c r="L184" t="n">
        <v>27</v>
      </c>
      <c r="M184" t="n">
        <v>5</v>
      </c>
      <c r="N184" t="n">
        <v>40.45</v>
      </c>
      <c r="O184" t="n">
        <v>24620.33</v>
      </c>
      <c r="P184" t="n">
        <v>380.07</v>
      </c>
      <c r="Q184" t="n">
        <v>790.17</v>
      </c>
      <c r="R184" t="n">
        <v>87.65000000000001</v>
      </c>
      <c r="S184" t="n">
        <v>58.53</v>
      </c>
      <c r="T184" t="n">
        <v>7451.15</v>
      </c>
      <c r="U184" t="n">
        <v>0.67</v>
      </c>
      <c r="V184" t="n">
        <v>0.78</v>
      </c>
      <c r="W184" t="n">
        <v>2.6</v>
      </c>
      <c r="X184" t="n">
        <v>0.43</v>
      </c>
      <c r="Y184" t="n">
        <v>0.5</v>
      </c>
      <c r="Z184" t="n">
        <v>10</v>
      </c>
    </row>
    <row r="185">
      <c r="A185" t="n">
        <v>27</v>
      </c>
      <c r="B185" t="n">
        <v>80</v>
      </c>
      <c r="C185" t="inlineStr">
        <is>
          <t xml:space="preserve">CONCLUIDO	</t>
        </is>
      </c>
      <c r="D185" t="n">
        <v>2.5026</v>
      </c>
      <c r="E185" t="n">
        <v>39.96</v>
      </c>
      <c r="F185" t="n">
        <v>37.28</v>
      </c>
      <c r="G185" t="n">
        <v>203.34</v>
      </c>
      <c r="H185" t="n">
        <v>2.49</v>
      </c>
      <c r="I185" t="n">
        <v>11</v>
      </c>
      <c r="J185" t="n">
        <v>199.29</v>
      </c>
      <c r="K185" t="n">
        <v>50.28</v>
      </c>
      <c r="L185" t="n">
        <v>28</v>
      </c>
      <c r="M185" t="n">
        <v>3</v>
      </c>
      <c r="N185" t="n">
        <v>41.01</v>
      </c>
      <c r="O185" t="n">
        <v>24812.8</v>
      </c>
      <c r="P185" t="n">
        <v>377.44</v>
      </c>
      <c r="Q185" t="n">
        <v>790.17</v>
      </c>
      <c r="R185" t="n">
        <v>85.67</v>
      </c>
      <c r="S185" t="n">
        <v>58.53</v>
      </c>
      <c r="T185" t="n">
        <v>6466.22</v>
      </c>
      <c r="U185" t="n">
        <v>0.68</v>
      </c>
      <c r="V185" t="n">
        <v>0.78</v>
      </c>
      <c r="W185" t="n">
        <v>2.6</v>
      </c>
      <c r="X185" t="n">
        <v>0.38</v>
      </c>
      <c r="Y185" t="n">
        <v>0.5</v>
      </c>
      <c r="Z185" t="n">
        <v>10</v>
      </c>
    </row>
    <row r="186">
      <c r="A186" t="n">
        <v>28</v>
      </c>
      <c r="B186" t="n">
        <v>80</v>
      </c>
      <c r="C186" t="inlineStr">
        <is>
          <t xml:space="preserve">CONCLUIDO	</t>
        </is>
      </c>
      <c r="D186" t="n">
        <v>2.5027</v>
      </c>
      <c r="E186" t="n">
        <v>39.96</v>
      </c>
      <c r="F186" t="n">
        <v>37.28</v>
      </c>
      <c r="G186" t="n">
        <v>203.33</v>
      </c>
      <c r="H186" t="n">
        <v>2.56</v>
      </c>
      <c r="I186" t="n">
        <v>11</v>
      </c>
      <c r="J186" t="n">
        <v>200.85</v>
      </c>
      <c r="K186" t="n">
        <v>50.28</v>
      </c>
      <c r="L186" t="n">
        <v>29</v>
      </c>
      <c r="M186" t="n">
        <v>0</v>
      </c>
      <c r="N186" t="n">
        <v>41.57</v>
      </c>
      <c r="O186" t="n">
        <v>25006.03</v>
      </c>
      <c r="P186" t="n">
        <v>379.73</v>
      </c>
      <c r="Q186" t="n">
        <v>790.17</v>
      </c>
      <c r="R186" t="n">
        <v>85.45999999999999</v>
      </c>
      <c r="S186" t="n">
        <v>58.53</v>
      </c>
      <c r="T186" t="n">
        <v>6363.02</v>
      </c>
      <c r="U186" t="n">
        <v>0.68</v>
      </c>
      <c r="V186" t="n">
        <v>0.78</v>
      </c>
      <c r="W186" t="n">
        <v>2.6</v>
      </c>
      <c r="X186" t="n">
        <v>0.37</v>
      </c>
      <c r="Y186" t="n">
        <v>0.5</v>
      </c>
      <c r="Z186" t="n">
        <v>10</v>
      </c>
    </row>
    <row r="187">
      <c r="A187" t="n">
        <v>0</v>
      </c>
      <c r="B187" t="n">
        <v>35</v>
      </c>
      <c r="C187" t="inlineStr">
        <is>
          <t xml:space="preserve">CONCLUIDO	</t>
        </is>
      </c>
      <c r="D187" t="n">
        <v>1.8752</v>
      </c>
      <c r="E187" t="n">
        <v>53.33</v>
      </c>
      <c r="F187" t="n">
        <v>46.91</v>
      </c>
      <c r="G187" t="n">
        <v>10.7</v>
      </c>
      <c r="H187" t="n">
        <v>0.22</v>
      </c>
      <c r="I187" t="n">
        <v>263</v>
      </c>
      <c r="J187" t="n">
        <v>80.84</v>
      </c>
      <c r="K187" t="n">
        <v>35.1</v>
      </c>
      <c r="L187" t="n">
        <v>1</v>
      </c>
      <c r="M187" t="n">
        <v>261</v>
      </c>
      <c r="N187" t="n">
        <v>9.74</v>
      </c>
      <c r="O187" t="n">
        <v>10204.21</v>
      </c>
      <c r="P187" t="n">
        <v>362.31</v>
      </c>
      <c r="Q187" t="n">
        <v>790.23</v>
      </c>
      <c r="R187" t="n">
        <v>407.21</v>
      </c>
      <c r="S187" t="n">
        <v>58.53</v>
      </c>
      <c r="T187" t="n">
        <v>165978.19</v>
      </c>
      <c r="U187" t="n">
        <v>0.14</v>
      </c>
      <c r="V187" t="n">
        <v>0.62</v>
      </c>
      <c r="W187" t="n">
        <v>3.01</v>
      </c>
      <c r="X187" t="n">
        <v>10</v>
      </c>
      <c r="Y187" t="n">
        <v>0.5</v>
      </c>
      <c r="Z187" t="n">
        <v>10</v>
      </c>
    </row>
    <row r="188">
      <c r="A188" t="n">
        <v>1</v>
      </c>
      <c r="B188" t="n">
        <v>35</v>
      </c>
      <c r="C188" t="inlineStr">
        <is>
          <t xml:space="preserve">CONCLUIDO	</t>
        </is>
      </c>
      <c r="D188" t="n">
        <v>2.2241</v>
      </c>
      <c r="E188" t="n">
        <v>44.96</v>
      </c>
      <c r="F188" t="n">
        <v>41.12</v>
      </c>
      <c r="G188" t="n">
        <v>21.84</v>
      </c>
      <c r="H188" t="n">
        <v>0.43</v>
      </c>
      <c r="I188" t="n">
        <v>113</v>
      </c>
      <c r="J188" t="n">
        <v>82.04000000000001</v>
      </c>
      <c r="K188" t="n">
        <v>35.1</v>
      </c>
      <c r="L188" t="n">
        <v>2</v>
      </c>
      <c r="M188" t="n">
        <v>111</v>
      </c>
      <c r="N188" t="n">
        <v>9.94</v>
      </c>
      <c r="O188" t="n">
        <v>10352.53</v>
      </c>
      <c r="P188" t="n">
        <v>310.2</v>
      </c>
      <c r="Q188" t="n">
        <v>790.27</v>
      </c>
      <c r="R188" t="n">
        <v>213.95</v>
      </c>
      <c r="S188" t="n">
        <v>58.53</v>
      </c>
      <c r="T188" t="n">
        <v>70099.50999999999</v>
      </c>
      <c r="U188" t="n">
        <v>0.27</v>
      </c>
      <c r="V188" t="n">
        <v>0.71</v>
      </c>
      <c r="W188" t="n">
        <v>2.76</v>
      </c>
      <c r="X188" t="n">
        <v>4.22</v>
      </c>
      <c r="Y188" t="n">
        <v>0.5</v>
      </c>
      <c r="Z188" t="n">
        <v>10</v>
      </c>
    </row>
    <row r="189">
      <c r="A189" t="n">
        <v>2</v>
      </c>
      <c r="B189" t="n">
        <v>35</v>
      </c>
      <c r="C189" t="inlineStr">
        <is>
          <t xml:space="preserve">CONCLUIDO	</t>
        </is>
      </c>
      <c r="D189" t="n">
        <v>2.3464</v>
      </c>
      <c r="E189" t="n">
        <v>42.62</v>
      </c>
      <c r="F189" t="n">
        <v>39.5</v>
      </c>
      <c r="G189" t="n">
        <v>33.38</v>
      </c>
      <c r="H189" t="n">
        <v>0.63</v>
      </c>
      <c r="I189" t="n">
        <v>71</v>
      </c>
      <c r="J189" t="n">
        <v>83.25</v>
      </c>
      <c r="K189" t="n">
        <v>35.1</v>
      </c>
      <c r="L189" t="n">
        <v>3</v>
      </c>
      <c r="M189" t="n">
        <v>69</v>
      </c>
      <c r="N189" t="n">
        <v>10.15</v>
      </c>
      <c r="O189" t="n">
        <v>10501.19</v>
      </c>
      <c r="P189" t="n">
        <v>289.79</v>
      </c>
      <c r="Q189" t="n">
        <v>790.22</v>
      </c>
      <c r="R189" t="n">
        <v>159.77</v>
      </c>
      <c r="S189" t="n">
        <v>58.53</v>
      </c>
      <c r="T189" t="n">
        <v>43218.87</v>
      </c>
      <c r="U189" t="n">
        <v>0.37</v>
      </c>
      <c r="V189" t="n">
        <v>0.73</v>
      </c>
      <c r="W189" t="n">
        <v>2.7</v>
      </c>
      <c r="X189" t="n">
        <v>2.6</v>
      </c>
      <c r="Y189" t="n">
        <v>0.5</v>
      </c>
      <c r="Z189" t="n">
        <v>10</v>
      </c>
    </row>
    <row r="190">
      <c r="A190" t="n">
        <v>3</v>
      </c>
      <c r="B190" t="n">
        <v>35</v>
      </c>
      <c r="C190" t="inlineStr">
        <is>
          <t xml:space="preserve">CONCLUIDO	</t>
        </is>
      </c>
      <c r="D190" t="n">
        <v>2.4084</v>
      </c>
      <c r="E190" t="n">
        <v>41.52</v>
      </c>
      <c r="F190" t="n">
        <v>38.75</v>
      </c>
      <c r="G190" t="n">
        <v>45.59</v>
      </c>
      <c r="H190" t="n">
        <v>0.83</v>
      </c>
      <c r="I190" t="n">
        <v>51</v>
      </c>
      <c r="J190" t="n">
        <v>84.45999999999999</v>
      </c>
      <c r="K190" t="n">
        <v>35.1</v>
      </c>
      <c r="L190" t="n">
        <v>4</v>
      </c>
      <c r="M190" t="n">
        <v>49</v>
      </c>
      <c r="N190" t="n">
        <v>10.36</v>
      </c>
      <c r="O190" t="n">
        <v>10650.22</v>
      </c>
      <c r="P190" t="n">
        <v>276.82</v>
      </c>
      <c r="Q190" t="n">
        <v>790.16</v>
      </c>
      <c r="R190" t="n">
        <v>135.19</v>
      </c>
      <c r="S190" t="n">
        <v>58.53</v>
      </c>
      <c r="T190" t="n">
        <v>31029.29</v>
      </c>
      <c r="U190" t="n">
        <v>0.43</v>
      </c>
      <c r="V190" t="n">
        <v>0.75</v>
      </c>
      <c r="W190" t="n">
        <v>2.65</v>
      </c>
      <c r="X190" t="n">
        <v>1.85</v>
      </c>
      <c r="Y190" t="n">
        <v>0.5</v>
      </c>
      <c r="Z190" t="n">
        <v>10</v>
      </c>
    </row>
    <row r="191">
      <c r="A191" t="n">
        <v>4</v>
      </c>
      <c r="B191" t="n">
        <v>35</v>
      </c>
      <c r="C191" t="inlineStr">
        <is>
          <t xml:space="preserve">CONCLUIDO	</t>
        </is>
      </c>
      <c r="D191" t="n">
        <v>2.4426</v>
      </c>
      <c r="E191" t="n">
        <v>40.94</v>
      </c>
      <c r="F191" t="n">
        <v>38.36</v>
      </c>
      <c r="G191" t="n">
        <v>57.54</v>
      </c>
      <c r="H191" t="n">
        <v>1.02</v>
      </c>
      <c r="I191" t="n">
        <v>40</v>
      </c>
      <c r="J191" t="n">
        <v>85.67</v>
      </c>
      <c r="K191" t="n">
        <v>35.1</v>
      </c>
      <c r="L191" t="n">
        <v>5</v>
      </c>
      <c r="M191" t="n">
        <v>38</v>
      </c>
      <c r="N191" t="n">
        <v>10.57</v>
      </c>
      <c r="O191" t="n">
        <v>10799.59</v>
      </c>
      <c r="P191" t="n">
        <v>266.25</v>
      </c>
      <c r="Q191" t="n">
        <v>790.1799999999999</v>
      </c>
      <c r="R191" t="n">
        <v>121.76</v>
      </c>
      <c r="S191" t="n">
        <v>58.53</v>
      </c>
      <c r="T191" t="n">
        <v>24367.2</v>
      </c>
      <c r="U191" t="n">
        <v>0.48</v>
      </c>
      <c r="V191" t="n">
        <v>0.76</v>
      </c>
      <c r="W191" t="n">
        <v>2.64</v>
      </c>
      <c r="X191" t="n">
        <v>1.46</v>
      </c>
      <c r="Y191" t="n">
        <v>0.5</v>
      </c>
      <c r="Z191" t="n">
        <v>10</v>
      </c>
    </row>
    <row r="192">
      <c r="A192" t="n">
        <v>5</v>
      </c>
      <c r="B192" t="n">
        <v>35</v>
      </c>
      <c r="C192" t="inlineStr">
        <is>
          <t xml:space="preserve">CONCLUIDO	</t>
        </is>
      </c>
      <c r="D192" t="n">
        <v>2.4701</v>
      </c>
      <c r="E192" t="n">
        <v>40.48</v>
      </c>
      <c r="F192" t="n">
        <v>38.04</v>
      </c>
      <c r="G192" t="n">
        <v>71.33</v>
      </c>
      <c r="H192" t="n">
        <v>1.21</v>
      </c>
      <c r="I192" t="n">
        <v>32</v>
      </c>
      <c r="J192" t="n">
        <v>86.88</v>
      </c>
      <c r="K192" t="n">
        <v>35.1</v>
      </c>
      <c r="L192" t="n">
        <v>6</v>
      </c>
      <c r="M192" t="n">
        <v>30</v>
      </c>
      <c r="N192" t="n">
        <v>10.78</v>
      </c>
      <c r="O192" t="n">
        <v>10949.33</v>
      </c>
      <c r="P192" t="n">
        <v>254.67</v>
      </c>
      <c r="Q192" t="n">
        <v>790.17</v>
      </c>
      <c r="R192" t="n">
        <v>111.4</v>
      </c>
      <c r="S192" t="n">
        <v>58.53</v>
      </c>
      <c r="T192" t="n">
        <v>19229.47</v>
      </c>
      <c r="U192" t="n">
        <v>0.53</v>
      </c>
      <c r="V192" t="n">
        <v>0.76</v>
      </c>
      <c r="W192" t="n">
        <v>2.62</v>
      </c>
      <c r="X192" t="n">
        <v>1.14</v>
      </c>
      <c r="Y192" t="n">
        <v>0.5</v>
      </c>
      <c r="Z192" t="n">
        <v>10</v>
      </c>
    </row>
    <row r="193">
      <c r="A193" t="n">
        <v>6</v>
      </c>
      <c r="B193" t="n">
        <v>35</v>
      </c>
      <c r="C193" t="inlineStr">
        <is>
          <t xml:space="preserve">CONCLUIDO	</t>
        </is>
      </c>
      <c r="D193" t="n">
        <v>2.486</v>
      </c>
      <c r="E193" t="n">
        <v>40.22</v>
      </c>
      <c r="F193" t="n">
        <v>37.87</v>
      </c>
      <c r="G193" t="n">
        <v>84.15000000000001</v>
      </c>
      <c r="H193" t="n">
        <v>1.39</v>
      </c>
      <c r="I193" t="n">
        <v>27</v>
      </c>
      <c r="J193" t="n">
        <v>88.09999999999999</v>
      </c>
      <c r="K193" t="n">
        <v>35.1</v>
      </c>
      <c r="L193" t="n">
        <v>7</v>
      </c>
      <c r="M193" t="n">
        <v>22</v>
      </c>
      <c r="N193" t="n">
        <v>11</v>
      </c>
      <c r="O193" t="n">
        <v>11099.43</v>
      </c>
      <c r="P193" t="n">
        <v>243.08</v>
      </c>
      <c r="Q193" t="n">
        <v>790.21</v>
      </c>
      <c r="R193" t="n">
        <v>105.61</v>
      </c>
      <c r="S193" t="n">
        <v>58.53</v>
      </c>
      <c r="T193" t="n">
        <v>16356.73</v>
      </c>
      <c r="U193" t="n">
        <v>0.55</v>
      </c>
      <c r="V193" t="n">
        <v>0.77</v>
      </c>
      <c r="W193" t="n">
        <v>2.62</v>
      </c>
      <c r="X193" t="n">
        <v>0.96</v>
      </c>
      <c r="Y193" t="n">
        <v>0.5</v>
      </c>
      <c r="Z193" t="n">
        <v>10</v>
      </c>
    </row>
    <row r="194">
      <c r="A194" t="n">
        <v>7</v>
      </c>
      <c r="B194" t="n">
        <v>35</v>
      </c>
      <c r="C194" t="inlineStr">
        <is>
          <t xml:space="preserve">CONCLUIDO	</t>
        </is>
      </c>
      <c r="D194" t="n">
        <v>2.496</v>
      </c>
      <c r="E194" t="n">
        <v>40.06</v>
      </c>
      <c r="F194" t="n">
        <v>37.76</v>
      </c>
      <c r="G194" t="n">
        <v>94.40000000000001</v>
      </c>
      <c r="H194" t="n">
        <v>1.57</v>
      </c>
      <c r="I194" t="n">
        <v>24</v>
      </c>
      <c r="J194" t="n">
        <v>89.31999999999999</v>
      </c>
      <c r="K194" t="n">
        <v>35.1</v>
      </c>
      <c r="L194" t="n">
        <v>8</v>
      </c>
      <c r="M194" t="n">
        <v>5</v>
      </c>
      <c r="N194" t="n">
        <v>11.22</v>
      </c>
      <c r="O194" t="n">
        <v>11249.89</v>
      </c>
      <c r="P194" t="n">
        <v>241.84</v>
      </c>
      <c r="Q194" t="n">
        <v>790.16</v>
      </c>
      <c r="R194" t="n">
        <v>101.45</v>
      </c>
      <c r="S194" t="n">
        <v>58.53</v>
      </c>
      <c r="T194" t="n">
        <v>14294.91</v>
      </c>
      <c r="U194" t="n">
        <v>0.58</v>
      </c>
      <c r="V194" t="n">
        <v>0.77</v>
      </c>
      <c r="W194" t="n">
        <v>2.62</v>
      </c>
      <c r="X194" t="n">
        <v>0.86</v>
      </c>
      <c r="Y194" t="n">
        <v>0.5</v>
      </c>
      <c r="Z194" t="n">
        <v>10</v>
      </c>
    </row>
    <row r="195">
      <c r="A195" t="n">
        <v>8</v>
      </c>
      <c r="B195" t="n">
        <v>35</v>
      </c>
      <c r="C195" t="inlineStr">
        <is>
          <t xml:space="preserve">CONCLUIDO	</t>
        </is>
      </c>
      <c r="D195" t="n">
        <v>2.4944</v>
      </c>
      <c r="E195" t="n">
        <v>40.09</v>
      </c>
      <c r="F195" t="n">
        <v>37.78</v>
      </c>
      <c r="G195" t="n">
        <v>94.45999999999999</v>
      </c>
      <c r="H195" t="n">
        <v>1.75</v>
      </c>
      <c r="I195" t="n">
        <v>24</v>
      </c>
      <c r="J195" t="n">
        <v>90.54000000000001</v>
      </c>
      <c r="K195" t="n">
        <v>35.1</v>
      </c>
      <c r="L195" t="n">
        <v>9</v>
      </c>
      <c r="M195" t="n">
        <v>0</v>
      </c>
      <c r="N195" t="n">
        <v>11.44</v>
      </c>
      <c r="O195" t="n">
        <v>11400.71</v>
      </c>
      <c r="P195" t="n">
        <v>243.12</v>
      </c>
      <c r="Q195" t="n">
        <v>790.21</v>
      </c>
      <c r="R195" t="n">
        <v>101.87</v>
      </c>
      <c r="S195" t="n">
        <v>58.53</v>
      </c>
      <c r="T195" t="n">
        <v>14504.46</v>
      </c>
      <c r="U195" t="n">
        <v>0.57</v>
      </c>
      <c r="V195" t="n">
        <v>0.77</v>
      </c>
      <c r="W195" t="n">
        <v>2.64</v>
      </c>
      <c r="X195" t="n">
        <v>0.88</v>
      </c>
      <c r="Y195" t="n">
        <v>0.5</v>
      </c>
      <c r="Z195" t="n">
        <v>10</v>
      </c>
    </row>
    <row r="196">
      <c r="A196" t="n">
        <v>0</v>
      </c>
      <c r="B196" t="n">
        <v>50</v>
      </c>
      <c r="C196" t="inlineStr">
        <is>
          <t xml:space="preserve">CONCLUIDO	</t>
        </is>
      </c>
      <c r="D196" t="n">
        <v>1.6733</v>
      </c>
      <c r="E196" t="n">
        <v>59.76</v>
      </c>
      <c r="F196" t="n">
        <v>50.11</v>
      </c>
      <c r="G196" t="n">
        <v>8.76</v>
      </c>
      <c r="H196" t="n">
        <v>0.16</v>
      </c>
      <c r="I196" t="n">
        <v>343</v>
      </c>
      <c r="J196" t="n">
        <v>107.41</v>
      </c>
      <c r="K196" t="n">
        <v>41.65</v>
      </c>
      <c r="L196" t="n">
        <v>1</v>
      </c>
      <c r="M196" t="n">
        <v>341</v>
      </c>
      <c r="N196" t="n">
        <v>14.77</v>
      </c>
      <c r="O196" t="n">
        <v>13481.73</v>
      </c>
      <c r="P196" t="n">
        <v>472.08</v>
      </c>
      <c r="Q196" t="n">
        <v>790.25</v>
      </c>
      <c r="R196" t="n">
        <v>514.1</v>
      </c>
      <c r="S196" t="n">
        <v>58.53</v>
      </c>
      <c r="T196" t="n">
        <v>219021.53</v>
      </c>
      <c r="U196" t="n">
        <v>0.11</v>
      </c>
      <c r="V196" t="n">
        <v>0.58</v>
      </c>
      <c r="W196" t="n">
        <v>3.15</v>
      </c>
      <c r="X196" t="n">
        <v>13.2</v>
      </c>
      <c r="Y196" t="n">
        <v>0.5</v>
      </c>
      <c r="Z196" t="n">
        <v>10</v>
      </c>
    </row>
    <row r="197">
      <c r="A197" t="n">
        <v>1</v>
      </c>
      <c r="B197" t="n">
        <v>50</v>
      </c>
      <c r="C197" t="inlineStr">
        <is>
          <t xml:space="preserve">CONCLUIDO	</t>
        </is>
      </c>
      <c r="D197" t="n">
        <v>2.1062</v>
      </c>
      <c r="E197" t="n">
        <v>47.48</v>
      </c>
      <c r="F197" t="n">
        <v>42.26</v>
      </c>
      <c r="G197" t="n">
        <v>17.73</v>
      </c>
      <c r="H197" t="n">
        <v>0.32</v>
      </c>
      <c r="I197" t="n">
        <v>143</v>
      </c>
      <c r="J197" t="n">
        <v>108.68</v>
      </c>
      <c r="K197" t="n">
        <v>41.65</v>
      </c>
      <c r="L197" t="n">
        <v>2</v>
      </c>
      <c r="M197" t="n">
        <v>141</v>
      </c>
      <c r="N197" t="n">
        <v>15.03</v>
      </c>
      <c r="O197" t="n">
        <v>13638.32</v>
      </c>
      <c r="P197" t="n">
        <v>392.69</v>
      </c>
      <c r="Q197" t="n">
        <v>790.21</v>
      </c>
      <c r="R197" t="n">
        <v>251.91</v>
      </c>
      <c r="S197" t="n">
        <v>58.53</v>
      </c>
      <c r="T197" t="n">
        <v>88927.24000000001</v>
      </c>
      <c r="U197" t="n">
        <v>0.23</v>
      </c>
      <c r="V197" t="n">
        <v>0.6899999999999999</v>
      </c>
      <c r="W197" t="n">
        <v>2.81</v>
      </c>
      <c r="X197" t="n">
        <v>5.36</v>
      </c>
      <c r="Y197" t="n">
        <v>0.5</v>
      </c>
      <c r="Z197" t="n">
        <v>10</v>
      </c>
    </row>
    <row r="198">
      <c r="A198" t="n">
        <v>2</v>
      </c>
      <c r="B198" t="n">
        <v>50</v>
      </c>
      <c r="C198" t="inlineStr">
        <is>
          <t xml:space="preserve">CONCLUIDO	</t>
        </is>
      </c>
      <c r="D198" t="n">
        <v>2.262</v>
      </c>
      <c r="E198" t="n">
        <v>44.21</v>
      </c>
      <c r="F198" t="n">
        <v>40.2</v>
      </c>
      <c r="G198" t="n">
        <v>27.1</v>
      </c>
      <c r="H198" t="n">
        <v>0.48</v>
      </c>
      <c r="I198" t="n">
        <v>89</v>
      </c>
      <c r="J198" t="n">
        <v>109.96</v>
      </c>
      <c r="K198" t="n">
        <v>41.65</v>
      </c>
      <c r="L198" t="n">
        <v>3</v>
      </c>
      <c r="M198" t="n">
        <v>87</v>
      </c>
      <c r="N198" t="n">
        <v>15.31</v>
      </c>
      <c r="O198" t="n">
        <v>13795.21</v>
      </c>
      <c r="P198" t="n">
        <v>367.7</v>
      </c>
      <c r="Q198" t="n">
        <v>790.1900000000001</v>
      </c>
      <c r="R198" t="n">
        <v>182.43</v>
      </c>
      <c r="S198" t="n">
        <v>58.53</v>
      </c>
      <c r="T198" t="n">
        <v>54458.33</v>
      </c>
      <c r="U198" t="n">
        <v>0.32</v>
      </c>
      <c r="V198" t="n">
        <v>0.72</v>
      </c>
      <c r="W198" t="n">
        <v>2.74</v>
      </c>
      <c r="X198" t="n">
        <v>3.29</v>
      </c>
      <c r="Y198" t="n">
        <v>0.5</v>
      </c>
      <c r="Z198" t="n">
        <v>10</v>
      </c>
    </row>
    <row r="199">
      <c r="A199" t="n">
        <v>3</v>
      </c>
      <c r="B199" t="n">
        <v>50</v>
      </c>
      <c r="C199" t="inlineStr">
        <is>
          <t xml:space="preserve">CONCLUIDO	</t>
        </is>
      </c>
      <c r="D199" t="n">
        <v>2.3369</v>
      </c>
      <c r="E199" t="n">
        <v>42.79</v>
      </c>
      <c r="F199" t="n">
        <v>39.31</v>
      </c>
      <c r="G199" t="n">
        <v>36.29</v>
      </c>
      <c r="H199" t="n">
        <v>0.63</v>
      </c>
      <c r="I199" t="n">
        <v>65</v>
      </c>
      <c r="J199" t="n">
        <v>111.23</v>
      </c>
      <c r="K199" t="n">
        <v>41.65</v>
      </c>
      <c r="L199" t="n">
        <v>4</v>
      </c>
      <c r="M199" t="n">
        <v>63</v>
      </c>
      <c r="N199" t="n">
        <v>15.58</v>
      </c>
      <c r="O199" t="n">
        <v>13952.52</v>
      </c>
      <c r="P199" t="n">
        <v>354.74</v>
      </c>
      <c r="Q199" t="n">
        <v>790.1799999999999</v>
      </c>
      <c r="R199" t="n">
        <v>153.46</v>
      </c>
      <c r="S199" t="n">
        <v>58.53</v>
      </c>
      <c r="T199" t="n">
        <v>40095.52</v>
      </c>
      <c r="U199" t="n">
        <v>0.38</v>
      </c>
      <c r="V199" t="n">
        <v>0.74</v>
      </c>
      <c r="W199" t="n">
        <v>2.69</v>
      </c>
      <c r="X199" t="n">
        <v>2.41</v>
      </c>
      <c r="Y199" t="n">
        <v>0.5</v>
      </c>
      <c r="Z199" t="n">
        <v>10</v>
      </c>
    </row>
    <row r="200">
      <c r="A200" t="n">
        <v>4</v>
      </c>
      <c r="B200" t="n">
        <v>50</v>
      </c>
      <c r="C200" t="inlineStr">
        <is>
          <t xml:space="preserve">CONCLUIDO	</t>
        </is>
      </c>
      <c r="D200" t="n">
        <v>2.3844</v>
      </c>
      <c r="E200" t="n">
        <v>41.94</v>
      </c>
      <c r="F200" t="n">
        <v>38.77</v>
      </c>
      <c r="G200" t="n">
        <v>45.61</v>
      </c>
      <c r="H200" t="n">
        <v>0.78</v>
      </c>
      <c r="I200" t="n">
        <v>51</v>
      </c>
      <c r="J200" t="n">
        <v>112.51</v>
      </c>
      <c r="K200" t="n">
        <v>41.65</v>
      </c>
      <c r="L200" t="n">
        <v>5</v>
      </c>
      <c r="M200" t="n">
        <v>49</v>
      </c>
      <c r="N200" t="n">
        <v>15.86</v>
      </c>
      <c r="O200" t="n">
        <v>14110.24</v>
      </c>
      <c r="P200" t="n">
        <v>344.21</v>
      </c>
      <c r="Q200" t="n">
        <v>790.1900000000001</v>
      </c>
      <c r="R200" t="n">
        <v>135.98</v>
      </c>
      <c r="S200" t="n">
        <v>58.53</v>
      </c>
      <c r="T200" t="n">
        <v>31421.34</v>
      </c>
      <c r="U200" t="n">
        <v>0.43</v>
      </c>
      <c r="V200" t="n">
        <v>0.75</v>
      </c>
      <c r="W200" t="n">
        <v>2.65</v>
      </c>
      <c r="X200" t="n">
        <v>1.87</v>
      </c>
      <c r="Y200" t="n">
        <v>0.5</v>
      </c>
      <c r="Z200" t="n">
        <v>10</v>
      </c>
    </row>
    <row r="201">
      <c r="A201" t="n">
        <v>5</v>
      </c>
      <c r="B201" t="n">
        <v>50</v>
      </c>
      <c r="C201" t="inlineStr">
        <is>
          <t xml:space="preserve">CONCLUIDO	</t>
        </is>
      </c>
      <c r="D201" t="n">
        <v>2.4157</v>
      </c>
      <c r="E201" t="n">
        <v>41.4</v>
      </c>
      <c r="F201" t="n">
        <v>38.43</v>
      </c>
      <c r="G201" t="n">
        <v>54.89</v>
      </c>
      <c r="H201" t="n">
        <v>0.93</v>
      </c>
      <c r="I201" t="n">
        <v>42</v>
      </c>
      <c r="J201" t="n">
        <v>113.79</v>
      </c>
      <c r="K201" t="n">
        <v>41.65</v>
      </c>
      <c r="L201" t="n">
        <v>6</v>
      </c>
      <c r="M201" t="n">
        <v>40</v>
      </c>
      <c r="N201" t="n">
        <v>16.14</v>
      </c>
      <c r="O201" t="n">
        <v>14268.39</v>
      </c>
      <c r="P201" t="n">
        <v>335.66</v>
      </c>
      <c r="Q201" t="n">
        <v>790.17</v>
      </c>
      <c r="R201" t="n">
        <v>124.07</v>
      </c>
      <c r="S201" t="n">
        <v>58.53</v>
      </c>
      <c r="T201" t="n">
        <v>25514.09</v>
      </c>
      <c r="U201" t="n">
        <v>0.47</v>
      </c>
      <c r="V201" t="n">
        <v>0.75</v>
      </c>
      <c r="W201" t="n">
        <v>2.64</v>
      </c>
      <c r="X201" t="n">
        <v>1.52</v>
      </c>
      <c r="Y201" t="n">
        <v>0.5</v>
      </c>
      <c r="Z201" t="n">
        <v>10</v>
      </c>
    </row>
    <row r="202">
      <c r="A202" t="n">
        <v>6</v>
      </c>
      <c r="B202" t="n">
        <v>50</v>
      </c>
      <c r="C202" t="inlineStr">
        <is>
          <t xml:space="preserve">CONCLUIDO	</t>
        </is>
      </c>
      <c r="D202" t="n">
        <v>2.4416</v>
      </c>
      <c r="E202" t="n">
        <v>40.96</v>
      </c>
      <c r="F202" t="n">
        <v>38.14</v>
      </c>
      <c r="G202" t="n">
        <v>65.39</v>
      </c>
      <c r="H202" t="n">
        <v>1.07</v>
      </c>
      <c r="I202" t="n">
        <v>35</v>
      </c>
      <c r="J202" t="n">
        <v>115.08</v>
      </c>
      <c r="K202" t="n">
        <v>41.65</v>
      </c>
      <c r="L202" t="n">
        <v>7</v>
      </c>
      <c r="M202" t="n">
        <v>33</v>
      </c>
      <c r="N202" t="n">
        <v>16.43</v>
      </c>
      <c r="O202" t="n">
        <v>14426.96</v>
      </c>
      <c r="P202" t="n">
        <v>328.02</v>
      </c>
      <c r="Q202" t="n">
        <v>790.16</v>
      </c>
      <c r="R202" t="n">
        <v>114.78</v>
      </c>
      <c r="S202" t="n">
        <v>58.53</v>
      </c>
      <c r="T202" t="n">
        <v>20901.25</v>
      </c>
      <c r="U202" t="n">
        <v>0.51</v>
      </c>
      <c r="V202" t="n">
        <v>0.76</v>
      </c>
      <c r="W202" t="n">
        <v>2.63</v>
      </c>
      <c r="X202" t="n">
        <v>1.24</v>
      </c>
      <c r="Y202" t="n">
        <v>0.5</v>
      </c>
      <c r="Z202" t="n">
        <v>10</v>
      </c>
    </row>
    <row r="203">
      <c r="A203" t="n">
        <v>7</v>
      </c>
      <c r="B203" t="n">
        <v>50</v>
      </c>
      <c r="C203" t="inlineStr">
        <is>
          <t xml:space="preserve">CONCLUIDO	</t>
        </is>
      </c>
      <c r="D203" t="n">
        <v>2.4585</v>
      </c>
      <c r="E203" t="n">
        <v>40.68</v>
      </c>
      <c r="F203" t="n">
        <v>37.97</v>
      </c>
      <c r="G203" t="n">
        <v>75.94</v>
      </c>
      <c r="H203" t="n">
        <v>1.21</v>
      </c>
      <c r="I203" t="n">
        <v>30</v>
      </c>
      <c r="J203" t="n">
        <v>116.37</v>
      </c>
      <c r="K203" t="n">
        <v>41.65</v>
      </c>
      <c r="L203" t="n">
        <v>8</v>
      </c>
      <c r="M203" t="n">
        <v>28</v>
      </c>
      <c r="N203" t="n">
        <v>16.72</v>
      </c>
      <c r="O203" t="n">
        <v>14585.96</v>
      </c>
      <c r="P203" t="n">
        <v>320.5</v>
      </c>
      <c r="Q203" t="n">
        <v>790.17</v>
      </c>
      <c r="R203" t="n">
        <v>108.87</v>
      </c>
      <c r="S203" t="n">
        <v>58.53</v>
      </c>
      <c r="T203" t="n">
        <v>17973.09</v>
      </c>
      <c r="U203" t="n">
        <v>0.54</v>
      </c>
      <c r="V203" t="n">
        <v>0.76</v>
      </c>
      <c r="W203" t="n">
        <v>2.62</v>
      </c>
      <c r="X203" t="n">
        <v>1.07</v>
      </c>
      <c r="Y203" t="n">
        <v>0.5</v>
      </c>
      <c r="Z203" t="n">
        <v>10</v>
      </c>
    </row>
    <row r="204">
      <c r="A204" t="n">
        <v>8</v>
      </c>
      <c r="B204" t="n">
        <v>50</v>
      </c>
      <c r="C204" t="inlineStr">
        <is>
          <t xml:space="preserve">CONCLUIDO	</t>
        </is>
      </c>
      <c r="D204" t="n">
        <v>2.4737</v>
      </c>
      <c r="E204" t="n">
        <v>40.42</v>
      </c>
      <c r="F204" t="n">
        <v>37.81</v>
      </c>
      <c r="G204" t="n">
        <v>87.26000000000001</v>
      </c>
      <c r="H204" t="n">
        <v>1.35</v>
      </c>
      <c r="I204" t="n">
        <v>26</v>
      </c>
      <c r="J204" t="n">
        <v>117.66</v>
      </c>
      <c r="K204" t="n">
        <v>41.65</v>
      </c>
      <c r="L204" t="n">
        <v>9</v>
      </c>
      <c r="M204" t="n">
        <v>24</v>
      </c>
      <c r="N204" t="n">
        <v>17.01</v>
      </c>
      <c r="O204" t="n">
        <v>14745.39</v>
      </c>
      <c r="P204" t="n">
        <v>312.26</v>
      </c>
      <c r="Q204" t="n">
        <v>790.1799999999999</v>
      </c>
      <c r="R204" t="n">
        <v>103.87</v>
      </c>
      <c r="S204" t="n">
        <v>58.53</v>
      </c>
      <c r="T204" t="n">
        <v>15491.45</v>
      </c>
      <c r="U204" t="n">
        <v>0.5600000000000001</v>
      </c>
      <c r="V204" t="n">
        <v>0.77</v>
      </c>
      <c r="W204" t="n">
        <v>2.61</v>
      </c>
      <c r="X204" t="n">
        <v>0.91</v>
      </c>
      <c r="Y204" t="n">
        <v>0.5</v>
      </c>
      <c r="Z204" t="n">
        <v>10</v>
      </c>
    </row>
    <row r="205">
      <c r="A205" t="n">
        <v>9</v>
      </c>
      <c r="B205" t="n">
        <v>50</v>
      </c>
      <c r="C205" t="inlineStr">
        <is>
          <t xml:space="preserve">CONCLUIDO	</t>
        </is>
      </c>
      <c r="D205" t="n">
        <v>2.4839</v>
      </c>
      <c r="E205" t="n">
        <v>40.26</v>
      </c>
      <c r="F205" t="n">
        <v>37.71</v>
      </c>
      <c r="G205" t="n">
        <v>98.38</v>
      </c>
      <c r="H205" t="n">
        <v>1.48</v>
      </c>
      <c r="I205" t="n">
        <v>23</v>
      </c>
      <c r="J205" t="n">
        <v>118.96</v>
      </c>
      <c r="K205" t="n">
        <v>41.65</v>
      </c>
      <c r="L205" t="n">
        <v>10</v>
      </c>
      <c r="M205" t="n">
        <v>21</v>
      </c>
      <c r="N205" t="n">
        <v>17.31</v>
      </c>
      <c r="O205" t="n">
        <v>14905.25</v>
      </c>
      <c r="P205" t="n">
        <v>306.34</v>
      </c>
      <c r="Q205" t="n">
        <v>790.1799999999999</v>
      </c>
      <c r="R205" t="n">
        <v>100.62</v>
      </c>
      <c r="S205" t="n">
        <v>58.53</v>
      </c>
      <c r="T205" t="n">
        <v>13885.87</v>
      </c>
      <c r="U205" t="n">
        <v>0.58</v>
      </c>
      <c r="V205" t="n">
        <v>0.77</v>
      </c>
      <c r="W205" t="n">
        <v>2.6</v>
      </c>
      <c r="X205" t="n">
        <v>0.8100000000000001</v>
      </c>
      <c r="Y205" t="n">
        <v>0.5</v>
      </c>
      <c r="Z205" t="n">
        <v>10</v>
      </c>
    </row>
    <row r="206">
      <c r="A206" t="n">
        <v>10</v>
      </c>
      <c r="B206" t="n">
        <v>50</v>
      </c>
      <c r="C206" t="inlineStr">
        <is>
          <t xml:space="preserve">CONCLUIDO	</t>
        </is>
      </c>
      <c r="D206" t="n">
        <v>2.4907</v>
      </c>
      <c r="E206" t="n">
        <v>40.15</v>
      </c>
      <c r="F206" t="n">
        <v>37.65</v>
      </c>
      <c r="G206" t="n">
        <v>107.56</v>
      </c>
      <c r="H206" t="n">
        <v>1.61</v>
      </c>
      <c r="I206" t="n">
        <v>21</v>
      </c>
      <c r="J206" t="n">
        <v>120.26</v>
      </c>
      <c r="K206" t="n">
        <v>41.65</v>
      </c>
      <c r="L206" t="n">
        <v>11</v>
      </c>
      <c r="M206" t="n">
        <v>19</v>
      </c>
      <c r="N206" t="n">
        <v>17.61</v>
      </c>
      <c r="O206" t="n">
        <v>15065.56</v>
      </c>
      <c r="P206" t="n">
        <v>299.11</v>
      </c>
      <c r="Q206" t="n">
        <v>790.16</v>
      </c>
      <c r="R206" t="n">
        <v>98.2</v>
      </c>
      <c r="S206" t="n">
        <v>58.53</v>
      </c>
      <c r="T206" t="n">
        <v>12684.88</v>
      </c>
      <c r="U206" t="n">
        <v>0.6</v>
      </c>
      <c r="V206" t="n">
        <v>0.77</v>
      </c>
      <c r="W206" t="n">
        <v>2.61</v>
      </c>
      <c r="X206" t="n">
        <v>0.74</v>
      </c>
      <c r="Y206" t="n">
        <v>0.5</v>
      </c>
      <c r="Z206" t="n">
        <v>10</v>
      </c>
    </row>
    <row r="207">
      <c r="A207" t="n">
        <v>11</v>
      </c>
      <c r="B207" t="n">
        <v>50</v>
      </c>
      <c r="C207" t="inlineStr">
        <is>
          <t xml:space="preserve">CONCLUIDO	</t>
        </is>
      </c>
      <c r="D207" t="n">
        <v>2.4978</v>
      </c>
      <c r="E207" t="n">
        <v>40.03</v>
      </c>
      <c r="F207" t="n">
        <v>37.58</v>
      </c>
      <c r="G207" t="n">
        <v>118.66</v>
      </c>
      <c r="H207" t="n">
        <v>1.74</v>
      </c>
      <c r="I207" t="n">
        <v>19</v>
      </c>
      <c r="J207" t="n">
        <v>121.56</v>
      </c>
      <c r="K207" t="n">
        <v>41.65</v>
      </c>
      <c r="L207" t="n">
        <v>12</v>
      </c>
      <c r="M207" t="n">
        <v>13</v>
      </c>
      <c r="N207" t="n">
        <v>17.91</v>
      </c>
      <c r="O207" t="n">
        <v>15226.31</v>
      </c>
      <c r="P207" t="n">
        <v>292.54</v>
      </c>
      <c r="Q207" t="n">
        <v>790.1799999999999</v>
      </c>
      <c r="R207" t="n">
        <v>95.62</v>
      </c>
      <c r="S207" t="n">
        <v>58.53</v>
      </c>
      <c r="T207" t="n">
        <v>11405.6</v>
      </c>
      <c r="U207" t="n">
        <v>0.61</v>
      </c>
      <c r="V207" t="n">
        <v>0.77</v>
      </c>
      <c r="W207" t="n">
        <v>2.61</v>
      </c>
      <c r="X207" t="n">
        <v>0.67</v>
      </c>
      <c r="Y207" t="n">
        <v>0.5</v>
      </c>
      <c r="Z207" t="n">
        <v>10</v>
      </c>
    </row>
    <row r="208">
      <c r="A208" t="n">
        <v>12</v>
      </c>
      <c r="B208" t="n">
        <v>50</v>
      </c>
      <c r="C208" t="inlineStr">
        <is>
          <t xml:space="preserve">CONCLUIDO	</t>
        </is>
      </c>
      <c r="D208" t="n">
        <v>2.5011</v>
      </c>
      <c r="E208" t="n">
        <v>39.98</v>
      </c>
      <c r="F208" t="n">
        <v>37.55</v>
      </c>
      <c r="G208" t="n">
        <v>125.15</v>
      </c>
      <c r="H208" t="n">
        <v>1.87</v>
      </c>
      <c r="I208" t="n">
        <v>18</v>
      </c>
      <c r="J208" t="n">
        <v>122.87</v>
      </c>
      <c r="K208" t="n">
        <v>41.65</v>
      </c>
      <c r="L208" t="n">
        <v>13</v>
      </c>
      <c r="M208" t="n">
        <v>6</v>
      </c>
      <c r="N208" t="n">
        <v>18.22</v>
      </c>
      <c r="O208" t="n">
        <v>15387.5</v>
      </c>
      <c r="P208" t="n">
        <v>291.4</v>
      </c>
      <c r="Q208" t="n">
        <v>790.16</v>
      </c>
      <c r="R208" t="n">
        <v>94.42</v>
      </c>
      <c r="S208" t="n">
        <v>58.53</v>
      </c>
      <c r="T208" t="n">
        <v>10807.17</v>
      </c>
      <c r="U208" t="n">
        <v>0.62</v>
      </c>
      <c r="V208" t="n">
        <v>0.77</v>
      </c>
      <c r="W208" t="n">
        <v>2.61</v>
      </c>
      <c r="X208" t="n">
        <v>0.64</v>
      </c>
      <c r="Y208" t="n">
        <v>0.5</v>
      </c>
      <c r="Z208" t="n">
        <v>10</v>
      </c>
    </row>
    <row r="209">
      <c r="A209" t="n">
        <v>13</v>
      </c>
      <c r="B209" t="n">
        <v>50</v>
      </c>
      <c r="C209" t="inlineStr">
        <is>
          <t xml:space="preserve">CONCLUIDO	</t>
        </is>
      </c>
      <c r="D209" t="n">
        <v>2.5037</v>
      </c>
      <c r="E209" t="n">
        <v>39.94</v>
      </c>
      <c r="F209" t="n">
        <v>37.53</v>
      </c>
      <c r="G209" t="n">
        <v>132.45</v>
      </c>
      <c r="H209" t="n">
        <v>1.99</v>
      </c>
      <c r="I209" t="n">
        <v>17</v>
      </c>
      <c r="J209" t="n">
        <v>124.18</v>
      </c>
      <c r="K209" t="n">
        <v>41.65</v>
      </c>
      <c r="L209" t="n">
        <v>14</v>
      </c>
      <c r="M209" t="n">
        <v>2</v>
      </c>
      <c r="N209" t="n">
        <v>18.53</v>
      </c>
      <c r="O209" t="n">
        <v>15549.15</v>
      </c>
      <c r="P209" t="n">
        <v>289.8</v>
      </c>
      <c r="Q209" t="n">
        <v>790.16</v>
      </c>
      <c r="R209" t="n">
        <v>93.55</v>
      </c>
      <c r="S209" t="n">
        <v>58.53</v>
      </c>
      <c r="T209" t="n">
        <v>10380.63</v>
      </c>
      <c r="U209" t="n">
        <v>0.63</v>
      </c>
      <c r="V209" t="n">
        <v>0.77</v>
      </c>
      <c r="W209" t="n">
        <v>2.62</v>
      </c>
      <c r="X209" t="n">
        <v>0.63</v>
      </c>
      <c r="Y209" t="n">
        <v>0.5</v>
      </c>
      <c r="Z209" t="n">
        <v>10</v>
      </c>
    </row>
    <row r="210">
      <c r="A210" t="n">
        <v>14</v>
      </c>
      <c r="B210" t="n">
        <v>50</v>
      </c>
      <c r="C210" t="inlineStr">
        <is>
          <t xml:space="preserve">CONCLUIDO	</t>
        </is>
      </c>
      <c r="D210" t="n">
        <v>2.504</v>
      </c>
      <c r="E210" t="n">
        <v>39.94</v>
      </c>
      <c r="F210" t="n">
        <v>37.52</v>
      </c>
      <c r="G210" t="n">
        <v>132.43</v>
      </c>
      <c r="H210" t="n">
        <v>2.11</v>
      </c>
      <c r="I210" t="n">
        <v>17</v>
      </c>
      <c r="J210" t="n">
        <v>125.49</v>
      </c>
      <c r="K210" t="n">
        <v>41.65</v>
      </c>
      <c r="L210" t="n">
        <v>15</v>
      </c>
      <c r="M210" t="n">
        <v>0</v>
      </c>
      <c r="N210" t="n">
        <v>18.84</v>
      </c>
      <c r="O210" t="n">
        <v>15711.24</v>
      </c>
      <c r="P210" t="n">
        <v>292.47</v>
      </c>
      <c r="Q210" t="n">
        <v>790.16</v>
      </c>
      <c r="R210" t="n">
        <v>93.27</v>
      </c>
      <c r="S210" t="n">
        <v>58.53</v>
      </c>
      <c r="T210" t="n">
        <v>10239.87</v>
      </c>
      <c r="U210" t="n">
        <v>0.63</v>
      </c>
      <c r="V210" t="n">
        <v>0.77</v>
      </c>
      <c r="W210" t="n">
        <v>2.62</v>
      </c>
      <c r="X210" t="n">
        <v>0.62</v>
      </c>
      <c r="Y210" t="n">
        <v>0.5</v>
      </c>
      <c r="Z210" t="n">
        <v>10</v>
      </c>
    </row>
    <row r="211">
      <c r="A211" t="n">
        <v>0</v>
      </c>
      <c r="B211" t="n">
        <v>25</v>
      </c>
      <c r="C211" t="inlineStr">
        <is>
          <t xml:space="preserve">CONCLUIDO	</t>
        </is>
      </c>
      <c r="D211" t="n">
        <v>2.026</v>
      </c>
      <c r="E211" t="n">
        <v>49.36</v>
      </c>
      <c r="F211" t="n">
        <v>44.7</v>
      </c>
      <c r="G211" t="n">
        <v>13.02</v>
      </c>
      <c r="H211" t="n">
        <v>0.28</v>
      </c>
      <c r="I211" t="n">
        <v>206</v>
      </c>
      <c r="J211" t="n">
        <v>61.76</v>
      </c>
      <c r="K211" t="n">
        <v>28.92</v>
      </c>
      <c r="L211" t="n">
        <v>1</v>
      </c>
      <c r="M211" t="n">
        <v>204</v>
      </c>
      <c r="N211" t="n">
        <v>6.84</v>
      </c>
      <c r="O211" t="n">
        <v>7851.41</v>
      </c>
      <c r="P211" t="n">
        <v>283.3</v>
      </c>
      <c r="Q211" t="n">
        <v>790.22</v>
      </c>
      <c r="R211" t="n">
        <v>333.91</v>
      </c>
      <c r="S211" t="n">
        <v>58.53</v>
      </c>
      <c r="T211" t="n">
        <v>129613.29</v>
      </c>
      <c r="U211" t="n">
        <v>0.18</v>
      </c>
      <c r="V211" t="n">
        <v>0.65</v>
      </c>
      <c r="W211" t="n">
        <v>2.91</v>
      </c>
      <c r="X211" t="n">
        <v>7.8</v>
      </c>
      <c r="Y211" t="n">
        <v>0.5</v>
      </c>
      <c r="Z211" t="n">
        <v>10</v>
      </c>
    </row>
    <row r="212">
      <c r="A212" t="n">
        <v>1</v>
      </c>
      <c r="B212" t="n">
        <v>25</v>
      </c>
      <c r="C212" t="inlineStr">
        <is>
          <t xml:space="preserve">CONCLUIDO	</t>
        </is>
      </c>
      <c r="D212" t="n">
        <v>2.3122</v>
      </c>
      <c r="E212" t="n">
        <v>43.25</v>
      </c>
      <c r="F212" t="n">
        <v>40.22</v>
      </c>
      <c r="G212" t="n">
        <v>27.11</v>
      </c>
      <c r="H212" t="n">
        <v>0.55</v>
      </c>
      <c r="I212" t="n">
        <v>89</v>
      </c>
      <c r="J212" t="n">
        <v>62.92</v>
      </c>
      <c r="K212" t="n">
        <v>28.92</v>
      </c>
      <c r="L212" t="n">
        <v>2</v>
      </c>
      <c r="M212" t="n">
        <v>87</v>
      </c>
      <c r="N212" t="n">
        <v>7</v>
      </c>
      <c r="O212" t="n">
        <v>7994.37</v>
      </c>
      <c r="P212" t="n">
        <v>244.41</v>
      </c>
      <c r="Q212" t="n">
        <v>790.21</v>
      </c>
      <c r="R212" t="n">
        <v>183.98</v>
      </c>
      <c r="S212" t="n">
        <v>58.53</v>
      </c>
      <c r="T212" t="n">
        <v>55234.57</v>
      </c>
      <c r="U212" t="n">
        <v>0.32</v>
      </c>
      <c r="V212" t="n">
        <v>0.72</v>
      </c>
      <c r="W212" t="n">
        <v>2.72</v>
      </c>
      <c r="X212" t="n">
        <v>3.31</v>
      </c>
      <c r="Y212" t="n">
        <v>0.5</v>
      </c>
      <c r="Z212" t="n">
        <v>10</v>
      </c>
    </row>
    <row r="213">
      <c r="A213" t="n">
        <v>2</v>
      </c>
      <c r="B213" t="n">
        <v>25</v>
      </c>
      <c r="C213" t="inlineStr">
        <is>
          <t xml:space="preserve">CONCLUIDO	</t>
        </is>
      </c>
      <c r="D213" t="n">
        <v>2.4076</v>
      </c>
      <c r="E213" t="n">
        <v>41.54</v>
      </c>
      <c r="F213" t="n">
        <v>38.96</v>
      </c>
      <c r="G213" t="n">
        <v>41.74</v>
      </c>
      <c r="H213" t="n">
        <v>0.8100000000000001</v>
      </c>
      <c r="I213" t="n">
        <v>56</v>
      </c>
      <c r="J213" t="n">
        <v>64.08</v>
      </c>
      <c r="K213" t="n">
        <v>28.92</v>
      </c>
      <c r="L213" t="n">
        <v>3</v>
      </c>
      <c r="M213" t="n">
        <v>54</v>
      </c>
      <c r="N213" t="n">
        <v>7.16</v>
      </c>
      <c r="O213" t="n">
        <v>8137.65</v>
      </c>
      <c r="P213" t="n">
        <v>226.52</v>
      </c>
      <c r="Q213" t="n">
        <v>790.17</v>
      </c>
      <c r="R213" t="n">
        <v>141.78</v>
      </c>
      <c r="S213" t="n">
        <v>58.53</v>
      </c>
      <c r="T213" t="n">
        <v>34299.28</v>
      </c>
      <c r="U213" t="n">
        <v>0.41</v>
      </c>
      <c r="V213" t="n">
        <v>0.74</v>
      </c>
      <c r="W213" t="n">
        <v>2.67</v>
      </c>
      <c r="X213" t="n">
        <v>2.06</v>
      </c>
      <c r="Y213" t="n">
        <v>0.5</v>
      </c>
      <c r="Z213" t="n">
        <v>10</v>
      </c>
    </row>
    <row r="214">
      <c r="A214" t="n">
        <v>3</v>
      </c>
      <c r="B214" t="n">
        <v>25</v>
      </c>
      <c r="C214" t="inlineStr">
        <is>
          <t xml:space="preserve">CONCLUIDO	</t>
        </is>
      </c>
      <c r="D214" t="n">
        <v>2.4563</v>
      </c>
      <c r="E214" t="n">
        <v>40.71</v>
      </c>
      <c r="F214" t="n">
        <v>38.36</v>
      </c>
      <c r="G214" t="n">
        <v>57.54</v>
      </c>
      <c r="H214" t="n">
        <v>1.07</v>
      </c>
      <c r="I214" t="n">
        <v>40</v>
      </c>
      <c r="J214" t="n">
        <v>65.25</v>
      </c>
      <c r="K214" t="n">
        <v>28.92</v>
      </c>
      <c r="L214" t="n">
        <v>4</v>
      </c>
      <c r="M214" t="n">
        <v>34</v>
      </c>
      <c r="N214" t="n">
        <v>7.33</v>
      </c>
      <c r="O214" t="n">
        <v>8281.25</v>
      </c>
      <c r="P214" t="n">
        <v>211.43</v>
      </c>
      <c r="Q214" t="n">
        <v>790.16</v>
      </c>
      <c r="R214" t="n">
        <v>121.89</v>
      </c>
      <c r="S214" t="n">
        <v>58.53</v>
      </c>
      <c r="T214" t="n">
        <v>24434.04</v>
      </c>
      <c r="U214" t="n">
        <v>0.48</v>
      </c>
      <c r="V214" t="n">
        <v>0.76</v>
      </c>
      <c r="W214" t="n">
        <v>2.64</v>
      </c>
      <c r="X214" t="n">
        <v>1.46</v>
      </c>
      <c r="Y214" t="n">
        <v>0.5</v>
      </c>
      <c r="Z214" t="n">
        <v>10</v>
      </c>
    </row>
    <row r="215">
      <c r="A215" t="n">
        <v>4</v>
      </c>
      <c r="B215" t="n">
        <v>25</v>
      </c>
      <c r="C215" t="inlineStr">
        <is>
          <t xml:space="preserve">CONCLUIDO	</t>
        </is>
      </c>
      <c r="D215" t="n">
        <v>2.4726</v>
      </c>
      <c r="E215" t="n">
        <v>40.44</v>
      </c>
      <c r="F215" t="n">
        <v>38.17</v>
      </c>
      <c r="G215" t="n">
        <v>67.37</v>
      </c>
      <c r="H215" t="n">
        <v>1.31</v>
      </c>
      <c r="I215" t="n">
        <v>34</v>
      </c>
      <c r="J215" t="n">
        <v>66.42</v>
      </c>
      <c r="K215" t="n">
        <v>28.92</v>
      </c>
      <c r="L215" t="n">
        <v>5</v>
      </c>
      <c r="M215" t="n">
        <v>7</v>
      </c>
      <c r="N215" t="n">
        <v>7.49</v>
      </c>
      <c r="O215" t="n">
        <v>8425.16</v>
      </c>
      <c r="P215" t="n">
        <v>204.61</v>
      </c>
      <c r="Q215" t="n">
        <v>790.1900000000001</v>
      </c>
      <c r="R215" t="n">
        <v>114.68</v>
      </c>
      <c r="S215" t="n">
        <v>58.53</v>
      </c>
      <c r="T215" t="n">
        <v>20858.8</v>
      </c>
      <c r="U215" t="n">
        <v>0.51</v>
      </c>
      <c r="V215" t="n">
        <v>0.76</v>
      </c>
      <c r="W215" t="n">
        <v>2.66</v>
      </c>
      <c r="X215" t="n">
        <v>1.27</v>
      </c>
      <c r="Y215" t="n">
        <v>0.5</v>
      </c>
      <c r="Z215" t="n">
        <v>10</v>
      </c>
    </row>
    <row r="216">
      <c r="A216" t="n">
        <v>5</v>
      </c>
      <c r="B216" t="n">
        <v>25</v>
      </c>
      <c r="C216" t="inlineStr">
        <is>
          <t xml:space="preserve">CONCLUIDO	</t>
        </is>
      </c>
      <c r="D216" t="n">
        <v>2.4759</v>
      </c>
      <c r="E216" t="n">
        <v>40.39</v>
      </c>
      <c r="F216" t="n">
        <v>38.14</v>
      </c>
      <c r="G216" t="n">
        <v>69.34</v>
      </c>
      <c r="H216" t="n">
        <v>1.55</v>
      </c>
      <c r="I216" t="n">
        <v>33</v>
      </c>
      <c r="J216" t="n">
        <v>67.59</v>
      </c>
      <c r="K216" t="n">
        <v>28.92</v>
      </c>
      <c r="L216" t="n">
        <v>6</v>
      </c>
      <c r="M216" t="n">
        <v>0</v>
      </c>
      <c r="N216" t="n">
        <v>7.66</v>
      </c>
      <c r="O216" t="n">
        <v>8569.4</v>
      </c>
      <c r="P216" t="n">
        <v>207.83</v>
      </c>
      <c r="Q216" t="n">
        <v>790.1799999999999</v>
      </c>
      <c r="R216" t="n">
        <v>112.98</v>
      </c>
      <c r="S216" t="n">
        <v>58.53</v>
      </c>
      <c r="T216" t="n">
        <v>20014.62</v>
      </c>
      <c r="U216" t="n">
        <v>0.52</v>
      </c>
      <c r="V216" t="n">
        <v>0.76</v>
      </c>
      <c r="W216" t="n">
        <v>2.67</v>
      </c>
      <c r="X216" t="n">
        <v>1.23</v>
      </c>
      <c r="Y216" t="n">
        <v>0.5</v>
      </c>
      <c r="Z216" t="n">
        <v>10</v>
      </c>
    </row>
    <row r="217">
      <c r="A217" t="n">
        <v>0</v>
      </c>
      <c r="B217" t="n">
        <v>85</v>
      </c>
      <c r="C217" t="inlineStr">
        <is>
          <t xml:space="preserve">CONCLUIDO	</t>
        </is>
      </c>
      <c r="D217" t="n">
        <v>1.2701</v>
      </c>
      <c r="E217" t="n">
        <v>78.73</v>
      </c>
      <c r="F217" t="n">
        <v>58.13</v>
      </c>
      <c r="G217" t="n">
        <v>6.48</v>
      </c>
      <c r="H217" t="n">
        <v>0.11</v>
      </c>
      <c r="I217" t="n">
        <v>538</v>
      </c>
      <c r="J217" t="n">
        <v>167.88</v>
      </c>
      <c r="K217" t="n">
        <v>51.39</v>
      </c>
      <c r="L217" t="n">
        <v>1</v>
      </c>
      <c r="M217" t="n">
        <v>536</v>
      </c>
      <c r="N217" t="n">
        <v>30.49</v>
      </c>
      <c r="O217" t="n">
        <v>20939.59</v>
      </c>
      <c r="P217" t="n">
        <v>736.92</v>
      </c>
      <c r="Q217" t="n">
        <v>790.37</v>
      </c>
      <c r="R217" t="n">
        <v>783.39</v>
      </c>
      <c r="S217" t="n">
        <v>58.53</v>
      </c>
      <c r="T217" t="n">
        <v>352695.93</v>
      </c>
      <c r="U217" t="n">
        <v>0.07000000000000001</v>
      </c>
      <c r="V217" t="n">
        <v>0.5</v>
      </c>
      <c r="W217" t="n">
        <v>3.47</v>
      </c>
      <c r="X217" t="n">
        <v>21.21</v>
      </c>
      <c r="Y217" t="n">
        <v>0.5</v>
      </c>
      <c r="Z217" t="n">
        <v>10</v>
      </c>
    </row>
    <row r="218">
      <c r="A218" t="n">
        <v>1</v>
      </c>
      <c r="B218" t="n">
        <v>85</v>
      </c>
      <c r="C218" t="inlineStr">
        <is>
          <t xml:space="preserve">CONCLUIDO	</t>
        </is>
      </c>
      <c r="D218" t="n">
        <v>1.8562</v>
      </c>
      <c r="E218" t="n">
        <v>53.87</v>
      </c>
      <c r="F218" t="n">
        <v>44.59</v>
      </c>
      <c r="G218" t="n">
        <v>13.11</v>
      </c>
      <c r="H218" t="n">
        <v>0.21</v>
      </c>
      <c r="I218" t="n">
        <v>204</v>
      </c>
      <c r="J218" t="n">
        <v>169.33</v>
      </c>
      <c r="K218" t="n">
        <v>51.39</v>
      </c>
      <c r="L218" t="n">
        <v>2</v>
      </c>
      <c r="M218" t="n">
        <v>202</v>
      </c>
      <c r="N218" t="n">
        <v>30.94</v>
      </c>
      <c r="O218" t="n">
        <v>21118.46</v>
      </c>
      <c r="P218" t="n">
        <v>561.84</v>
      </c>
      <c r="Q218" t="n">
        <v>790.22</v>
      </c>
      <c r="R218" t="n">
        <v>330.16</v>
      </c>
      <c r="S218" t="n">
        <v>58.53</v>
      </c>
      <c r="T218" t="n">
        <v>127751.08</v>
      </c>
      <c r="U218" t="n">
        <v>0.18</v>
      </c>
      <c r="V218" t="n">
        <v>0.65</v>
      </c>
      <c r="W218" t="n">
        <v>2.9</v>
      </c>
      <c r="X218" t="n">
        <v>7.68</v>
      </c>
      <c r="Y218" t="n">
        <v>0.5</v>
      </c>
      <c r="Z218" t="n">
        <v>10</v>
      </c>
    </row>
    <row r="219">
      <c r="A219" t="n">
        <v>2</v>
      </c>
      <c r="B219" t="n">
        <v>85</v>
      </c>
      <c r="C219" t="inlineStr">
        <is>
          <t xml:space="preserve">CONCLUIDO	</t>
        </is>
      </c>
      <c r="D219" t="n">
        <v>2.0731</v>
      </c>
      <c r="E219" t="n">
        <v>48.24</v>
      </c>
      <c r="F219" t="n">
        <v>41.6</v>
      </c>
      <c r="G219" t="n">
        <v>19.81</v>
      </c>
      <c r="H219" t="n">
        <v>0.31</v>
      </c>
      <c r="I219" t="n">
        <v>126</v>
      </c>
      <c r="J219" t="n">
        <v>170.79</v>
      </c>
      <c r="K219" t="n">
        <v>51.39</v>
      </c>
      <c r="L219" t="n">
        <v>3</v>
      </c>
      <c r="M219" t="n">
        <v>124</v>
      </c>
      <c r="N219" t="n">
        <v>31.4</v>
      </c>
      <c r="O219" t="n">
        <v>21297.94</v>
      </c>
      <c r="P219" t="n">
        <v>521.1900000000001</v>
      </c>
      <c r="Q219" t="n">
        <v>790.1799999999999</v>
      </c>
      <c r="R219" t="n">
        <v>229.83</v>
      </c>
      <c r="S219" t="n">
        <v>58.53</v>
      </c>
      <c r="T219" t="n">
        <v>77973.12</v>
      </c>
      <c r="U219" t="n">
        <v>0.25</v>
      </c>
      <c r="V219" t="n">
        <v>0.7</v>
      </c>
      <c r="W219" t="n">
        <v>2.79</v>
      </c>
      <c r="X219" t="n">
        <v>4.69</v>
      </c>
      <c r="Y219" t="n">
        <v>0.5</v>
      </c>
      <c r="Z219" t="n">
        <v>10</v>
      </c>
    </row>
    <row r="220">
      <c r="A220" t="n">
        <v>3</v>
      </c>
      <c r="B220" t="n">
        <v>85</v>
      </c>
      <c r="C220" t="inlineStr">
        <is>
          <t xml:space="preserve">CONCLUIDO	</t>
        </is>
      </c>
      <c r="D220" t="n">
        <v>2.1835</v>
      </c>
      <c r="E220" t="n">
        <v>45.8</v>
      </c>
      <c r="F220" t="n">
        <v>40.31</v>
      </c>
      <c r="G220" t="n">
        <v>26.29</v>
      </c>
      <c r="H220" t="n">
        <v>0.41</v>
      </c>
      <c r="I220" t="n">
        <v>92</v>
      </c>
      <c r="J220" t="n">
        <v>172.25</v>
      </c>
      <c r="K220" t="n">
        <v>51.39</v>
      </c>
      <c r="L220" t="n">
        <v>4</v>
      </c>
      <c r="M220" t="n">
        <v>90</v>
      </c>
      <c r="N220" t="n">
        <v>31.86</v>
      </c>
      <c r="O220" t="n">
        <v>21478.05</v>
      </c>
      <c r="P220" t="n">
        <v>502.25</v>
      </c>
      <c r="Q220" t="n">
        <v>790.17</v>
      </c>
      <c r="R220" t="n">
        <v>187</v>
      </c>
      <c r="S220" t="n">
        <v>58.53</v>
      </c>
      <c r="T220" t="n">
        <v>56728.88</v>
      </c>
      <c r="U220" t="n">
        <v>0.31</v>
      </c>
      <c r="V220" t="n">
        <v>0.72</v>
      </c>
      <c r="W220" t="n">
        <v>2.72</v>
      </c>
      <c r="X220" t="n">
        <v>3.4</v>
      </c>
      <c r="Y220" t="n">
        <v>0.5</v>
      </c>
      <c r="Z220" t="n">
        <v>10</v>
      </c>
    </row>
    <row r="221">
      <c r="A221" t="n">
        <v>4</v>
      </c>
      <c r="B221" t="n">
        <v>85</v>
      </c>
      <c r="C221" t="inlineStr">
        <is>
          <t xml:space="preserve">CONCLUIDO	</t>
        </is>
      </c>
      <c r="D221" t="n">
        <v>2.2548</v>
      </c>
      <c r="E221" t="n">
        <v>44.35</v>
      </c>
      <c r="F221" t="n">
        <v>39.54</v>
      </c>
      <c r="G221" t="n">
        <v>32.95</v>
      </c>
      <c r="H221" t="n">
        <v>0.51</v>
      </c>
      <c r="I221" t="n">
        <v>72</v>
      </c>
      <c r="J221" t="n">
        <v>173.71</v>
      </c>
      <c r="K221" t="n">
        <v>51.39</v>
      </c>
      <c r="L221" t="n">
        <v>5</v>
      </c>
      <c r="M221" t="n">
        <v>70</v>
      </c>
      <c r="N221" t="n">
        <v>32.32</v>
      </c>
      <c r="O221" t="n">
        <v>21658.78</v>
      </c>
      <c r="P221" t="n">
        <v>490.19</v>
      </c>
      <c r="Q221" t="n">
        <v>790.17</v>
      </c>
      <c r="R221" t="n">
        <v>160.94</v>
      </c>
      <c r="S221" t="n">
        <v>58.53</v>
      </c>
      <c r="T221" t="n">
        <v>43800.93</v>
      </c>
      <c r="U221" t="n">
        <v>0.36</v>
      </c>
      <c r="V221" t="n">
        <v>0.73</v>
      </c>
      <c r="W221" t="n">
        <v>2.69</v>
      </c>
      <c r="X221" t="n">
        <v>2.63</v>
      </c>
      <c r="Y221" t="n">
        <v>0.5</v>
      </c>
      <c r="Z221" t="n">
        <v>10</v>
      </c>
    </row>
    <row r="222">
      <c r="A222" t="n">
        <v>5</v>
      </c>
      <c r="B222" t="n">
        <v>85</v>
      </c>
      <c r="C222" t="inlineStr">
        <is>
          <t xml:space="preserve">CONCLUIDO	</t>
        </is>
      </c>
      <c r="D222" t="n">
        <v>2.3037</v>
      </c>
      <c r="E222" t="n">
        <v>43.41</v>
      </c>
      <c r="F222" t="n">
        <v>39.04</v>
      </c>
      <c r="G222" t="n">
        <v>39.7</v>
      </c>
      <c r="H222" t="n">
        <v>0.61</v>
      </c>
      <c r="I222" t="n">
        <v>59</v>
      </c>
      <c r="J222" t="n">
        <v>175.18</v>
      </c>
      <c r="K222" t="n">
        <v>51.39</v>
      </c>
      <c r="L222" t="n">
        <v>6</v>
      </c>
      <c r="M222" t="n">
        <v>57</v>
      </c>
      <c r="N222" t="n">
        <v>32.79</v>
      </c>
      <c r="O222" t="n">
        <v>21840.16</v>
      </c>
      <c r="P222" t="n">
        <v>480.98</v>
      </c>
      <c r="Q222" t="n">
        <v>790.17</v>
      </c>
      <c r="R222" t="n">
        <v>144.47</v>
      </c>
      <c r="S222" t="n">
        <v>58.53</v>
      </c>
      <c r="T222" t="n">
        <v>35628.24</v>
      </c>
      <c r="U222" t="n">
        <v>0.41</v>
      </c>
      <c r="V222" t="n">
        <v>0.74</v>
      </c>
      <c r="W222" t="n">
        <v>2.67</v>
      </c>
      <c r="X222" t="n">
        <v>2.13</v>
      </c>
      <c r="Y222" t="n">
        <v>0.5</v>
      </c>
      <c r="Z222" t="n">
        <v>10</v>
      </c>
    </row>
    <row r="223">
      <c r="A223" t="n">
        <v>6</v>
      </c>
      <c r="B223" t="n">
        <v>85</v>
      </c>
      <c r="C223" t="inlineStr">
        <is>
          <t xml:space="preserve">CONCLUIDO	</t>
        </is>
      </c>
      <c r="D223" t="n">
        <v>2.3364</v>
      </c>
      <c r="E223" t="n">
        <v>42.8</v>
      </c>
      <c r="F223" t="n">
        <v>38.73</v>
      </c>
      <c r="G223" t="n">
        <v>46.48</v>
      </c>
      <c r="H223" t="n">
        <v>0.7</v>
      </c>
      <c r="I223" t="n">
        <v>50</v>
      </c>
      <c r="J223" t="n">
        <v>176.66</v>
      </c>
      <c r="K223" t="n">
        <v>51.39</v>
      </c>
      <c r="L223" t="n">
        <v>7</v>
      </c>
      <c r="M223" t="n">
        <v>48</v>
      </c>
      <c r="N223" t="n">
        <v>33.27</v>
      </c>
      <c r="O223" t="n">
        <v>22022.17</v>
      </c>
      <c r="P223" t="n">
        <v>474.84</v>
      </c>
      <c r="Q223" t="n">
        <v>790.17</v>
      </c>
      <c r="R223" t="n">
        <v>134.45</v>
      </c>
      <c r="S223" t="n">
        <v>58.53</v>
      </c>
      <c r="T223" t="n">
        <v>30661.6</v>
      </c>
      <c r="U223" t="n">
        <v>0.44</v>
      </c>
      <c r="V223" t="n">
        <v>0.75</v>
      </c>
      <c r="W223" t="n">
        <v>2.66</v>
      </c>
      <c r="X223" t="n">
        <v>1.83</v>
      </c>
      <c r="Y223" t="n">
        <v>0.5</v>
      </c>
      <c r="Z223" t="n">
        <v>10</v>
      </c>
    </row>
    <row r="224">
      <c r="A224" t="n">
        <v>7</v>
      </c>
      <c r="B224" t="n">
        <v>85</v>
      </c>
      <c r="C224" t="inlineStr">
        <is>
          <t xml:space="preserve">CONCLUIDO	</t>
        </is>
      </c>
      <c r="D224" t="n">
        <v>2.3649</v>
      </c>
      <c r="E224" t="n">
        <v>42.28</v>
      </c>
      <c r="F224" t="n">
        <v>38.45</v>
      </c>
      <c r="G224" t="n">
        <v>53.66</v>
      </c>
      <c r="H224" t="n">
        <v>0.8</v>
      </c>
      <c r="I224" t="n">
        <v>43</v>
      </c>
      <c r="J224" t="n">
        <v>178.14</v>
      </c>
      <c r="K224" t="n">
        <v>51.39</v>
      </c>
      <c r="L224" t="n">
        <v>8</v>
      </c>
      <c r="M224" t="n">
        <v>41</v>
      </c>
      <c r="N224" t="n">
        <v>33.75</v>
      </c>
      <c r="O224" t="n">
        <v>22204.83</v>
      </c>
      <c r="P224" t="n">
        <v>468.79</v>
      </c>
      <c r="Q224" t="n">
        <v>790.1799999999999</v>
      </c>
      <c r="R224" t="n">
        <v>125.15</v>
      </c>
      <c r="S224" t="n">
        <v>58.53</v>
      </c>
      <c r="T224" t="n">
        <v>26050.67</v>
      </c>
      <c r="U224" t="n">
        <v>0.47</v>
      </c>
      <c r="V224" t="n">
        <v>0.75</v>
      </c>
      <c r="W224" t="n">
        <v>2.64</v>
      </c>
      <c r="X224" t="n">
        <v>1.55</v>
      </c>
      <c r="Y224" t="n">
        <v>0.5</v>
      </c>
      <c r="Z224" t="n">
        <v>10</v>
      </c>
    </row>
    <row r="225">
      <c r="A225" t="n">
        <v>8</v>
      </c>
      <c r="B225" t="n">
        <v>85</v>
      </c>
      <c r="C225" t="inlineStr">
        <is>
          <t xml:space="preserve">CONCLUIDO	</t>
        </is>
      </c>
      <c r="D225" t="n">
        <v>2.3852</v>
      </c>
      <c r="E225" t="n">
        <v>41.93</v>
      </c>
      <c r="F225" t="n">
        <v>38.27</v>
      </c>
      <c r="G225" t="n">
        <v>60.42</v>
      </c>
      <c r="H225" t="n">
        <v>0.89</v>
      </c>
      <c r="I225" t="n">
        <v>38</v>
      </c>
      <c r="J225" t="n">
        <v>179.63</v>
      </c>
      <c r="K225" t="n">
        <v>51.39</v>
      </c>
      <c r="L225" t="n">
        <v>9</v>
      </c>
      <c r="M225" t="n">
        <v>36</v>
      </c>
      <c r="N225" t="n">
        <v>34.24</v>
      </c>
      <c r="O225" t="n">
        <v>22388.15</v>
      </c>
      <c r="P225" t="n">
        <v>463.58</v>
      </c>
      <c r="Q225" t="n">
        <v>790.17</v>
      </c>
      <c r="R225" t="n">
        <v>118.87</v>
      </c>
      <c r="S225" t="n">
        <v>58.53</v>
      </c>
      <c r="T225" t="n">
        <v>22932.37</v>
      </c>
      <c r="U225" t="n">
        <v>0.49</v>
      </c>
      <c r="V225" t="n">
        <v>0.76</v>
      </c>
      <c r="W225" t="n">
        <v>2.63</v>
      </c>
      <c r="X225" t="n">
        <v>1.36</v>
      </c>
      <c r="Y225" t="n">
        <v>0.5</v>
      </c>
      <c r="Z225" t="n">
        <v>10</v>
      </c>
    </row>
    <row r="226">
      <c r="A226" t="n">
        <v>9</v>
      </c>
      <c r="B226" t="n">
        <v>85</v>
      </c>
      <c r="C226" t="inlineStr">
        <is>
          <t xml:space="preserve">CONCLUIDO	</t>
        </is>
      </c>
      <c r="D226" t="n">
        <v>2.4006</v>
      </c>
      <c r="E226" t="n">
        <v>41.66</v>
      </c>
      <c r="F226" t="n">
        <v>38.13</v>
      </c>
      <c r="G226" t="n">
        <v>67.29000000000001</v>
      </c>
      <c r="H226" t="n">
        <v>0.98</v>
      </c>
      <c r="I226" t="n">
        <v>34</v>
      </c>
      <c r="J226" t="n">
        <v>181.12</v>
      </c>
      <c r="K226" t="n">
        <v>51.39</v>
      </c>
      <c r="L226" t="n">
        <v>10</v>
      </c>
      <c r="M226" t="n">
        <v>32</v>
      </c>
      <c r="N226" t="n">
        <v>34.73</v>
      </c>
      <c r="O226" t="n">
        <v>22572.13</v>
      </c>
      <c r="P226" t="n">
        <v>459.32</v>
      </c>
      <c r="Q226" t="n">
        <v>790.16</v>
      </c>
      <c r="R226" t="n">
        <v>114.21</v>
      </c>
      <c r="S226" t="n">
        <v>58.53</v>
      </c>
      <c r="T226" t="n">
        <v>20623.14</v>
      </c>
      <c r="U226" t="n">
        <v>0.51</v>
      </c>
      <c r="V226" t="n">
        <v>0.76</v>
      </c>
      <c r="W226" t="n">
        <v>2.63</v>
      </c>
      <c r="X226" t="n">
        <v>1.23</v>
      </c>
      <c r="Y226" t="n">
        <v>0.5</v>
      </c>
      <c r="Z226" t="n">
        <v>10</v>
      </c>
    </row>
    <row r="227">
      <c r="A227" t="n">
        <v>10</v>
      </c>
      <c r="B227" t="n">
        <v>85</v>
      </c>
      <c r="C227" t="inlineStr">
        <is>
          <t xml:space="preserve">CONCLUIDO	</t>
        </is>
      </c>
      <c r="D227" t="n">
        <v>2.4127</v>
      </c>
      <c r="E227" t="n">
        <v>41.45</v>
      </c>
      <c r="F227" t="n">
        <v>38.02</v>
      </c>
      <c r="G227" t="n">
        <v>73.59</v>
      </c>
      <c r="H227" t="n">
        <v>1.07</v>
      </c>
      <c r="I227" t="n">
        <v>31</v>
      </c>
      <c r="J227" t="n">
        <v>182.62</v>
      </c>
      <c r="K227" t="n">
        <v>51.39</v>
      </c>
      <c r="L227" t="n">
        <v>11</v>
      </c>
      <c r="M227" t="n">
        <v>29</v>
      </c>
      <c r="N227" t="n">
        <v>35.22</v>
      </c>
      <c r="O227" t="n">
        <v>22756.91</v>
      </c>
      <c r="P227" t="n">
        <v>454.9</v>
      </c>
      <c r="Q227" t="n">
        <v>790.17</v>
      </c>
      <c r="R227" t="n">
        <v>110.66</v>
      </c>
      <c r="S227" t="n">
        <v>58.53</v>
      </c>
      <c r="T227" t="n">
        <v>18861.53</v>
      </c>
      <c r="U227" t="n">
        <v>0.53</v>
      </c>
      <c r="V227" t="n">
        <v>0.76</v>
      </c>
      <c r="W227" t="n">
        <v>2.63</v>
      </c>
      <c r="X227" t="n">
        <v>1.12</v>
      </c>
      <c r="Y227" t="n">
        <v>0.5</v>
      </c>
      <c r="Z227" t="n">
        <v>10</v>
      </c>
    </row>
    <row r="228">
      <c r="A228" t="n">
        <v>11</v>
      </c>
      <c r="B228" t="n">
        <v>85</v>
      </c>
      <c r="C228" t="inlineStr">
        <is>
          <t xml:space="preserve">CONCLUIDO	</t>
        </is>
      </c>
      <c r="D228" t="n">
        <v>2.4256</v>
      </c>
      <c r="E228" t="n">
        <v>41.23</v>
      </c>
      <c r="F228" t="n">
        <v>37.91</v>
      </c>
      <c r="G228" t="n">
        <v>81.23</v>
      </c>
      <c r="H228" t="n">
        <v>1.16</v>
      </c>
      <c r="I228" t="n">
        <v>28</v>
      </c>
      <c r="J228" t="n">
        <v>184.12</v>
      </c>
      <c r="K228" t="n">
        <v>51.39</v>
      </c>
      <c r="L228" t="n">
        <v>12</v>
      </c>
      <c r="M228" t="n">
        <v>26</v>
      </c>
      <c r="N228" t="n">
        <v>35.73</v>
      </c>
      <c r="O228" t="n">
        <v>22942.24</v>
      </c>
      <c r="P228" t="n">
        <v>451.33</v>
      </c>
      <c r="Q228" t="n">
        <v>790.16</v>
      </c>
      <c r="R228" t="n">
        <v>106.46</v>
      </c>
      <c r="S228" t="n">
        <v>58.53</v>
      </c>
      <c r="T228" t="n">
        <v>16781.1</v>
      </c>
      <c r="U228" t="n">
        <v>0.55</v>
      </c>
      <c r="V228" t="n">
        <v>0.77</v>
      </c>
      <c r="W228" t="n">
        <v>2.63</v>
      </c>
      <c r="X228" t="n">
        <v>1</v>
      </c>
      <c r="Y228" t="n">
        <v>0.5</v>
      </c>
      <c r="Z228" t="n">
        <v>10</v>
      </c>
    </row>
    <row r="229">
      <c r="A229" t="n">
        <v>12</v>
      </c>
      <c r="B229" t="n">
        <v>85</v>
      </c>
      <c r="C229" t="inlineStr">
        <is>
          <t xml:space="preserve">CONCLUIDO	</t>
        </is>
      </c>
      <c r="D229" t="n">
        <v>2.4347</v>
      </c>
      <c r="E229" t="n">
        <v>41.07</v>
      </c>
      <c r="F229" t="n">
        <v>37.82</v>
      </c>
      <c r="G229" t="n">
        <v>87.27</v>
      </c>
      <c r="H229" t="n">
        <v>1.24</v>
      </c>
      <c r="I229" t="n">
        <v>26</v>
      </c>
      <c r="J229" t="n">
        <v>185.63</v>
      </c>
      <c r="K229" t="n">
        <v>51.39</v>
      </c>
      <c r="L229" t="n">
        <v>13</v>
      </c>
      <c r="M229" t="n">
        <v>24</v>
      </c>
      <c r="N229" t="n">
        <v>36.24</v>
      </c>
      <c r="O229" t="n">
        <v>23128.27</v>
      </c>
      <c r="P229" t="n">
        <v>446.46</v>
      </c>
      <c r="Q229" t="n">
        <v>790.17</v>
      </c>
      <c r="R229" t="n">
        <v>103.99</v>
      </c>
      <c r="S229" t="n">
        <v>58.53</v>
      </c>
      <c r="T229" t="n">
        <v>15553.63</v>
      </c>
      <c r="U229" t="n">
        <v>0.5600000000000001</v>
      </c>
      <c r="V229" t="n">
        <v>0.77</v>
      </c>
      <c r="W229" t="n">
        <v>2.61</v>
      </c>
      <c r="X229" t="n">
        <v>0.92</v>
      </c>
      <c r="Y229" t="n">
        <v>0.5</v>
      </c>
      <c r="Z229" t="n">
        <v>10</v>
      </c>
    </row>
    <row r="230">
      <c r="A230" t="n">
        <v>13</v>
      </c>
      <c r="B230" t="n">
        <v>85</v>
      </c>
      <c r="C230" t="inlineStr">
        <is>
          <t xml:space="preserve">CONCLUIDO	</t>
        </is>
      </c>
      <c r="D230" t="n">
        <v>2.4424</v>
      </c>
      <c r="E230" t="n">
        <v>40.94</v>
      </c>
      <c r="F230" t="n">
        <v>37.76</v>
      </c>
      <c r="G230" t="n">
        <v>94.39</v>
      </c>
      <c r="H230" t="n">
        <v>1.33</v>
      </c>
      <c r="I230" t="n">
        <v>24</v>
      </c>
      <c r="J230" t="n">
        <v>187.14</v>
      </c>
      <c r="K230" t="n">
        <v>51.39</v>
      </c>
      <c r="L230" t="n">
        <v>14</v>
      </c>
      <c r="M230" t="n">
        <v>22</v>
      </c>
      <c r="N230" t="n">
        <v>36.75</v>
      </c>
      <c r="O230" t="n">
        <v>23314.98</v>
      </c>
      <c r="P230" t="n">
        <v>443.63</v>
      </c>
      <c r="Q230" t="n">
        <v>790.16</v>
      </c>
      <c r="R230" t="n">
        <v>101.88</v>
      </c>
      <c r="S230" t="n">
        <v>58.53</v>
      </c>
      <c r="T230" t="n">
        <v>14509.17</v>
      </c>
      <c r="U230" t="n">
        <v>0.57</v>
      </c>
      <c r="V230" t="n">
        <v>0.77</v>
      </c>
      <c r="W230" t="n">
        <v>2.61</v>
      </c>
      <c r="X230" t="n">
        <v>0.85</v>
      </c>
      <c r="Y230" t="n">
        <v>0.5</v>
      </c>
      <c r="Z230" t="n">
        <v>10</v>
      </c>
    </row>
    <row r="231">
      <c r="A231" t="n">
        <v>14</v>
      </c>
      <c r="B231" t="n">
        <v>85</v>
      </c>
      <c r="C231" t="inlineStr">
        <is>
          <t xml:space="preserve">CONCLUIDO	</t>
        </is>
      </c>
      <c r="D231" t="n">
        <v>2.4469</v>
      </c>
      <c r="E231" t="n">
        <v>40.87</v>
      </c>
      <c r="F231" t="n">
        <v>37.72</v>
      </c>
      <c r="G231" t="n">
        <v>98.39</v>
      </c>
      <c r="H231" t="n">
        <v>1.41</v>
      </c>
      <c r="I231" t="n">
        <v>23</v>
      </c>
      <c r="J231" t="n">
        <v>188.66</v>
      </c>
      <c r="K231" t="n">
        <v>51.39</v>
      </c>
      <c r="L231" t="n">
        <v>15</v>
      </c>
      <c r="M231" t="n">
        <v>21</v>
      </c>
      <c r="N231" t="n">
        <v>37.27</v>
      </c>
      <c r="O231" t="n">
        <v>23502.4</v>
      </c>
      <c r="P231" t="n">
        <v>441.12</v>
      </c>
      <c r="Q231" t="n">
        <v>790.17</v>
      </c>
      <c r="R231" t="n">
        <v>100.41</v>
      </c>
      <c r="S231" t="n">
        <v>58.53</v>
      </c>
      <c r="T231" t="n">
        <v>13780.92</v>
      </c>
      <c r="U231" t="n">
        <v>0.58</v>
      </c>
      <c r="V231" t="n">
        <v>0.77</v>
      </c>
      <c r="W231" t="n">
        <v>2.61</v>
      </c>
      <c r="X231" t="n">
        <v>0.8100000000000001</v>
      </c>
      <c r="Y231" t="n">
        <v>0.5</v>
      </c>
      <c r="Z231" t="n">
        <v>10</v>
      </c>
    </row>
    <row r="232">
      <c r="A232" t="n">
        <v>15</v>
      </c>
      <c r="B232" t="n">
        <v>85</v>
      </c>
      <c r="C232" t="inlineStr">
        <is>
          <t xml:space="preserve">CONCLUIDO	</t>
        </is>
      </c>
      <c r="D232" t="n">
        <v>2.4546</v>
      </c>
      <c r="E232" t="n">
        <v>40.74</v>
      </c>
      <c r="F232" t="n">
        <v>37.66</v>
      </c>
      <c r="G232" t="n">
        <v>107.59</v>
      </c>
      <c r="H232" t="n">
        <v>1.49</v>
      </c>
      <c r="I232" t="n">
        <v>21</v>
      </c>
      <c r="J232" t="n">
        <v>190.19</v>
      </c>
      <c r="K232" t="n">
        <v>51.39</v>
      </c>
      <c r="L232" t="n">
        <v>16</v>
      </c>
      <c r="M232" t="n">
        <v>19</v>
      </c>
      <c r="N232" t="n">
        <v>37.79</v>
      </c>
      <c r="O232" t="n">
        <v>23690.52</v>
      </c>
      <c r="P232" t="n">
        <v>437.63</v>
      </c>
      <c r="Q232" t="n">
        <v>790.17</v>
      </c>
      <c r="R232" t="n">
        <v>98.56999999999999</v>
      </c>
      <c r="S232" t="n">
        <v>58.53</v>
      </c>
      <c r="T232" t="n">
        <v>12867.91</v>
      </c>
      <c r="U232" t="n">
        <v>0.59</v>
      </c>
      <c r="V232" t="n">
        <v>0.77</v>
      </c>
      <c r="W232" t="n">
        <v>2.6</v>
      </c>
      <c r="X232" t="n">
        <v>0.75</v>
      </c>
      <c r="Y232" t="n">
        <v>0.5</v>
      </c>
      <c r="Z232" t="n">
        <v>10</v>
      </c>
    </row>
    <row r="233">
      <c r="A233" t="n">
        <v>16</v>
      </c>
      <c r="B233" t="n">
        <v>85</v>
      </c>
      <c r="C233" t="inlineStr">
        <is>
          <t xml:space="preserve">CONCLUIDO	</t>
        </is>
      </c>
      <c r="D233" t="n">
        <v>2.4595</v>
      </c>
      <c r="E233" t="n">
        <v>40.66</v>
      </c>
      <c r="F233" t="n">
        <v>37.61</v>
      </c>
      <c r="G233" t="n">
        <v>112.83</v>
      </c>
      <c r="H233" t="n">
        <v>1.57</v>
      </c>
      <c r="I233" t="n">
        <v>20</v>
      </c>
      <c r="J233" t="n">
        <v>191.72</v>
      </c>
      <c r="K233" t="n">
        <v>51.39</v>
      </c>
      <c r="L233" t="n">
        <v>17</v>
      </c>
      <c r="M233" t="n">
        <v>18</v>
      </c>
      <c r="N233" t="n">
        <v>38.33</v>
      </c>
      <c r="O233" t="n">
        <v>23879.37</v>
      </c>
      <c r="P233" t="n">
        <v>433.89</v>
      </c>
      <c r="Q233" t="n">
        <v>790.16</v>
      </c>
      <c r="R233" t="n">
        <v>96.98</v>
      </c>
      <c r="S233" t="n">
        <v>58.53</v>
      </c>
      <c r="T233" t="n">
        <v>12076.93</v>
      </c>
      <c r="U233" t="n">
        <v>0.6</v>
      </c>
      <c r="V233" t="n">
        <v>0.77</v>
      </c>
      <c r="W233" t="n">
        <v>2.6</v>
      </c>
      <c r="X233" t="n">
        <v>0.71</v>
      </c>
      <c r="Y233" t="n">
        <v>0.5</v>
      </c>
      <c r="Z233" t="n">
        <v>10</v>
      </c>
    </row>
    <row r="234">
      <c r="A234" t="n">
        <v>17</v>
      </c>
      <c r="B234" t="n">
        <v>85</v>
      </c>
      <c r="C234" t="inlineStr">
        <is>
          <t xml:space="preserve">CONCLUIDO	</t>
        </is>
      </c>
      <c r="D234" t="n">
        <v>2.4685</v>
      </c>
      <c r="E234" t="n">
        <v>40.51</v>
      </c>
      <c r="F234" t="n">
        <v>37.53</v>
      </c>
      <c r="G234" t="n">
        <v>125.09</v>
      </c>
      <c r="H234" t="n">
        <v>1.65</v>
      </c>
      <c r="I234" t="n">
        <v>18</v>
      </c>
      <c r="J234" t="n">
        <v>193.26</v>
      </c>
      <c r="K234" t="n">
        <v>51.39</v>
      </c>
      <c r="L234" t="n">
        <v>18</v>
      </c>
      <c r="M234" t="n">
        <v>16</v>
      </c>
      <c r="N234" t="n">
        <v>38.86</v>
      </c>
      <c r="O234" t="n">
        <v>24068.93</v>
      </c>
      <c r="P234" t="n">
        <v>427.16</v>
      </c>
      <c r="Q234" t="n">
        <v>790.16</v>
      </c>
      <c r="R234" t="n">
        <v>94.23999999999999</v>
      </c>
      <c r="S234" t="n">
        <v>58.53</v>
      </c>
      <c r="T234" t="n">
        <v>10717.81</v>
      </c>
      <c r="U234" t="n">
        <v>0.62</v>
      </c>
      <c r="V234" t="n">
        <v>0.77</v>
      </c>
      <c r="W234" t="n">
        <v>2.6</v>
      </c>
      <c r="X234" t="n">
        <v>0.62</v>
      </c>
      <c r="Y234" t="n">
        <v>0.5</v>
      </c>
      <c r="Z234" t="n">
        <v>10</v>
      </c>
    </row>
    <row r="235">
      <c r="A235" t="n">
        <v>18</v>
      </c>
      <c r="B235" t="n">
        <v>85</v>
      </c>
      <c r="C235" t="inlineStr">
        <is>
          <t xml:space="preserve">CONCLUIDO	</t>
        </is>
      </c>
      <c r="D235" t="n">
        <v>2.4678</v>
      </c>
      <c r="E235" t="n">
        <v>40.52</v>
      </c>
      <c r="F235" t="n">
        <v>37.54</v>
      </c>
      <c r="G235" t="n">
        <v>125.13</v>
      </c>
      <c r="H235" t="n">
        <v>1.73</v>
      </c>
      <c r="I235" t="n">
        <v>18</v>
      </c>
      <c r="J235" t="n">
        <v>194.8</v>
      </c>
      <c r="K235" t="n">
        <v>51.39</v>
      </c>
      <c r="L235" t="n">
        <v>19</v>
      </c>
      <c r="M235" t="n">
        <v>16</v>
      </c>
      <c r="N235" t="n">
        <v>39.41</v>
      </c>
      <c r="O235" t="n">
        <v>24259.23</v>
      </c>
      <c r="P235" t="n">
        <v>429.19</v>
      </c>
      <c r="Q235" t="n">
        <v>790.16</v>
      </c>
      <c r="R235" t="n">
        <v>94.78</v>
      </c>
      <c r="S235" t="n">
        <v>58.53</v>
      </c>
      <c r="T235" t="n">
        <v>10989.67</v>
      </c>
      <c r="U235" t="n">
        <v>0.62</v>
      </c>
      <c r="V235" t="n">
        <v>0.77</v>
      </c>
      <c r="W235" t="n">
        <v>2.6</v>
      </c>
      <c r="X235" t="n">
        <v>0.64</v>
      </c>
      <c r="Y235" t="n">
        <v>0.5</v>
      </c>
      <c r="Z235" t="n">
        <v>10</v>
      </c>
    </row>
    <row r="236">
      <c r="A236" t="n">
        <v>19</v>
      </c>
      <c r="B236" t="n">
        <v>85</v>
      </c>
      <c r="C236" t="inlineStr">
        <is>
          <t xml:space="preserve">CONCLUIDO	</t>
        </is>
      </c>
      <c r="D236" t="n">
        <v>2.4728</v>
      </c>
      <c r="E236" t="n">
        <v>40.44</v>
      </c>
      <c r="F236" t="n">
        <v>37.49</v>
      </c>
      <c r="G236" t="n">
        <v>132.32</v>
      </c>
      <c r="H236" t="n">
        <v>1.81</v>
      </c>
      <c r="I236" t="n">
        <v>17</v>
      </c>
      <c r="J236" t="n">
        <v>196.35</v>
      </c>
      <c r="K236" t="n">
        <v>51.39</v>
      </c>
      <c r="L236" t="n">
        <v>20</v>
      </c>
      <c r="M236" t="n">
        <v>15</v>
      </c>
      <c r="N236" t="n">
        <v>39.96</v>
      </c>
      <c r="O236" t="n">
        <v>24450.27</v>
      </c>
      <c r="P236" t="n">
        <v>423.38</v>
      </c>
      <c r="Q236" t="n">
        <v>790.17</v>
      </c>
      <c r="R236" t="n">
        <v>92.95</v>
      </c>
      <c r="S236" t="n">
        <v>58.53</v>
      </c>
      <c r="T236" t="n">
        <v>10078.9</v>
      </c>
      <c r="U236" t="n">
        <v>0.63</v>
      </c>
      <c r="V236" t="n">
        <v>0.77</v>
      </c>
      <c r="W236" t="n">
        <v>2.6</v>
      </c>
      <c r="X236" t="n">
        <v>0.59</v>
      </c>
      <c r="Y236" t="n">
        <v>0.5</v>
      </c>
      <c r="Z236" t="n">
        <v>10</v>
      </c>
    </row>
    <row r="237">
      <c r="A237" t="n">
        <v>20</v>
      </c>
      <c r="B237" t="n">
        <v>85</v>
      </c>
      <c r="C237" t="inlineStr">
        <is>
          <t xml:space="preserve">CONCLUIDO	</t>
        </is>
      </c>
      <c r="D237" t="n">
        <v>2.4767</v>
      </c>
      <c r="E237" t="n">
        <v>40.38</v>
      </c>
      <c r="F237" t="n">
        <v>37.46</v>
      </c>
      <c r="G237" t="n">
        <v>140.48</v>
      </c>
      <c r="H237" t="n">
        <v>1.88</v>
      </c>
      <c r="I237" t="n">
        <v>16</v>
      </c>
      <c r="J237" t="n">
        <v>197.9</v>
      </c>
      <c r="K237" t="n">
        <v>51.39</v>
      </c>
      <c r="L237" t="n">
        <v>21</v>
      </c>
      <c r="M237" t="n">
        <v>14</v>
      </c>
      <c r="N237" t="n">
        <v>40.51</v>
      </c>
      <c r="O237" t="n">
        <v>24642.07</v>
      </c>
      <c r="P237" t="n">
        <v>420.13</v>
      </c>
      <c r="Q237" t="n">
        <v>790.17</v>
      </c>
      <c r="R237" t="n">
        <v>92.09</v>
      </c>
      <c r="S237" t="n">
        <v>58.53</v>
      </c>
      <c r="T237" t="n">
        <v>9654.6</v>
      </c>
      <c r="U237" t="n">
        <v>0.64</v>
      </c>
      <c r="V237" t="n">
        <v>0.77</v>
      </c>
      <c r="W237" t="n">
        <v>2.6</v>
      </c>
      <c r="X237" t="n">
        <v>0.5600000000000001</v>
      </c>
      <c r="Y237" t="n">
        <v>0.5</v>
      </c>
      <c r="Z237" t="n">
        <v>10</v>
      </c>
    </row>
    <row r="238">
      <c r="A238" t="n">
        <v>21</v>
      </c>
      <c r="B238" t="n">
        <v>85</v>
      </c>
      <c r="C238" t="inlineStr">
        <is>
          <t xml:space="preserve">CONCLUIDO	</t>
        </is>
      </c>
      <c r="D238" t="n">
        <v>2.4814</v>
      </c>
      <c r="E238" t="n">
        <v>40.3</v>
      </c>
      <c r="F238" t="n">
        <v>37.42</v>
      </c>
      <c r="G238" t="n">
        <v>149.68</v>
      </c>
      <c r="H238" t="n">
        <v>1.96</v>
      </c>
      <c r="I238" t="n">
        <v>15</v>
      </c>
      <c r="J238" t="n">
        <v>199.46</v>
      </c>
      <c r="K238" t="n">
        <v>51.39</v>
      </c>
      <c r="L238" t="n">
        <v>22</v>
      </c>
      <c r="M238" t="n">
        <v>13</v>
      </c>
      <c r="N238" t="n">
        <v>41.07</v>
      </c>
      <c r="O238" t="n">
        <v>24834.62</v>
      </c>
      <c r="P238" t="n">
        <v>418.23</v>
      </c>
      <c r="Q238" t="n">
        <v>790.16</v>
      </c>
      <c r="R238" t="n">
        <v>90.59999999999999</v>
      </c>
      <c r="S238" t="n">
        <v>58.53</v>
      </c>
      <c r="T238" t="n">
        <v>8914.84</v>
      </c>
      <c r="U238" t="n">
        <v>0.65</v>
      </c>
      <c r="V238" t="n">
        <v>0.78</v>
      </c>
      <c r="W238" t="n">
        <v>2.6</v>
      </c>
      <c r="X238" t="n">
        <v>0.52</v>
      </c>
      <c r="Y238" t="n">
        <v>0.5</v>
      </c>
      <c r="Z238" t="n">
        <v>10</v>
      </c>
    </row>
    <row r="239">
      <c r="A239" t="n">
        <v>22</v>
      </c>
      <c r="B239" t="n">
        <v>85</v>
      </c>
      <c r="C239" t="inlineStr">
        <is>
          <t xml:space="preserve">CONCLUIDO	</t>
        </is>
      </c>
      <c r="D239" t="n">
        <v>2.4855</v>
      </c>
      <c r="E239" t="n">
        <v>40.23</v>
      </c>
      <c r="F239" t="n">
        <v>37.39</v>
      </c>
      <c r="G239" t="n">
        <v>160.23</v>
      </c>
      <c r="H239" t="n">
        <v>2.03</v>
      </c>
      <c r="I239" t="n">
        <v>14</v>
      </c>
      <c r="J239" t="n">
        <v>201.03</v>
      </c>
      <c r="K239" t="n">
        <v>51.39</v>
      </c>
      <c r="L239" t="n">
        <v>23</v>
      </c>
      <c r="M239" t="n">
        <v>12</v>
      </c>
      <c r="N239" t="n">
        <v>41.64</v>
      </c>
      <c r="O239" t="n">
        <v>25027.94</v>
      </c>
      <c r="P239" t="n">
        <v>413.58</v>
      </c>
      <c r="Q239" t="n">
        <v>790.2</v>
      </c>
      <c r="R239" t="n">
        <v>89.48</v>
      </c>
      <c r="S239" t="n">
        <v>58.53</v>
      </c>
      <c r="T239" t="n">
        <v>8358.379999999999</v>
      </c>
      <c r="U239" t="n">
        <v>0.65</v>
      </c>
      <c r="V239" t="n">
        <v>0.78</v>
      </c>
      <c r="W239" t="n">
        <v>2.6</v>
      </c>
      <c r="X239" t="n">
        <v>0.48</v>
      </c>
      <c r="Y239" t="n">
        <v>0.5</v>
      </c>
      <c r="Z239" t="n">
        <v>10</v>
      </c>
    </row>
    <row r="240">
      <c r="A240" t="n">
        <v>23</v>
      </c>
      <c r="B240" t="n">
        <v>85</v>
      </c>
      <c r="C240" t="inlineStr">
        <is>
          <t xml:space="preserve">CONCLUIDO	</t>
        </is>
      </c>
      <c r="D240" t="n">
        <v>2.4867</v>
      </c>
      <c r="E240" t="n">
        <v>40.21</v>
      </c>
      <c r="F240" t="n">
        <v>37.37</v>
      </c>
      <c r="G240" t="n">
        <v>160.14</v>
      </c>
      <c r="H240" t="n">
        <v>2.1</v>
      </c>
      <c r="I240" t="n">
        <v>14</v>
      </c>
      <c r="J240" t="n">
        <v>202.61</v>
      </c>
      <c r="K240" t="n">
        <v>51.39</v>
      </c>
      <c r="L240" t="n">
        <v>24</v>
      </c>
      <c r="M240" t="n">
        <v>12</v>
      </c>
      <c r="N240" t="n">
        <v>42.21</v>
      </c>
      <c r="O240" t="n">
        <v>25222.04</v>
      </c>
      <c r="P240" t="n">
        <v>409.36</v>
      </c>
      <c r="Q240" t="n">
        <v>790.16</v>
      </c>
      <c r="R240" t="n">
        <v>89.04000000000001</v>
      </c>
      <c r="S240" t="n">
        <v>58.53</v>
      </c>
      <c r="T240" t="n">
        <v>8138.42</v>
      </c>
      <c r="U240" t="n">
        <v>0.66</v>
      </c>
      <c r="V240" t="n">
        <v>0.78</v>
      </c>
      <c r="W240" t="n">
        <v>2.59</v>
      </c>
      <c r="X240" t="n">
        <v>0.46</v>
      </c>
      <c r="Y240" t="n">
        <v>0.5</v>
      </c>
      <c r="Z240" t="n">
        <v>10</v>
      </c>
    </row>
    <row r="241">
      <c r="A241" t="n">
        <v>24</v>
      </c>
      <c r="B241" t="n">
        <v>85</v>
      </c>
      <c r="C241" t="inlineStr">
        <is>
          <t xml:space="preserve">CONCLUIDO	</t>
        </is>
      </c>
      <c r="D241" t="n">
        <v>2.4902</v>
      </c>
      <c r="E241" t="n">
        <v>40.16</v>
      </c>
      <c r="F241" t="n">
        <v>37.34</v>
      </c>
      <c r="G241" t="n">
        <v>172.36</v>
      </c>
      <c r="H241" t="n">
        <v>2.17</v>
      </c>
      <c r="I241" t="n">
        <v>13</v>
      </c>
      <c r="J241" t="n">
        <v>204.19</v>
      </c>
      <c r="K241" t="n">
        <v>51.39</v>
      </c>
      <c r="L241" t="n">
        <v>25</v>
      </c>
      <c r="M241" t="n">
        <v>11</v>
      </c>
      <c r="N241" t="n">
        <v>42.79</v>
      </c>
      <c r="O241" t="n">
        <v>25417.05</v>
      </c>
      <c r="P241" t="n">
        <v>407.62</v>
      </c>
      <c r="Q241" t="n">
        <v>790.16</v>
      </c>
      <c r="R241" t="n">
        <v>88.03</v>
      </c>
      <c r="S241" t="n">
        <v>58.53</v>
      </c>
      <c r="T241" t="n">
        <v>7638.57</v>
      </c>
      <c r="U241" t="n">
        <v>0.66</v>
      </c>
      <c r="V241" t="n">
        <v>0.78</v>
      </c>
      <c r="W241" t="n">
        <v>2.6</v>
      </c>
      <c r="X241" t="n">
        <v>0.44</v>
      </c>
      <c r="Y241" t="n">
        <v>0.5</v>
      </c>
      <c r="Z241" t="n">
        <v>10</v>
      </c>
    </row>
    <row r="242">
      <c r="A242" t="n">
        <v>25</v>
      </c>
      <c r="B242" t="n">
        <v>85</v>
      </c>
      <c r="C242" t="inlineStr">
        <is>
          <t xml:space="preserve">CONCLUIDO	</t>
        </is>
      </c>
      <c r="D242" t="n">
        <v>2.4903</v>
      </c>
      <c r="E242" t="n">
        <v>40.16</v>
      </c>
      <c r="F242" t="n">
        <v>37.34</v>
      </c>
      <c r="G242" t="n">
        <v>172.35</v>
      </c>
      <c r="H242" t="n">
        <v>2.24</v>
      </c>
      <c r="I242" t="n">
        <v>13</v>
      </c>
      <c r="J242" t="n">
        <v>205.77</v>
      </c>
      <c r="K242" t="n">
        <v>51.39</v>
      </c>
      <c r="L242" t="n">
        <v>26</v>
      </c>
      <c r="M242" t="n">
        <v>11</v>
      </c>
      <c r="N242" t="n">
        <v>43.38</v>
      </c>
      <c r="O242" t="n">
        <v>25612.75</v>
      </c>
      <c r="P242" t="n">
        <v>402.24</v>
      </c>
      <c r="Q242" t="n">
        <v>790.16</v>
      </c>
      <c r="R242" t="n">
        <v>88.20999999999999</v>
      </c>
      <c r="S242" t="n">
        <v>58.53</v>
      </c>
      <c r="T242" t="n">
        <v>7727.97</v>
      </c>
      <c r="U242" t="n">
        <v>0.66</v>
      </c>
      <c r="V242" t="n">
        <v>0.78</v>
      </c>
      <c r="W242" t="n">
        <v>2.59</v>
      </c>
      <c r="X242" t="n">
        <v>0.44</v>
      </c>
      <c r="Y242" t="n">
        <v>0.5</v>
      </c>
      <c r="Z242" t="n">
        <v>10</v>
      </c>
    </row>
    <row r="243">
      <c r="A243" t="n">
        <v>26</v>
      </c>
      <c r="B243" t="n">
        <v>85</v>
      </c>
      <c r="C243" t="inlineStr">
        <is>
          <t xml:space="preserve">CONCLUIDO	</t>
        </is>
      </c>
      <c r="D243" t="n">
        <v>2.4938</v>
      </c>
      <c r="E243" t="n">
        <v>40.1</v>
      </c>
      <c r="F243" t="n">
        <v>37.32</v>
      </c>
      <c r="G243" t="n">
        <v>186.6</v>
      </c>
      <c r="H243" t="n">
        <v>2.31</v>
      </c>
      <c r="I243" t="n">
        <v>12</v>
      </c>
      <c r="J243" t="n">
        <v>207.37</v>
      </c>
      <c r="K243" t="n">
        <v>51.39</v>
      </c>
      <c r="L243" t="n">
        <v>27</v>
      </c>
      <c r="M243" t="n">
        <v>10</v>
      </c>
      <c r="N243" t="n">
        <v>43.97</v>
      </c>
      <c r="O243" t="n">
        <v>25809.25</v>
      </c>
      <c r="P243" t="n">
        <v>401.41</v>
      </c>
      <c r="Q243" t="n">
        <v>790.16</v>
      </c>
      <c r="R243" t="n">
        <v>87.28</v>
      </c>
      <c r="S243" t="n">
        <v>58.53</v>
      </c>
      <c r="T243" t="n">
        <v>7268.88</v>
      </c>
      <c r="U243" t="n">
        <v>0.67</v>
      </c>
      <c r="V243" t="n">
        <v>0.78</v>
      </c>
      <c r="W243" t="n">
        <v>2.59</v>
      </c>
      <c r="X243" t="n">
        <v>0.42</v>
      </c>
      <c r="Y243" t="n">
        <v>0.5</v>
      </c>
      <c r="Z243" t="n">
        <v>10</v>
      </c>
    </row>
    <row r="244">
      <c r="A244" t="n">
        <v>27</v>
      </c>
      <c r="B244" t="n">
        <v>85</v>
      </c>
      <c r="C244" t="inlineStr">
        <is>
          <t xml:space="preserve">CONCLUIDO	</t>
        </is>
      </c>
      <c r="D244" t="n">
        <v>2.4934</v>
      </c>
      <c r="E244" t="n">
        <v>40.11</v>
      </c>
      <c r="F244" t="n">
        <v>37.33</v>
      </c>
      <c r="G244" t="n">
        <v>186.63</v>
      </c>
      <c r="H244" t="n">
        <v>2.38</v>
      </c>
      <c r="I244" t="n">
        <v>12</v>
      </c>
      <c r="J244" t="n">
        <v>208.97</v>
      </c>
      <c r="K244" t="n">
        <v>51.39</v>
      </c>
      <c r="L244" t="n">
        <v>28</v>
      </c>
      <c r="M244" t="n">
        <v>8</v>
      </c>
      <c r="N244" t="n">
        <v>44.57</v>
      </c>
      <c r="O244" t="n">
        <v>26006.56</v>
      </c>
      <c r="P244" t="n">
        <v>399.29</v>
      </c>
      <c r="Q244" t="n">
        <v>790.16</v>
      </c>
      <c r="R244" t="n">
        <v>87.42</v>
      </c>
      <c r="S244" t="n">
        <v>58.53</v>
      </c>
      <c r="T244" t="n">
        <v>7339.72</v>
      </c>
      <c r="U244" t="n">
        <v>0.67</v>
      </c>
      <c r="V244" t="n">
        <v>0.78</v>
      </c>
      <c r="W244" t="n">
        <v>2.6</v>
      </c>
      <c r="X244" t="n">
        <v>0.42</v>
      </c>
      <c r="Y244" t="n">
        <v>0.5</v>
      </c>
      <c r="Z244" t="n">
        <v>10</v>
      </c>
    </row>
    <row r="245">
      <c r="A245" t="n">
        <v>28</v>
      </c>
      <c r="B245" t="n">
        <v>85</v>
      </c>
      <c r="C245" t="inlineStr">
        <is>
          <t xml:space="preserve">CONCLUIDO	</t>
        </is>
      </c>
      <c r="D245" t="n">
        <v>2.4988</v>
      </c>
      <c r="E245" t="n">
        <v>40.02</v>
      </c>
      <c r="F245" t="n">
        <v>37.27</v>
      </c>
      <c r="G245" t="n">
        <v>203.31</v>
      </c>
      <c r="H245" t="n">
        <v>2.45</v>
      </c>
      <c r="I245" t="n">
        <v>11</v>
      </c>
      <c r="J245" t="n">
        <v>210.57</v>
      </c>
      <c r="K245" t="n">
        <v>51.39</v>
      </c>
      <c r="L245" t="n">
        <v>29</v>
      </c>
      <c r="M245" t="n">
        <v>5</v>
      </c>
      <c r="N245" t="n">
        <v>45.18</v>
      </c>
      <c r="O245" t="n">
        <v>26204.71</v>
      </c>
      <c r="P245" t="n">
        <v>396.15</v>
      </c>
      <c r="Q245" t="n">
        <v>790.17</v>
      </c>
      <c r="R245" t="n">
        <v>85.61</v>
      </c>
      <c r="S245" t="n">
        <v>58.53</v>
      </c>
      <c r="T245" t="n">
        <v>6436.29</v>
      </c>
      <c r="U245" t="n">
        <v>0.68</v>
      </c>
      <c r="V245" t="n">
        <v>0.78</v>
      </c>
      <c r="W245" t="n">
        <v>2.59</v>
      </c>
      <c r="X245" t="n">
        <v>0.37</v>
      </c>
      <c r="Y245" t="n">
        <v>0.5</v>
      </c>
      <c r="Z245" t="n">
        <v>10</v>
      </c>
    </row>
    <row r="246">
      <c r="A246" t="n">
        <v>29</v>
      </c>
      <c r="B246" t="n">
        <v>85</v>
      </c>
      <c r="C246" t="inlineStr">
        <is>
          <t xml:space="preserve">CONCLUIDO	</t>
        </is>
      </c>
      <c r="D246" t="n">
        <v>2.499</v>
      </c>
      <c r="E246" t="n">
        <v>40.02</v>
      </c>
      <c r="F246" t="n">
        <v>37.27</v>
      </c>
      <c r="G246" t="n">
        <v>203.29</v>
      </c>
      <c r="H246" t="n">
        <v>2.51</v>
      </c>
      <c r="I246" t="n">
        <v>11</v>
      </c>
      <c r="J246" t="n">
        <v>212.19</v>
      </c>
      <c r="K246" t="n">
        <v>51.39</v>
      </c>
      <c r="L246" t="n">
        <v>30</v>
      </c>
      <c r="M246" t="n">
        <v>4</v>
      </c>
      <c r="N246" t="n">
        <v>45.79</v>
      </c>
      <c r="O246" t="n">
        <v>26403.69</v>
      </c>
      <c r="P246" t="n">
        <v>396.16</v>
      </c>
      <c r="Q246" t="n">
        <v>790.16</v>
      </c>
      <c r="R246" t="n">
        <v>85.47</v>
      </c>
      <c r="S246" t="n">
        <v>58.53</v>
      </c>
      <c r="T246" t="n">
        <v>6370.04</v>
      </c>
      <c r="U246" t="n">
        <v>0.68</v>
      </c>
      <c r="V246" t="n">
        <v>0.78</v>
      </c>
      <c r="W246" t="n">
        <v>2.6</v>
      </c>
      <c r="X246" t="n">
        <v>0.37</v>
      </c>
      <c r="Y246" t="n">
        <v>0.5</v>
      </c>
      <c r="Z246" t="n">
        <v>10</v>
      </c>
    </row>
    <row r="247">
      <c r="A247" t="n">
        <v>30</v>
      </c>
      <c r="B247" t="n">
        <v>85</v>
      </c>
      <c r="C247" t="inlineStr">
        <is>
          <t xml:space="preserve">CONCLUIDO	</t>
        </is>
      </c>
      <c r="D247" t="n">
        <v>2.498</v>
      </c>
      <c r="E247" t="n">
        <v>40.03</v>
      </c>
      <c r="F247" t="n">
        <v>37.29</v>
      </c>
      <c r="G247" t="n">
        <v>203.38</v>
      </c>
      <c r="H247" t="n">
        <v>2.58</v>
      </c>
      <c r="I247" t="n">
        <v>11</v>
      </c>
      <c r="J247" t="n">
        <v>213.81</v>
      </c>
      <c r="K247" t="n">
        <v>51.39</v>
      </c>
      <c r="L247" t="n">
        <v>31</v>
      </c>
      <c r="M247" t="n">
        <v>3</v>
      </c>
      <c r="N247" t="n">
        <v>46.41</v>
      </c>
      <c r="O247" t="n">
        <v>26603.52</v>
      </c>
      <c r="P247" t="n">
        <v>398.31</v>
      </c>
      <c r="Q247" t="n">
        <v>790.17</v>
      </c>
      <c r="R247" t="n">
        <v>85.73999999999999</v>
      </c>
      <c r="S247" t="n">
        <v>58.53</v>
      </c>
      <c r="T247" t="n">
        <v>6503.36</v>
      </c>
      <c r="U247" t="n">
        <v>0.68</v>
      </c>
      <c r="V247" t="n">
        <v>0.78</v>
      </c>
      <c r="W247" t="n">
        <v>2.6</v>
      </c>
      <c r="X247" t="n">
        <v>0.38</v>
      </c>
      <c r="Y247" t="n">
        <v>0.5</v>
      </c>
      <c r="Z247" t="n">
        <v>10</v>
      </c>
    </row>
    <row r="248">
      <c r="A248" t="n">
        <v>31</v>
      </c>
      <c r="B248" t="n">
        <v>85</v>
      </c>
      <c r="C248" t="inlineStr">
        <is>
          <t xml:space="preserve">CONCLUIDO	</t>
        </is>
      </c>
      <c r="D248" t="n">
        <v>2.4987</v>
      </c>
      <c r="E248" t="n">
        <v>40.02</v>
      </c>
      <c r="F248" t="n">
        <v>37.28</v>
      </c>
      <c r="G248" t="n">
        <v>203.32</v>
      </c>
      <c r="H248" t="n">
        <v>2.64</v>
      </c>
      <c r="I248" t="n">
        <v>11</v>
      </c>
      <c r="J248" t="n">
        <v>215.43</v>
      </c>
      <c r="K248" t="n">
        <v>51.39</v>
      </c>
      <c r="L248" t="n">
        <v>32</v>
      </c>
      <c r="M248" t="n">
        <v>2</v>
      </c>
      <c r="N248" t="n">
        <v>47.04</v>
      </c>
      <c r="O248" t="n">
        <v>26804.21</v>
      </c>
      <c r="P248" t="n">
        <v>398.92</v>
      </c>
      <c r="Q248" t="n">
        <v>790.1799999999999</v>
      </c>
      <c r="R248" t="n">
        <v>85.59999999999999</v>
      </c>
      <c r="S248" t="n">
        <v>58.53</v>
      </c>
      <c r="T248" t="n">
        <v>6431.29</v>
      </c>
      <c r="U248" t="n">
        <v>0.68</v>
      </c>
      <c r="V248" t="n">
        <v>0.78</v>
      </c>
      <c r="W248" t="n">
        <v>2.6</v>
      </c>
      <c r="X248" t="n">
        <v>0.37</v>
      </c>
      <c r="Y248" t="n">
        <v>0.5</v>
      </c>
      <c r="Z248" t="n">
        <v>10</v>
      </c>
    </row>
    <row r="249">
      <c r="A249" t="n">
        <v>32</v>
      </c>
      <c r="B249" t="n">
        <v>85</v>
      </c>
      <c r="C249" t="inlineStr">
        <is>
          <t xml:space="preserve">CONCLUIDO	</t>
        </is>
      </c>
      <c r="D249" t="n">
        <v>2.4981</v>
      </c>
      <c r="E249" t="n">
        <v>40.03</v>
      </c>
      <c r="F249" t="n">
        <v>37.28</v>
      </c>
      <c r="G249" t="n">
        <v>203.37</v>
      </c>
      <c r="H249" t="n">
        <v>2.7</v>
      </c>
      <c r="I249" t="n">
        <v>11</v>
      </c>
      <c r="J249" t="n">
        <v>217.07</v>
      </c>
      <c r="K249" t="n">
        <v>51.39</v>
      </c>
      <c r="L249" t="n">
        <v>33</v>
      </c>
      <c r="M249" t="n">
        <v>0</v>
      </c>
      <c r="N249" t="n">
        <v>47.68</v>
      </c>
      <c r="O249" t="n">
        <v>27005.77</v>
      </c>
      <c r="P249" t="n">
        <v>400.93</v>
      </c>
      <c r="Q249" t="n">
        <v>790.1799999999999</v>
      </c>
      <c r="R249" t="n">
        <v>85.63</v>
      </c>
      <c r="S249" t="n">
        <v>58.53</v>
      </c>
      <c r="T249" t="n">
        <v>6449.67</v>
      </c>
      <c r="U249" t="n">
        <v>0.68</v>
      </c>
      <c r="V249" t="n">
        <v>0.78</v>
      </c>
      <c r="W249" t="n">
        <v>2.6</v>
      </c>
      <c r="X249" t="n">
        <v>0.38</v>
      </c>
      <c r="Y249" t="n">
        <v>0.5</v>
      </c>
      <c r="Z249" t="n">
        <v>10</v>
      </c>
    </row>
    <row r="250">
      <c r="A250" t="n">
        <v>0</v>
      </c>
      <c r="B250" t="n">
        <v>20</v>
      </c>
      <c r="C250" t="inlineStr">
        <is>
          <t xml:space="preserve">CONCLUIDO	</t>
        </is>
      </c>
      <c r="D250" t="n">
        <v>2.1143</v>
      </c>
      <c r="E250" t="n">
        <v>47.3</v>
      </c>
      <c r="F250" t="n">
        <v>43.44</v>
      </c>
      <c r="G250" t="n">
        <v>15.06</v>
      </c>
      <c r="H250" t="n">
        <v>0.34</v>
      </c>
      <c r="I250" t="n">
        <v>173</v>
      </c>
      <c r="J250" t="n">
        <v>51.33</v>
      </c>
      <c r="K250" t="n">
        <v>24.83</v>
      </c>
      <c r="L250" t="n">
        <v>1</v>
      </c>
      <c r="M250" t="n">
        <v>171</v>
      </c>
      <c r="N250" t="n">
        <v>5.51</v>
      </c>
      <c r="O250" t="n">
        <v>6564.78</v>
      </c>
      <c r="P250" t="n">
        <v>238.22</v>
      </c>
      <c r="Q250" t="n">
        <v>790.22</v>
      </c>
      <c r="R250" t="n">
        <v>291.26</v>
      </c>
      <c r="S250" t="n">
        <v>58.53</v>
      </c>
      <c r="T250" t="n">
        <v>108454.79</v>
      </c>
      <c r="U250" t="n">
        <v>0.2</v>
      </c>
      <c r="V250" t="n">
        <v>0.67</v>
      </c>
      <c r="W250" t="n">
        <v>2.86</v>
      </c>
      <c r="X250" t="n">
        <v>6.53</v>
      </c>
      <c r="Y250" t="n">
        <v>0.5</v>
      </c>
      <c r="Z250" t="n">
        <v>10</v>
      </c>
    </row>
    <row r="251">
      <c r="A251" t="n">
        <v>1</v>
      </c>
      <c r="B251" t="n">
        <v>20</v>
      </c>
      <c r="C251" t="inlineStr">
        <is>
          <t xml:space="preserve">CONCLUIDO	</t>
        </is>
      </c>
      <c r="D251" t="n">
        <v>2.3627</v>
      </c>
      <c r="E251" t="n">
        <v>42.32</v>
      </c>
      <c r="F251" t="n">
        <v>39.66</v>
      </c>
      <c r="G251" t="n">
        <v>31.73</v>
      </c>
      <c r="H251" t="n">
        <v>0.66</v>
      </c>
      <c r="I251" t="n">
        <v>75</v>
      </c>
      <c r="J251" t="n">
        <v>52.47</v>
      </c>
      <c r="K251" t="n">
        <v>24.83</v>
      </c>
      <c r="L251" t="n">
        <v>2</v>
      </c>
      <c r="M251" t="n">
        <v>73</v>
      </c>
      <c r="N251" t="n">
        <v>5.64</v>
      </c>
      <c r="O251" t="n">
        <v>6705.1</v>
      </c>
      <c r="P251" t="n">
        <v>204.65</v>
      </c>
      <c r="Q251" t="n">
        <v>790.1799999999999</v>
      </c>
      <c r="R251" t="n">
        <v>165.12</v>
      </c>
      <c r="S251" t="n">
        <v>58.53</v>
      </c>
      <c r="T251" t="n">
        <v>45875.73</v>
      </c>
      <c r="U251" t="n">
        <v>0.35</v>
      </c>
      <c r="V251" t="n">
        <v>0.73</v>
      </c>
      <c r="W251" t="n">
        <v>2.7</v>
      </c>
      <c r="X251" t="n">
        <v>2.76</v>
      </c>
      <c r="Y251" t="n">
        <v>0.5</v>
      </c>
      <c r="Z251" t="n">
        <v>10</v>
      </c>
    </row>
    <row r="252">
      <c r="A252" t="n">
        <v>2</v>
      </c>
      <c r="B252" t="n">
        <v>20</v>
      </c>
      <c r="C252" t="inlineStr">
        <is>
          <t xml:space="preserve">CONCLUIDO	</t>
        </is>
      </c>
      <c r="D252" t="n">
        <v>2.4462</v>
      </c>
      <c r="E252" t="n">
        <v>40.88</v>
      </c>
      <c r="F252" t="n">
        <v>38.57</v>
      </c>
      <c r="G252" t="n">
        <v>50.31</v>
      </c>
      <c r="H252" t="n">
        <v>0.97</v>
      </c>
      <c r="I252" t="n">
        <v>46</v>
      </c>
      <c r="J252" t="n">
        <v>53.61</v>
      </c>
      <c r="K252" t="n">
        <v>24.83</v>
      </c>
      <c r="L252" t="n">
        <v>3</v>
      </c>
      <c r="M252" t="n">
        <v>33</v>
      </c>
      <c r="N252" t="n">
        <v>5.78</v>
      </c>
      <c r="O252" t="n">
        <v>6845.59</v>
      </c>
      <c r="P252" t="n">
        <v>184.46</v>
      </c>
      <c r="Q252" t="n">
        <v>790.24</v>
      </c>
      <c r="R252" t="n">
        <v>128.55</v>
      </c>
      <c r="S252" t="n">
        <v>58.53</v>
      </c>
      <c r="T252" t="n">
        <v>27733.9</v>
      </c>
      <c r="U252" t="n">
        <v>0.46</v>
      </c>
      <c r="V252" t="n">
        <v>0.75</v>
      </c>
      <c r="W252" t="n">
        <v>2.66</v>
      </c>
      <c r="X252" t="n">
        <v>1.67</v>
      </c>
      <c r="Y252" t="n">
        <v>0.5</v>
      </c>
      <c r="Z252" t="n">
        <v>10</v>
      </c>
    </row>
    <row r="253">
      <c r="A253" t="n">
        <v>3</v>
      </c>
      <c r="B253" t="n">
        <v>20</v>
      </c>
      <c r="C253" t="inlineStr">
        <is>
          <t xml:space="preserve">CONCLUIDO	</t>
        </is>
      </c>
      <c r="D253" t="n">
        <v>2.4583</v>
      </c>
      <c r="E253" t="n">
        <v>40.68</v>
      </c>
      <c r="F253" t="n">
        <v>38.43</v>
      </c>
      <c r="G253" t="n">
        <v>56.24</v>
      </c>
      <c r="H253" t="n">
        <v>1.27</v>
      </c>
      <c r="I253" t="n">
        <v>41</v>
      </c>
      <c r="J253" t="n">
        <v>54.75</v>
      </c>
      <c r="K253" t="n">
        <v>24.83</v>
      </c>
      <c r="L253" t="n">
        <v>4</v>
      </c>
      <c r="M253" t="n">
        <v>0</v>
      </c>
      <c r="N253" t="n">
        <v>5.92</v>
      </c>
      <c r="O253" t="n">
        <v>6986.39</v>
      </c>
      <c r="P253" t="n">
        <v>182.28</v>
      </c>
      <c r="Q253" t="n">
        <v>790.1900000000001</v>
      </c>
      <c r="R253" t="n">
        <v>122.54</v>
      </c>
      <c r="S253" t="n">
        <v>58.53</v>
      </c>
      <c r="T253" t="n">
        <v>24753.87</v>
      </c>
      <c r="U253" t="n">
        <v>0.48</v>
      </c>
      <c r="V253" t="n">
        <v>0.75</v>
      </c>
      <c r="W253" t="n">
        <v>2.69</v>
      </c>
      <c r="X253" t="n">
        <v>1.53</v>
      </c>
      <c r="Y253" t="n">
        <v>0.5</v>
      </c>
      <c r="Z253" t="n">
        <v>10</v>
      </c>
    </row>
    <row r="254">
      <c r="A254" t="n">
        <v>0</v>
      </c>
      <c r="B254" t="n">
        <v>65</v>
      </c>
      <c r="C254" t="inlineStr">
        <is>
          <t xml:space="preserve">CONCLUIDO	</t>
        </is>
      </c>
      <c r="D254" t="n">
        <v>1.4916</v>
      </c>
      <c r="E254" t="n">
        <v>67.04000000000001</v>
      </c>
      <c r="F254" t="n">
        <v>53.35</v>
      </c>
      <c r="G254" t="n">
        <v>7.57</v>
      </c>
      <c r="H254" t="n">
        <v>0.13</v>
      </c>
      <c r="I254" t="n">
        <v>423</v>
      </c>
      <c r="J254" t="n">
        <v>133.21</v>
      </c>
      <c r="K254" t="n">
        <v>46.47</v>
      </c>
      <c r="L254" t="n">
        <v>1</v>
      </c>
      <c r="M254" t="n">
        <v>421</v>
      </c>
      <c r="N254" t="n">
        <v>20.75</v>
      </c>
      <c r="O254" t="n">
        <v>16663.42</v>
      </c>
      <c r="P254" t="n">
        <v>581</v>
      </c>
      <c r="Q254" t="n">
        <v>790.27</v>
      </c>
      <c r="R254" t="n">
        <v>623.3</v>
      </c>
      <c r="S254" t="n">
        <v>58.53</v>
      </c>
      <c r="T254" t="n">
        <v>273221.65</v>
      </c>
      <c r="U254" t="n">
        <v>0.09</v>
      </c>
      <c r="V254" t="n">
        <v>0.54</v>
      </c>
      <c r="W254" t="n">
        <v>3.27</v>
      </c>
      <c r="X254" t="n">
        <v>16.44</v>
      </c>
      <c r="Y254" t="n">
        <v>0.5</v>
      </c>
      <c r="Z254" t="n">
        <v>10</v>
      </c>
    </row>
    <row r="255">
      <c r="A255" t="n">
        <v>1</v>
      </c>
      <c r="B255" t="n">
        <v>65</v>
      </c>
      <c r="C255" t="inlineStr">
        <is>
          <t xml:space="preserve">CONCLUIDO	</t>
        </is>
      </c>
      <c r="D255" t="n">
        <v>1.9986</v>
      </c>
      <c r="E255" t="n">
        <v>50.04</v>
      </c>
      <c r="F255" t="n">
        <v>43.25</v>
      </c>
      <c r="G255" t="n">
        <v>15.36</v>
      </c>
      <c r="H255" t="n">
        <v>0.26</v>
      </c>
      <c r="I255" t="n">
        <v>169</v>
      </c>
      <c r="J255" t="n">
        <v>134.55</v>
      </c>
      <c r="K255" t="n">
        <v>46.47</v>
      </c>
      <c r="L255" t="n">
        <v>2</v>
      </c>
      <c r="M255" t="n">
        <v>167</v>
      </c>
      <c r="N255" t="n">
        <v>21.09</v>
      </c>
      <c r="O255" t="n">
        <v>16828.84</v>
      </c>
      <c r="P255" t="n">
        <v>466.49</v>
      </c>
      <c r="Q255" t="n">
        <v>790.21</v>
      </c>
      <c r="R255" t="n">
        <v>285.47</v>
      </c>
      <c r="S255" t="n">
        <v>58.53</v>
      </c>
      <c r="T255" t="n">
        <v>105578.71</v>
      </c>
      <c r="U255" t="n">
        <v>0.21</v>
      </c>
      <c r="V255" t="n">
        <v>0.67</v>
      </c>
      <c r="W255" t="n">
        <v>2.85</v>
      </c>
      <c r="X255" t="n">
        <v>6.35</v>
      </c>
      <c r="Y255" t="n">
        <v>0.5</v>
      </c>
      <c r="Z255" t="n">
        <v>10</v>
      </c>
    </row>
    <row r="256">
      <c r="A256" t="n">
        <v>2</v>
      </c>
      <c r="B256" t="n">
        <v>65</v>
      </c>
      <c r="C256" t="inlineStr">
        <is>
          <t xml:space="preserve">CONCLUIDO	</t>
        </is>
      </c>
      <c r="D256" t="n">
        <v>2.1786</v>
      </c>
      <c r="E256" t="n">
        <v>45.9</v>
      </c>
      <c r="F256" t="n">
        <v>40.84</v>
      </c>
      <c r="G256" t="n">
        <v>23.11</v>
      </c>
      <c r="H256" t="n">
        <v>0.39</v>
      </c>
      <c r="I256" t="n">
        <v>106</v>
      </c>
      <c r="J256" t="n">
        <v>135.9</v>
      </c>
      <c r="K256" t="n">
        <v>46.47</v>
      </c>
      <c r="L256" t="n">
        <v>3</v>
      </c>
      <c r="M256" t="n">
        <v>104</v>
      </c>
      <c r="N256" t="n">
        <v>21.43</v>
      </c>
      <c r="O256" t="n">
        <v>16994.64</v>
      </c>
      <c r="P256" t="n">
        <v>436.71</v>
      </c>
      <c r="Q256" t="n">
        <v>790.23</v>
      </c>
      <c r="R256" t="n">
        <v>204.68</v>
      </c>
      <c r="S256" t="n">
        <v>58.53</v>
      </c>
      <c r="T256" t="n">
        <v>65499.9</v>
      </c>
      <c r="U256" t="n">
        <v>0.29</v>
      </c>
      <c r="V256" t="n">
        <v>0.71</v>
      </c>
      <c r="W256" t="n">
        <v>2.74</v>
      </c>
      <c r="X256" t="n">
        <v>3.93</v>
      </c>
      <c r="Y256" t="n">
        <v>0.5</v>
      </c>
      <c r="Z256" t="n">
        <v>10</v>
      </c>
    </row>
    <row r="257">
      <c r="A257" t="n">
        <v>3</v>
      </c>
      <c r="B257" t="n">
        <v>65</v>
      </c>
      <c r="C257" t="inlineStr">
        <is>
          <t xml:space="preserve">CONCLUIDO	</t>
        </is>
      </c>
      <c r="D257" t="n">
        <v>2.2725</v>
      </c>
      <c r="E257" t="n">
        <v>44</v>
      </c>
      <c r="F257" t="n">
        <v>39.73</v>
      </c>
      <c r="G257" t="n">
        <v>30.96</v>
      </c>
      <c r="H257" t="n">
        <v>0.52</v>
      </c>
      <c r="I257" t="n">
        <v>77</v>
      </c>
      <c r="J257" t="n">
        <v>137.25</v>
      </c>
      <c r="K257" t="n">
        <v>46.47</v>
      </c>
      <c r="L257" t="n">
        <v>4</v>
      </c>
      <c r="M257" t="n">
        <v>75</v>
      </c>
      <c r="N257" t="n">
        <v>21.78</v>
      </c>
      <c r="O257" t="n">
        <v>17160.92</v>
      </c>
      <c r="P257" t="n">
        <v>420.49</v>
      </c>
      <c r="Q257" t="n">
        <v>790.2</v>
      </c>
      <c r="R257" t="n">
        <v>167.26</v>
      </c>
      <c r="S257" t="n">
        <v>58.53</v>
      </c>
      <c r="T257" t="n">
        <v>46932.24</v>
      </c>
      <c r="U257" t="n">
        <v>0.35</v>
      </c>
      <c r="V257" t="n">
        <v>0.73</v>
      </c>
      <c r="W257" t="n">
        <v>2.71</v>
      </c>
      <c r="X257" t="n">
        <v>2.83</v>
      </c>
      <c r="Y257" t="n">
        <v>0.5</v>
      </c>
      <c r="Z257" t="n">
        <v>10</v>
      </c>
    </row>
    <row r="258">
      <c r="A258" t="n">
        <v>4</v>
      </c>
      <c r="B258" t="n">
        <v>65</v>
      </c>
      <c r="C258" t="inlineStr">
        <is>
          <t xml:space="preserve">CONCLUIDO	</t>
        </is>
      </c>
      <c r="D258" t="n">
        <v>2.3305</v>
      </c>
      <c r="E258" t="n">
        <v>42.91</v>
      </c>
      <c r="F258" t="n">
        <v>39.1</v>
      </c>
      <c r="G258" t="n">
        <v>39.1</v>
      </c>
      <c r="H258" t="n">
        <v>0.64</v>
      </c>
      <c r="I258" t="n">
        <v>60</v>
      </c>
      <c r="J258" t="n">
        <v>138.6</v>
      </c>
      <c r="K258" t="n">
        <v>46.47</v>
      </c>
      <c r="L258" t="n">
        <v>5</v>
      </c>
      <c r="M258" t="n">
        <v>58</v>
      </c>
      <c r="N258" t="n">
        <v>22.13</v>
      </c>
      <c r="O258" t="n">
        <v>17327.69</v>
      </c>
      <c r="P258" t="n">
        <v>409.92</v>
      </c>
      <c r="Q258" t="n">
        <v>790.1900000000001</v>
      </c>
      <c r="R258" t="n">
        <v>146.36</v>
      </c>
      <c r="S258" t="n">
        <v>58.53</v>
      </c>
      <c r="T258" t="n">
        <v>36570.56</v>
      </c>
      <c r="U258" t="n">
        <v>0.4</v>
      </c>
      <c r="V258" t="n">
        <v>0.74</v>
      </c>
      <c r="W258" t="n">
        <v>2.67</v>
      </c>
      <c r="X258" t="n">
        <v>2.19</v>
      </c>
      <c r="Y258" t="n">
        <v>0.5</v>
      </c>
      <c r="Z258" t="n">
        <v>10</v>
      </c>
    </row>
    <row r="259">
      <c r="A259" t="n">
        <v>5</v>
      </c>
      <c r="B259" t="n">
        <v>65</v>
      </c>
      <c r="C259" t="inlineStr">
        <is>
          <t xml:space="preserve">CONCLUIDO	</t>
        </is>
      </c>
      <c r="D259" t="n">
        <v>2.3661</v>
      </c>
      <c r="E259" t="n">
        <v>42.26</v>
      </c>
      <c r="F259" t="n">
        <v>38.72</v>
      </c>
      <c r="G259" t="n">
        <v>46.47</v>
      </c>
      <c r="H259" t="n">
        <v>0.76</v>
      </c>
      <c r="I259" t="n">
        <v>50</v>
      </c>
      <c r="J259" t="n">
        <v>139.95</v>
      </c>
      <c r="K259" t="n">
        <v>46.47</v>
      </c>
      <c r="L259" t="n">
        <v>6</v>
      </c>
      <c r="M259" t="n">
        <v>48</v>
      </c>
      <c r="N259" t="n">
        <v>22.49</v>
      </c>
      <c r="O259" t="n">
        <v>17494.97</v>
      </c>
      <c r="P259" t="n">
        <v>402.67</v>
      </c>
      <c r="Q259" t="n">
        <v>790.17</v>
      </c>
      <c r="R259" t="n">
        <v>134.19</v>
      </c>
      <c r="S259" t="n">
        <v>58.53</v>
      </c>
      <c r="T259" t="n">
        <v>30534.43</v>
      </c>
      <c r="U259" t="n">
        <v>0.44</v>
      </c>
      <c r="V259" t="n">
        <v>0.75</v>
      </c>
      <c r="W259" t="n">
        <v>2.65</v>
      </c>
      <c r="X259" t="n">
        <v>1.82</v>
      </c>
      <c r="Y259" t="n">
        <v>0.5</v>
      </c>
      <c r="Z259" t="n">
        <v>10</v>
      </c>
    </row>
    <row r="260">
      <c r="A260" t="n">
        <v>6</v>
      </c>
      <c r="B260" t="n">
        <v>65</v>
      </c>
      <c r="C260" t="inlineStr">
        <is>
          <t xml:space="preserve">CONCLUIDO	</t>
        </is>
      </c>
      <c r="D260" t="n">
        <v>2.394</v>
      </c>
      <c r="E260" t="n">
        <v>41.77</v>
      </c>
      <c r="F260" t="n">
        <v>38.45</v>
      </c>
      <c r="G260" t="n">
        <v>54.93</v>
      </c>
      <c r="H260" t="n">
        <v>0.88</v>
      </c>
      <c r="I260" t="n">
        <v>42</v>
      </c>
      <c r="J260" t="n">
        <v>141.31</v>
      </c>
      <c r="K260" t="n">
        <v>46.47</v>
      </c>
      <c r="L260" t="n">
        <v>7</v>
      </c>
      <c r="M260" t="n">
        <v>40</v>
      </c>
      <c r="N260" t="n">
        <v>22.85</v>
      </c>
      <c r="O260" t="n">
        <v>17662.75</v>
      </c>
      <c r="P260" t="n">
        <v>396.28</v>
      </c>
      <c r="Q260" t="n">
        <v>790.1799999999999</v>
      </c>
      <c r="R260" t="n">
        <v>124.86</v>
      </c>
      <c r="S260" t="n">
        <v>58.53</v>
      </c>
      <c r="T260" t="n">
        <v>25906.4</v>
      </c>
      <c r="U260" t="n">
        <v>0.47</v>
      </c>
      <c r="V260" t="n">
        <v>0.75</v>
      </c>
      <c r="W260" t="n">
        <v>2.64</v>
      </c>
      <c r="X260" t="n">
        <v>1.54</v>
      </c>
      <c r="Y260" t="n">
        <v>0.5</v>
      </c>
      <c r="Z260" t="n">
        <v>10</v>
      </c>
    </row>
    <row r="261">
      <c r="A261" t="n">
        <v>7</v>
      </c>
      <c r="B261" t="n">
        <v>65</v>
      </c>
      <c r="C261" t="inlineStr">
        <is>
          <t xml:space="preserve">CONCLUIDO	</t>
        </is>
      </c>
      <c r="D261" t="n">
        <v>2.4176</v>
      </c>
      <c r="E261" t="n">
        <v>41.36</v>
      </c>
      <c r="F261" t="n">
        <v>38.2</v>
      </c>
      <c r="G261" t="n">
        <v>63.67</v>
      </c>
      <c r="H261" t="n">
        <v>0.99</v>
      </c>
      <c r="I261" t="n">
        <v>36</v>
      </c>
      <c r="J261" t="n">
        <v>142.68</v>
      </c>
      <c r="K261" t="n">
        <v>46.47</v>
      </c>
      <c r="L261" t="n">
        <v>8</v>
      </c>
      <c r="M261" t="n">
        <v>34</v>
      </c>
      <c r="N261" t="n">
        <v>23.21</v>
      </c>
      <c r="O261" t="n">
        <v>17831.04</v>
      </c>
      <c r="P261" t="n">
        <v>389.42</v>
      </c>
      <c r="Q261" t="n">
        <v>790.1799999999999</v>
      </c>
      <c r="R261" t="n">
        <v>116.51</v>
      </c>
      <c r="S261" t="n">
        <v>58.53</v>
      </c>
      <c r="T261" t="n">
        <v>21765.78</v>
      </c>
      <c r="U261" t="n">
        <v>0.5</v>
      </c>
      <c r="V261" t="n">
        <v>0.76</v>
      </c>
      <c r="W261" t="n">
        <v>2.63</v>
      </c>
      <c r="X261" t="n">
        <v>1.3</v>
      </c>
      <c r="Y261" t="n">
        <v>0.5</v>
      </c>
      <c r="Z261" t="n">
        <v>10</v>
      </c>
    </row>
    <row r="262">
      <c r="A262" t="n">
        <v>8</v>
      </c>
      <c r="B262" t="n">
        <v>65</v>
      </c>
      <c r="C262" t="inlineStr">
        <is>
          <t xml:space="preserve">CONCLUIDO	</t>
        </is>
      </c>
      <c r="D262" t="n">
        <v>2.4324</v>
      </c>
      <c r="E262" t="n">
        <v>41.11</v>
      </c>
      <c r="F262" t="n">
        <v>38.06</v>
      </c>
      <c r="G262" t="n">
        <v>71.36</v>
      </c>
      <c r="H262" t="n">
        <v>1.11</v>
      </c>
      <c r="I262" t="n">
        <v>32</v>
      </c>
      <c r="J262" t="n">
        <v>144.05</v>
      </c>
      <c r="K262" t="n">
        <v>46.47</v>
      </c>
      <c r="L262" t="n">
        <v>9</v>
      </c>
      <c r="M262" t="n">
        <v>30</v>
      </c>
      <c r="N262" t="n">
        <v>23.58</v>
      </c>
      <c r="O262" t="n">
        <v>17999.83</v>
      </c>
      <c r="P262" t="n">
        <v>383.52</v>
      </c>
      <c r="Q262" t="n">
        <v>790.16</v>
      </c>
      <c r="R262" t="n">
        <v>112.11</v>
      </c>
      <c r="S262" t="n">
        <v>58.53</v>
      </c>
      <c r="T262" t="n">
        <v>19583.16</v>
      </c>
      <c r="U262" t="n">
        <v>0.52</v>
      </c>
      <c r="V262" t="n">
        <v>0.76</v>
      </c>
      <c r="W262" t="n">
        <v>2.62</v>
      </c>
      <c r="X262" t="n">
        <v>1.16</v>
      </c>
      <c r="Y262" t="n">
        <v>0.5</v>
      </c>
      <c r="Z262" t="n">
        <v>10</v>
      </c>
    </row>
    <row r="263">
      <c r="A263" t="n">
        <v>9</v>
      </c>
      <c r="B263" t="n">
        <v>65</v>
      </c>
      <c r="C263" t="inlineStr">
        <is>
          <t xml:space="preserve">CONCLUIDO	</t>
        </is>
      </c>
      <c r="D263" t="n">
        <v>2.4437</v>
      </c>
      <c r="E263" t="n">
        <v>40.92</v>
      </c>
      <c r="F263" t="n">
        <v>37.95</v>
      </c>
      <c r="G263" t="n">
        <v>78.52</v>
      </c>
      <c r="H263" t="n">
        <v>1.22</v>
      </c>
      <c r="I263" t="n">
        <v>29</v>
      </c>
      <c r="J263" t="n">
        <v>145.42</v>
      </c>
      <c r="K263" t="n">
        <v>46.47</v>
      </c>
      <c r="L263" t="n">
        <v>10</v>
      </c>
      <c r="M263" t="n">
        <v>27</v>
      </c>
      <c r="N263" t="n">
        <v>23.95</v>
      </c>
      <c r="O263" t="n">
        <v>18169.15</v>
      </c>
      <c r="P263" t="n">
        <v>378.35</v>
      </c>
      <c r="Q263" t="n">
        <v>790.1799999999999</v>
      </c>
      <c r="R263" t="n">
        <v>108.28</v>
      </c>
      <c r="S263" t="n">
        <v>58.53</v>
      </c>
      <c r="T263" t="n">
        <v>17681.26</v>
      </c>
      <c r="U263" t="n">
        <v>0.54</v>
      </c>
      <c r="V263" t="n">
        <v>0.76</v>
      </c>
      <c r="W263" t="n">
        <v>2.62</v>
      </c>
      <c r="X263" t="n">
        <v>1.05</v>
      </c>
      <c r="Y263" t="n">
        <v>0.5</v>
      </c>
      <c r="Z263" t="n">
        <v>10</v>
      </c>
    </row>
    <row r="264">
      <c r="A264" t="n">
        <v>10</v>
      </c>
      <c r="B264" t="n">
        <v>65</v>
      </c>
      <c r="C264" t="inlineStr">
        <is>
          <t xml:space="preserve">CONCLUIDO	</t>
        </is>
      </c>
      <c r="D264" t="n">
        <v>2.4551</v>
      </c>
      <c r="E264" t="n">
        <v>40.73</v>
      </c>
      <c r="F264" t="n">
        <v>37.84</v>
      </c>
      <c r="G264" t="n">
        <v>87.33</v>
      </c>
      <c r="H264" t="n">
        <v>1.33</v>
      </c>
      <c r="I264" t="n">
        <v>26</v>
      </c>
      <c r="J264" t="n">
        <v>146.8</v>
      </c>
      <c r="K264" t="n">
        <v>46.47</v>
      </c>
      <c r="L264" t="n">
        <v>11</v>
      </c>
      <c r="M264" t="n">
        <v>24</v>
      </c>
      <c r="N264" t="n">
        <v>24.33</v>
      </c>
      <c r="O264" t="n">
        <v>18338.99</v>
      </c>
      <c r="P264" t="n">
        <v>373.19</v>
      </c>
      <c r="Q264" t="n">
        <v>790.17</v>
      </c>
      <c r="R264" t="n">
        <v>104.73</v>
      </c>
      <c r="S264" t="n">
        <v>58.53</v>
      </c>
      <c r="T264" t="n">
        <v>15923.61</v>
      </c>
      <c r="U264" t="n">
        <v>0.5600000000000001</v>
      </c>
      <c r="V264" t="n">
        <v>0.77</v>
      </c>
      <c r="W264" t="n">
        <v>2.62</v>
      </c>
      <c r="X264" t="n">
        <v>0.9399999999999999</v>
      </c>
      <c r="Y264" t="n">
        <v>0.5</v>
      </c>
      <c r="Z264" t="n">
        <v>10</v>
      </c>
    </row>
    <row r="265">
      <c r="A265" t="n">
        <v>11</v>
      </c>
      <c r="B265" t="n">
        <v>65</v>
      </c>
      <c r="C265" t="inlineStr">
        <is>
          <t xml:space="preserve">CONCLUIDO	</t>
        </is>
      </c>
      <c r="D265" t="n">
        <v>2.4676</v>
      </c>
      <c r="E265" t="n">
        <v>40.53</v>
      </c>
      <c r="F265" t="n">
        <v>37.72</v>
      </c>
      <c r="G265" t="n">
        <v>98.40000000000001</v>
      </c>
      <c r="H265" t="n">
        <v>1.43</v>
      </c>
      <c r="I265" t="n">
        <v>23</v>
      </c>
      <c r="J265" t="n">
        <v>148.18</v>
      </c>
      <c r="K265" t="n">
        <v>46.47</v>
      </c>
      <c r="L265" t="n">
        <v>12</v>
      </c>
      <c r="M265" t="n">
        <v>21</v>
      </c>
      <c r="N265" t="n">
        <v>24.71</v>
      </c>
      <c r="O265" t="n">
        <v>18509.36</v>
      </c>
      <c r="P265" t="n">
        <v>367.23</v>
      </c>
      <c r="Q265" t="n">
        <v>790.16</v>
      </c>
      <c r="R265" t="n">
        <v>100.62</v>
      </c>
      <c r="S265" t="n">
        <v>58.53</v>
      </c>
      <c r="T265" t="n">
        <v>13883.24</v>
      </c>
      <c r="U265" t="n">
        <v>0.58</v>
      </c>
      <c r="V265" t="n">
        <v>0.77</v>
      </c>
      <c r="W265" t="n">
        <v>2.61</v>
      </c>
      <c r="X265" t="n">
        <v>0.82</v>
      </c>
      <c r="Y265" t="n">
        <v>0.5</v>
      </c>
      <c r="Z265" t="n">
        <v>10</v>
      </c>
    </row>
    <row r="266">
      <c r="A266" t="n">
        <v>12</v>
      </c>
      <c r="B266" t="n">
        <v>65</v>
      </c>
      <c r="C266" t="inlineStr">
        <is>
          <t xml:space="preserve">CONCLUIDO	</t>
        </is>
      </c>
      <c r="D266" t="n">
        <v>2.4763</v>
      </c>
      <c r="E266" t="n">
        <v>40.38</v>
      </c>
      <c r="F266" t="n">
        <v>37.63</v>
      </c>
      <c r="G266" t="n">
        <v>107.52</v>
      </c>
      <c r="H266" t="n">
        <v>1.54</v>
      </c>
      <c r="I266" t="n">
        <v>21</v>
      </c>
      <c r="J266" t="n">
        <v>149.56</v>
      </c>
      <c r="K266" t="n">
        <v>46.47</v>
      </c>
      <c r="L266" t="n">
        <v>13</v>
      </c>
      <c r="M266" t="n">
        <v>19</v>
      </c>
      <c r="N266" t="n">
        <v>25.1</v>
      </c>
      <c r="O266" t="n">
        <v>18680.25</v>
      </c>
      <c r="P266" t="n">
        <v>361.76</v>
      </c>
      <c r="Q266" t="n">
        <v>790.16</v>
      </c>
      <c r="R266" t="n">
        <v>97.78</v>
      </c>
      <c r="S266" t="n">
        <v>58.53</v>
      </c>
      <c r="T266" t="n">
        <v>12471.67</v>
      </c>
      <c r="U266" t="n">
        <v>0.6</v>
      </c>
      <c r="V266" t="n">
        <v>0.77</v>
      </c>
      <c r="W266" t="n">
        <v>2.6</v>
      </c>
      <c r="X266" t="n">
        <v>0.73</v>
      </c>
      <c r="Y266" t="n">
        <v>0.5</v>
      </c>
      <c r="Z266" t="n">
        <v>10</v>
      </c>
    </row>
    <row r="267">
      <c r="A267" t="n">
        <v>13</v>
      </c>
      <c r="B267" t="n">
        <v>65</v>
      </c>
      <c r="C267" t="inlineStr">
        <is>
          <t xml:space="preserve">CONCLUIDO	</t>
        </is>
      </c>
      <c r="D267" t="n">
        <v>2.4795</v>
      </c>
      <c r="E267" t="n">
        <v>40.33</v>
      </c>
      <c r="F267" t="n">
        <v>37.61</v>
      </c>
      <c r="G267" t="n">
        <v>112.82</v>
      </c>
      <c r="H267" t="n">
        <v>1.64</v>
      </c>
      <c r="I267" t="n">
        <v>20</v>
      </c>
      <c r="J267" t="n">
        <v>150.95</v>
      </c>
      <c r="K267" t="n">
        <v>46.47</v>
      </c>
      <c r="L267" t="n">
        <v>14</v>
      </c>
      <c r="M267" t="n">
        <v>18</v>
      </c>
      <c r="N267" t="n">
        <v>25.49</v>
      </c>
      <c r="O267" t="n">
        <v>18851.69</v>
      </c>
      <c r="P267" t="n">
        <v>357.44</v>
      </c>
      <c r="Q267" t="n">
        <v>790.17</v>
      </c>
      <c r="R267" t="n">
        <v>96.90000000000001</v>
      </c>
      <c r="S267" t="n">
        <v>58.53</v>
      </c>
      <c r="T267" t="n">
        <v>12037.69</v>
      </c>
      <c r="U267" t="n">
        <v>0.6</v>
      </c>
      <c r="V267" t="n">
        <v>0.77</v>
      </c>
      <c r="W267" t="n">
        <v>2.6</v>
      </c>
      <c r="X267" t="n">
        <v>0.7</v>
      </c>
      <c r="Y267" t="n">
        <v>0.5</v>
      </c>
      <c r="Z267" t="n">
        <v>10</v>
      </c>
    </row>
    <row r="268">
      <c r="A268" t="n">
        <v>14</v>
      </c>
      <c r="B268" t="n">
        <v>65</v>
      </c>
      <c r="C268" t="inlineStr">
        <is>
          <t xml:space="preserve">CONCLUIDO	</t>
        </is>
      </c>
      <c r="D268" t="n">
        <v>2.4877</v>
      </c>
      <c r="E268" t="n">
        <v>40.2</v>
      </c>
      <c r="F268" t="n">
        <v>37.53</v>
      </c>
      <c r="G268" t="n">
        <v>125.09</v>
      </c>
      <c r="H268" t="n">
        <v>1.74</v>
      </c>
      <c r="I268" t="n">
        <v>18</v>
      </c>
      <c r="J268" t="n">
        <v>152.35</v>
      </c>
      <c r="K268" t="n">
        <v>46.47</v>
      </c>
      <c r="L268" t="n">
        <v>15</v>
      </c>
      <c r="M268" t="n">
        <v>16</v>
      </c>
      <c r="N268" t="n">
        <v>25.88</v>
      </c>
      <c r="O268" t="n">
        <v>19023.66</v>
      </c>
      <c r="P268" t="n">
        <v>351.86</v>
      </c>
      <c r="Q268" t="n">
        <v>790.17</v>
      </c>
      <c r="R268" t="n">
        <v>94.08</v>
      </c>
      <c r="S268" t="n">
        <v>58.53</v>
      </c>
      <c r="T268" t="n">
        <v>10636.49</v>
      </c>
      <c r="U268" t="n">
        <v>0.62</v>
      </c>
      <c r="V268" t="n">
        <v>0.77</v>
      </c>
      <c r="W268" t="n">
        <v>2.61</v>
      </c>
      <c r="X268" t="n">
        <v>0.62</v>
      </c>
      <c r="Y268" t="n">
        <v>0.5</v>
      </c>
      <c r="Z268" t="n">
        <v>10</v>
      </c>
    </row>
    <row r="269">
      <c r="A269" t="n">
        <v>15</v>
      </c>
      <c r="B269" t="n">
        <v>65</v>
      </c>
      <c r="C269" t="inlineStr">
        <is>
          <t xml:space="preserve">CONCLUIDO	</t>
        </is>
      </c>
      <c r="D269" t="n">
        <v>2.491</v>
      </c>
      <c r="E269" t="n">
        <v>40.15</v>
      </c>
      <c r="F269" t="n">
        <v>37.5</v>
      </c>
      <c r="G269" t="n">
        <v>132.36</v>
      </c>
      <c r="H269" t="n">
        <v>1.84</v>
      </c>
      <c r="I269" t="n">
        <v>17</v>
      </c>
      <c r="J269" t="n">
        <v>153.75</v>
      </c>
      <c r="K269" t="n">
        <v>46.47</v>
      </c>
      <c r="L269" t="n">
        <v>16</v>
      </c>
      <c r="M269" t="n">
        <v>15</v>
      </c>
      <c r="N269" t="n">
        <v>26.28</v>
      </c>
      <c r="O269" t="n">
        <v>19196.18</v>
      </c>
      <c r="P269" t="n">
        <v>346.63</v>
      </c>
      <c r="Q269" t="n">
        <v>790.1799999999999</v>
      </c>
      <c r="R269" t="n">
        <v>93.38</v>
      </c>
      <c r="S269" t="n">
        <v>58.53</v>
      </c>
      <c r="T269" t="n">
        <v>10294.62</v>
      </c>
      <c r="U269" t="n">
        <v>0.63</v>
      </c>
      <c r="V269" t="n">
        <v>0.77</v>
      </c>
      <c r="W269" t="n">
        <v>2.6</v>
      </c>
      <c r="X269" t="n">
        <v>0.6</v>
      </c>
      <c r="Y269" t="n">
        <v>0.5</v>
      </c>
      <c r="Z269" t="n">
        <v>10</v>
      </c>
    </row>
    <row r="270">
      <c r="A270" t="n">
        <v>16</v>
      </c>
      <c r="B270" t="n">
        <v>65</v>
      </c>
      <c r="C270" t="inlineStr">
        <is>
          <t xml:space="preserve">CONCLUIDO	</t>
        </is>
      </c>
      <c r="D270" t="n">
        <v>2.4958</v>
      </c>
      <c r="E270" t="n">
        <v>40.07</v>
      </c>
      <c r="F270" t="n">
        <v>37.45</v>
      </c>
      <c r="G270" t="n">
        <v>140.44</v>
      </c>
      <c r="H270" t="n">
        <v>1.94</v>
      </c>
      <c r="I270" t="n">
        <v>16</v>
      </c>
      <c r="J270" t="n">
        <v>155.15</v>
      </c>
      <c r="K270" t="n">
        <v>46.47</v>
      </c>
      <c r="L270" t="n">
        <v>17</v>
      </c>
      <c r="M270" t="n">
        <v>14</v>
      </c>
      <c r="N270" t="n">
        <v>26.68</v>
      </c>
      <c r="O270" t="n">
        <v>19369.26</v>
      </c>
      <c r="P270" t="n">
        <v>340.65</v>
      </c>
      <c r="Q270" t="n">
        <v>790.16</v>
      </c>
      <c r="R270" t="n">
        <v>91.97</v>
      </c>
      <c r="S270" t="n">
        <v>58.53</v>
      </c>
      <c r="T270" t="n">
        <v>9591.610000000001</v>
      </c>
      <c r="U270" t="n">
        <v>0.64</v>
      </c>
      <c r="V270" t="n">
        <v>0.77</v>
      </c>
      <c r="W270" t="n">
        <v>2.59</v>
      </c>
      <c r="X270" t="n">
        <v>0.55</v>
      </c>
      <c r="Y270" t="n">
        <v>0.5</v>
      </c>
      <c r="Z270" t="n">
        <v>10</v>
      </c>
    </row>
    <row r="271">
      <c r="A271" t="n">
        <v>17</v>
      </c>
      <c r="B271" t="n">
        <v>65</v>
      </c>
      <c r="C271" t="inlineStr">
        <is>
          <t xml:space="preserve">CONCLUIDO	</t>
        </is>
      </c>
      <c r="D271" t="n">
        <v>2.5002</v>
      </c>
      <c r="E271" t="n">
        <v>40</v>
      </c>
      <c r="F271" t="n">
        <v>37.41</v>
      </c>
      <c r="G271" t="n">
        <v>149.64</v>
      </c>
      <c r="H271" t="n">
        <v>2.04</v>
      </c>
      <c r="I271" t="n">
        <v>15</v>
      </c>
      <c r="J271" t="n">
        <v>156.56</v>
      </c>
      <c r="K271" t="n">
        <v>46.47</v>
      </c>
      <c r="L271" t="n">
        <v>18</v>
      </c>
      <c r="M271" t="n">
        <v>12</v>
      </c>
      <c r="N271" t="n">
        <v>27.09</v>
      </c>
      <c r="O271" t="n">
        <v>19542.89</v>
      </c>
      <c r="P271" t="n">
        <v>338.63</v>
      </c>
      <c r="Q271" t="n">
        <v>790.17</v>
      </c>
      <c r="R271" t="n">
        <v>90.31999999999999</v>
      </c>
      <c r="S271" t="n">
        <v>58.53</v>
      </c>
      <c r="T271" t="n">
        <v>8772.07</v>
      </c>
      <c r="U271" t="n">
        <v>0.65</v>
      </c>
      <c r="V271" t="n">
        <v>0.78</v>
      </c>
      <c r="W271" t="n">
        <v>2.59</v>
      </c>
      <c r="X271" t="n">
        <v>0.51</v>
      </c>
      <c r="Y271" t="n">
        <v>0.5</v>
      </c>
      <c r="Z271" t="n">
        <v>10</v>
      </c>
    </row>
    <row r="272">
      <c r="A272" t="n">
        <v>18</v>
      </c>
      <c r="B272" t="n">
        <v>65</v>
      </c>
      <c r="C272" t="inlineStr">
        <is>
          <t xml:space="preserve">CONCLUIDO	</t>
        </is>
      </c>
      <c r="D272" t="n">
        <v>2.5034</v>
      </c>
      <c r="E272" t="n">
        <v>39.95</v>
      </c>
      <c r="F272" t="n">
        <v>37.38</v>
      </c>
      <c r="G272" t="n">
        <v>160.22</v>
      </c>
      <c r="H272" t="n">
        <v>2.13</v>
      </c>
      <c r="I272" t="n">
        <v>14</v>
      </c>
      <c r="J272" t="n">
        <v>157.97</v>
      </c>
      <c r="K272" t="n">
        <v>46.47</v>
      </c>
      <c r="L272" t="n">
        <v>19</v>
      </c>
      <c r="M272" t="n">
        <v>7</v>
      </c>
      <c r="N272" t="n">
        <v>27.5</v>
      </c>
      <c r="O272" t="n">
        <v>19717.08</v>
      </c>
      <c r="P272" t="n">
        <v>333.89</v>
      </c>
      <c r="Q272" t="n">
        <v>790.17</v>
      </c>
      <c r="R272" t="n">
        <v>89.09</v>
      </c>
      <c r="S272" t="n">
        <v>58.53</v>
      </c>
      <c r="T272" t="n">
        <v>8165.42</v>
      </c>
      <c r="U272" t="n">
        <v>0.66</v>
      </c>
      <c r="V272" t="n">
        <v>0.78</v>
      </c>
      <c r="W272" t="n">
        <v>2.6</v>
      </c>
      <c r="X272" t="n">
        <v>0.48</v>
      </c>
      <c r="Y272" t="n">
        <v>0.5</v>
      </c>
      <c r="Z272" t="n">
        <v>10</v>
      </c>
    </row>
    <row r="273">
      <c r="A273" t="n">
        <v>19</v>
      </c>
      <c r="B273" t="n">
        <v>65</v>
      </c>
      <c r="C273" t="inlineStr">
        <is>
          <t xml:space="preserve">CONCLUIDO	</t>
        </is>
      </c>
      <c r="D273" t="n">
        <v>2.503</v>
      </c>
      <c r="E273" t="n">
        <v>39.95</v>
      </c>
      <c r="F273" t="n">
        <v>37.39</v>
      </c>
      <c r="G273" t="n">
        <v>160.25</v>
      </c>
      <c r="H273" t="n">
        <v>2.22</v>
      </c>
      <c r="I273" t="n">
        <v>14</v>
      </c>
      <c r="J273" t="n">
        <v>159.39</v>
      </c>
      <c r="K273" t="n">
        <v>46.47</v>
      </c>
      <c r="L273" t="n">
        <v>20</v>
      </c>
      <c r="M273" t="n">
        <v>3</v>
      </c>
      <c r="N273" t="n">
        <v>27.92</v>
      </c>
      <c r="O273" t="n">
        <v>19891.97</v>
      </c>
      <c r="P273" t="n">
        <v>332.8</v>
      </c>
      <c r="Q273" t="n">
        <v>790.17</v>
      </c>
      <c r="R273" t="n">
        <v>89.17</v>
      </c>
      <c r="S273" t="n">
        <v>58.53</v>
      </c>
      <c r="T273" t="n">
        <v>8204.459999999999</v>
      </c>
      <c r="U273" t="n">
        <v>0.66</v>
      </c>
      <c r="V273" t="n">
        <v>0.78</v>
      </c>
      <c r="W273" t="n">
        <v>2.61</v>
      </c>
      <c r="X273" t="n">
        <v>0.49</v>
      </c>
      <c r="Y273" t="n">
        <v>0.5</v>
      </c>
      <c r="Z273" t="n">
        <v>10</v>
      </c>
    </row>
    <row r="274">
      <c r="A274" t="n">
        <v>20</v>
      </c>
      <c r="B274" t="n">
        <v>65</v>
      </c>
      <c r="C274" t="inlineStr">
        <is>
          <t xml:space="preserve">CONCLUIDO	</t>
        </is>
      </c>
      <c r="D274" t="n">
        <v>2.5028</v>
      </c>
      <c r="E274" t="n">
        <v>39.96</v>
      </c>
      <c r="F274" t="n">
        <v>37.39</v>
      </c>
      <c r="G274" t="n">
        <v>160.26</v>
      </c>
      <c r="H274" t="n">
        <v>2.31</v>
      </c>
      <c r="I274" t="n">
        <v>14</v>
      </c>
      <c r="J274" t="n">
        <v>160.81</v>
      </c>
      <c r="K274" t="n">
        <v>46.47</v>
      </c>
      <c r="L274" t="n">
        <v>21</v>
      </c>
      <c r="M274" t="n">
        <v>1</v>
      </c>
      <c r="N274" t="n">
        <v>28.34</v>
      </c>
      <c r="O274" t="n">
        <v>20067.32</v>
      </c>
      <c r="P274" t="n">
        <v>333.8</v>
      </c>
      <c r="Q274" t="n">
        <v>790.1900000000001</v>
      </c>
      <c r="R274" t="n">
        <v>89.28</v>
      </c>
      <c r="S274" t="n">
        <v>58.53</v>
      </c>
      <c r="T274" t="n">
        <v>8261.1</v>
      </c>
      <c r="U274" t="n">
        <v>0.66</v>
      </c>
      <c r="V274" t="n">
        <v>0.78</v>
      </c>
      <c r="W274" t="n">
        <v>2.61</v>
      </c>
      <c r="X274" t="n">
        <v>0.49</v>
      </c>
      <c r="Y274" t="n">
        <v>0.5</v>
      </c>
      <c r="Z274" t="n">
        <v>10</v>
      </c>
    </row>
    <row r="275">
      <c r="A275" t="n">
        <v>21</v>
      </c>
      <c r="B275" t="n">
        <v>65</v>
      </c>
      <c r="C275" t="inlineStr">
        <is>
          <t xml:space="preserve">CONCLUIDO	</t>
        </is>
      </c>
      <c r="D275" t="n">
        <v>2.5028</v>
      </c>
      <c r="E275" t="n">
        <v>39.96</v>
      </c>
      <c r="F275" t="n">
        <v>37.39</v>
      </c>
      <c r="G275" t="n">
        <v>160.26</v>
      </c>
      <c r="H275" t="n">
        <v>2.4</v>
      </c>
      <c r="I275" t="n">
        <v>14</v>
      </c>
      <c r="J275" t="n">
        <v>162.24</v>
      </c>
      <c r="K275" t="n">
        <v>46.47</v>
      </c>
      <c r="L275" t="n">
        <v>22</v>
      </c>
      <c r="M275" t="n">
        <v>0</v>
      </c>
      <c r="N275" t="n">
        <v>28.77</v>
      </c>
      <c r="O275" t="n">
        <v>20243.25</v>
      </c>
      <c r="P275" t="n">
        <v>336.15</v>
      </c>
      <c r="Q275" t="n">
        <v>790.1900000000001</v>
      </c>
      <c r="R275" t="n">
        <v>89.22</v>
      </c>
      <c r="S275" t="n">
        <v>58.53</v>
      </c>
      <c r="T275" t="n">
        <v>8230.25</v>
      </c>
      <c r="U275" t="n">
        <v>0.66</v>
      </c>
      <c r="V275" t="n">
        <v>0.78</v>
      </c>
      <c r="W275" t="n">
        <v>2.61</v>
      </c>
      <c r="X275" t="n">
        <v>0.49</v>
      </c>
      <c r="Y275" t="n">
        <v>0.5</v>
      </c>
      <c r="Z275" t="n">
        <v>10</v>
      </c>
    </row>
    <row r="276">
      <c r="A276" t="n">
        <v>0</v>
      </c>
      <c r="B276" t="n">
        <v>75</v>
      </c>
      <c r="C276" t="inlineStr">
        <is>
          <t xml:space="preserve">CONCLUIDO	</t>
        </is>
      </c>
      <c r="D276" t="n">
        <v>1.3776</v>
      </c>
      <c r="E276" t="n">
        <v>72.59</v>
      </c>
      <c r="F276" t="n">
        <v>55.68</v>
      </c>
      <c r="G276" t="n">
        <v>6.97</v>
      </c>
      <c r="H276" t="n">
        <v>0.12</v>
      </c>
      <c r="I276" t="n">
        <v>479</v>
      </c>
      <c r="J276" t="n">
        <v>150.44</v>
      </c>
      <c r="K276" t="n">
        <v>49.1</v>
      </c>
      <c r="L276" t="n">
        <v>1</v>
      </c>
      <c r="M276" t="n">
        <v>477</v>
      </c>
      <c r="N276" t="n">
        <v>25.34</v>
      </c>
      <c r="O276" t="n">
        <v>18787.76</v>
      </c>
      <c r="P276" t="n">
        <v>657.11</v>
      </c>
      <c r="Q276" t="n">
        <v>790.24</v>
      </c>
      <c r="R276" t="n">
        <v>700.99</v>
      </c>
      <c r="S276" t="n">
        <v>58.53</v>
      </c>
      <c r="T276" t="n">
        <v>311786.87</v>
      </c>
      <c r="U276" t="n">
        <v>0.08</v>
      </c>
      <c r="V276" t="n">
        <v>0.52</v>
      </c>
      <c r="W276" t="n">
        <v>3.37</v>
      </c>
      <c r="X276" t="n">
        <v>18.77</v>
      </c>
      <c r="Y276" t="n">
        <v>0.5</v>
      </c>
      <c r="Z276" t="n">
        <v>10</v>
      </c>
    </row>
    <row r="277">
      <c r="A277" t="n">
        <v>1</v>
      </c>
      <c r="B277" t="n">
        <v>75</v>
      </c>
      <c r="C277" t="inlineStr">
        <is>
          <t xml:space="preserve">CONCLUIDO	</t>
        </is>
      </c>
      <c r="D277" t="n">
        <v>1.9256</v>
      </c>
      <c r="E277" t="n">
        <v>51.93</v>
      </c>
      <c r="F277" t="n">
        <v>43.94</v>
      </c>
      <c r="G277" t="n">
        <v>14.1</v>
      </c>
      <c r="H277" t="n">
        <v>0.23</v>
      </c>
      <c r="I277" t="n">
        <v>187</v>
      </c>
      <c r="J277" t="n">
        <v>151.83</v>
      </c>
      <c r="K277" t="n">
        <v>49.1</v>
      </c>
      <c r="L277" t="n">
        <v>2</v>
      </c>
      <c r="M277" t="n">
        <v>185</v>
      </c>
      <c r="N277" t="n">
        <v>25.73</v>
      </c>
      <c r="O277" t="n">
        <v>18959.54</v>
      </c>
      <c r="P277" t="n">
        <v>514.63</v>
      </c>
      <c r="Q277" t="n">
        <v>790.2</v>
      </c>
      <c r="R277" t="n">
        <v>308.23</v>
      </c>
      <c r="S277" t="n">
        <v>58.53</v>
      </c>
      <c r="T277" t="n">
        <v>116867.61</v>
      </c>
      <c r="U277" t="n">
        <v>0.19</v>
      </c>
      <c r="V277" t="n">
        <v>0.66</v>
      </c>
      <c r="W277" t="n">
        <v>2.88</v>
      </c>
      <c r="X277" t="n">
        <v>7.04</v>
      </c>
      <c r="Y277" t="n">
        <v>0.5</v>
      </c>
      <c r="Z277" t="n">
        <v>10</v>
      </c>
    </row>
    <row r="278">
      <c r="A278" t="n">
        <v>2</v>
      </c>
      <c r="B278" t="n">
        <v>75</v>
      </c>
      <c r="C278" t="inlineStr">
        <is>
          <t xml:space="preserve">CONCLUIDO	</t>
        </is>
      </c>
      <c r="D278" t="n">
        <v>2.1254</v>
      </c>
      <c r="E278" t="n">
        <v>47.05</v>
      </c>
      <c r="F278" t="n">
        <v>41.23</v>
      </c>
      <c r="G278" t="n">
        <v>21.33</v>
      </c>
      <c r="H278" t="n">
        <v>0.35</v>
      </c>
      <c r="I278" t="n">
        <v>116</v>
      </c>
      <c r="J278" t="n">
        <v>153.23</v>
      </c>
      <c r="K278" t="n">
        <v>49.1</v>
      </c>
      <c r="L278" t="n">
        <v>3</v>
      </c>
      <c r="M278" t="n">
        <v>114</v>
      </c>
      <c r="N278" t="n">
        <v>26.13</v>
      </c>
      <c r="O278" t="n">
        <v>19131.85</v>
      </c>
      <c r="P278" t="n">
        <v>479.48</v>
      </c>
      <c r="Q278" t="n">
        <v>790.3</v>
      </c>
      <c r="R278" t="n">
        <v>217.15</v>
      </c>
      <c r="S278" t="n">
        <v>58.53</v>
      </c>
      <c r="T278" t="n">
        <v>71681.64</v>
      </c>
      <c r="U278" t="n">
        <v>0.27</v>
      </c>
      <c r="V278" t="n">
        <v>0.7</v>
      </c>
      <c r="W278" t="n">
        <v>2.77</v>
      </c>
      <c r="X278" t="n">
        <v>4.32</v>
      </c>
      <c r="Y278" t="n">
        <v>0.5</v>
      </c>
      <c r="Z278" t="n">
        <v>10</v>
      </c>
    </row>
    <row r="279">
      <c r="A279" t="n">
        <v>3</v>
      </c>
      <c r="B279" t="n">
        <v>75</v>
      </c>
      <c r="C279" t="inlineStr">
        <is>
          <t xml:space="preserve">CONCLUIDO	</t>
        </is>
      </c>
      <c r="D279" t="n">
        <v>2.2299</v>
      </c>
      <c r="E279" t="n">
        <v>44.85</v>
      </c>
      <c r="F279" t="n">
        <v>40</v>
      </c>
      <c r="G279" t="n">
        <v>28.57</v>
      </c>
      <c r="H279" t="n">
        <v>0.46</v>
      </c>
      <c r="I279" t="n">
        <v>84</v>
      </c>
      <c r="J279" t="n">
        <v>154.63</v>
      </c>
      <c r="K279" t="n">
        <v>49.1</v>
      </c>
      <c r="L279" t="n">
        <v>4</v>
      </c>
      <c r="M279" t="n">
        <v>82</v>
      </c>
      <c r="N279" t="n">
        <v>26.53</v>
      </c>
      <c r="O279" t="n">
        <v>19304.72</v>
      </c>
      <c r="P279" t="n">
        <v>461.9</v>
      </c>
      <c r="Q279" t="n">
        <v>790.2</v>
      </c>
      <c r="R279" t="n">
        <v>176.7</v>
      </c>
      <c r="S279" t="n">
        <v>58.53</v>
      </c>
      <c r="T279" t="n">
        <v>51620.33</v>
      </c>
      <c r="U279" t="n">
        <v>0.33</v>
      </c>
      <c r="V279" t="n">
        <v>0.73</v>
      </c>
      <c r="W279" t="n">
        <v>2.71</v>
      </c>
      <c r="X279" t="n">
        <v>3.1</v>
      </c>
      <c r="Y279" t="n">
        <v>0.5</v>
      </c>
      <c r="Z279" t="n">
        <v>10</v>
      </c>
    </row>
    <row r="280">
      <c r="A280" t="n">
        <v>4</v>
      </c>
      <c r="B280" t="n">
        <v>75</v>
      </c>
      <c r="C280" t="inlineStr">
        <is>
          <t xml:space="preserve">CONCLUIDO	</t>
        </is>
      </c>
      <c r="D280" t="n">
        <v>2.2927</v>
      </c>
      <c r="E280" t="n">
        <v>43.62</v>
      </c>
      <c r="F280" t="n">
        <v>39.32</v>
      </c>
      <c r="G280" t="n">
        <v>35.75</v>
      </c>
      <c r="H280" t="n">
        <v>0.57</v>
      </c>
      <c r="I280" t="n">
        <v>66</v>
      </c>
      <c r="J280" t="n">
        <v>156.03</v>
      </c>
      <c r="K280" t="n">
        <v>49.1</v>
      </c>
      <c r="L280" t="n">
        <v>5</v>
      </c>
      <c r="M280" t="n">
        <v>64</v>
      </c>
      <c r="N280" t="n">
        <v>26.94</v>
      </c>
      <c r="O280" t="n">
        <v>19478.15</v>
      </c>
      <c r="P280" t="n">
        <v>450.97</v>
      </c>
      <c r="Q280" t="n">
        <v>790.17</v>
      </c>
      <c r="R280" t="n">
        <v>153.97</v>
      </c>
      <c r="S280" t="n">
        <v>58.53</v>
      </c>
      <c r="T280" t="n">
        <v>40344.22</v>
      </c>
      <c r="U280" t="n">
        <v>0.38</v>
      </c>
      <c r="V280" t="n">
        <v>0.74</v>
      </c>
      <c r="W280" t="n">
        <v>2.68</v>
      </c>
      <c r="X280" t="n">
        <v>2.42</v>
      </c>
      <c r="Y280" t="n">
        <v>0.5</v>
      </c>
      <c r="Z280" t="n">
        <v>10</v>
      </c>
    </row>
    <row r="281">
      <c r="A281" t="n">
        <v>5</v>
      </c>
      <c r="B281" t="n">
        <v>75</v>
      </c>
      <c r="C281" t="inlineStr">
        <is>
          <t xml:space="preserve">CONCLUIDO	</t>
        </is>
      </c>
      <c r="D281" t="n">
        <v>2.3358</v>
      </c>
      <c r="E281" t="n">
        <v>42.81</v>
      </c>
      <c r="F281" t="n">
        <v>38.88</v>
      </c>
      <c r="G281" t="n">
        <v>43.21</v>
      </c>
      <c r="H281" t="n">
        <v>0.67</v>
      </c>
      <c r="I281" t="n">
        <v>54</v>
      </c>
      <c r="J281" t="n">
        <v>157.44</v>
      </c>
      <c r="K281" t="n">
        <v>49.1</v>
      </c>
      <c r="L281" t="n">
        <v>6</v>
      </c>
      <c r="M281" t="n">
        <v>52</v>
      </c>
      <c r="N281" t="n">
        <v>27.35</v>
      </c>
      <c r="O281" t="n">
        <v>19652.13</v>
      </c>
      <c r="P281" t="n">
        <v>442.49</v>
      </c>
      <c r="Q281" t="n">
        <v>790.16</v>
      </c>
      <c r="R281" t="n">
        <v>139.45</v>
      </c>
      <c r="S281" t="n">
        <v>58.53</v>
      </c>
      <c r="T281" t="n">
        <v>33144.29</v>
      </c>
      <c r="U281" t="n">
        <v>0.42</v>
      </c>
      <c r="V281" t="n">
        <v>0.75</v>
      </c>
      <c r="W281" t="n">
        <v>2.66</v>
      </c>
      <c r="X281" t="n">
        <v>1.98</v>
      </c>
      <c r="Y281" t="n">
        <v>0.5</v>
      </c>
      <c r="Z281" t="n">
        <v>10</v>
      </c>
    </row>
    <row r="282">
      <c r="A282" t="n">
        <v>6</v>
      </c>
      <c r="B282" t="n">
        <v>75</v>
      </c>
      <c r="C282" t="inlineStr">
        <is>
          <t xml:space="preserve">CONCLUIDO	</t>
        </is>
      </c>
      <c r="D282" t="n">
        <v>2.3669</v>
      </c>
      <c r="E282" t="n">
        <v>42.25</v>
      </c>
      <c r="F282" t="n">
        <v>38.57</v>
      </c>
      <c r="G282" t="n">
        <v>50.31</v>
      </c>
      <c r="H282" t="n">
        <v>0.78</v>
      </c>
      <c r="I282" t="n">
        <v>46</v>
      </c>
      <c r="J282" t="n">
        <v>158.86</v>
      </c>
      <c r="K282" t="n">
        <v>49.1</v>
      </c>
      <c r="L282" t="n">
        <v>7</v>
      </c>
      <c r="M282" t="n">
        <v>44</v>
      </c>
      <c r="N282" t="n">
        <v>27.77</v>
      </c>
      <c r="O282" t="n">
        <v>19826.68</v>
      </c>
      <c r="P282" t="n">
        <v>435.25</v>
      </c>
      <c r="Q282" t="n">
        <v>790.1799999999999</v>
      </c>
      <c r="R282" t="n">
        <v>128.81</v>
      </c>
      <c r="S282" t="n">
        <v>58.53</v>
      </c>
      <c r="T282" t="n">
        <v>27863.79</v>
      </c>
      <c r="U282" t="n">
        <v>0.45</v>
      </c>
      <c r="V282" t="n">
        <v>0.75</v>
      </c>
      <c r="W282" t="n">
        <v>2.65</v>
      </c>
      <c r="X282" t="n">
        <v>1.66</v>
      </c>
      <c r="Y282" t="n">
        <v>0.5</v>
      </c>
      <c r="Z282" t="n">
        <v>10</v>
      </c>
    </row>
    <row r="283">
      <c r="A283" t="n">
        <v>7</v>
      </c>
      <c r="B283" t="n">
        <v>75</v>
      </c>
      <c r="C283" t="inlineStr">
        <is>
          <t xml:space="preserve">CONCLUIDO	</t>
        </is>
      </c>
      <c r="D283" t="n">
        <v>2.3887</v>
      </c>
      <c r="E283" t="n">
        <v>41.86</v>
      </c>
      <c r="F283" t="n">
        <v>38.37</v>
      </c>
      <c r="G283" t="n">
        <v>57.55</v>
      </c>
      <c r="H283" t="n">
        <v>0.88</v>
      </c>
      <c r="I283" t="n">
        <v>40</v>
      </c>
      <c r="J283" t="n">
        <v>160.28</v>
      </c>
      <c r="K283" t="n">
        <v>49.1</v>
      </c>
      <c r="L283" t="n">
        <v>8</v>
      </c>
      <c r="M283" t="n">
        <v>38</v>
      </c>
      <c r="N283" t="n">
        <v>28.19</v>
      </c>
      <c r="O283" t="n">
        <v>20001.93</v>
      </c>
      <c r="P283" t="n">
        <v>429.79</v>
      </c>
      <c r="Q283" t="n">
        <v>790.2</v>
      </c>
      <c r="R283" t="n">
        <v>121.97</v>
      </c>
      <c r="S283" t="n">
        <v>58.53</v>
      </c>
      <c r="T283" t="n">
        <v>24473.84</v>
      </c>
      <c r="U283" t="n">
        <v>0.48</v>
      </c>
      <c r="V283" t="n">
        <v>0.76</v>
      </c>
      <c r="W283" t="n">
        <v>2.64</v>
      </c>
      <c r="X283" t="n">
        <v>1.46</v>
      </c>
      <c r="Y283" t="n">
        <v>0.5</v>
      </c>
      <c r="Z283" t="n">
        <v>10</v>
      </c>
    </row>
    <row r="284">
      <c r="A284" t="n">
        <v>8</v>
      </c>
      <c r="B284" t="n">
        <v>75</v>
      </c>
      <c r="C284" t="inlineStr">
        <is>
          <t xml:space="preserve">CONCLUIDO	</t>
        </is>
      </c>
      <c r="D284" t="n">
        <v>2.4093</v>
      </c>
      <c r="E284" t="n">
        <v>41.51</v>
      </c>
      <c r="F284" t="n">
        <v>38.16</v>
      </c>
      <c r="G284" t="n">
        <v>65.42</v>
      </c>
      <c r="H284" t="n">
        <v>0.99</v>
      </c>
      <c r="I284" t="n">
        <v>35</v>
      </c>
      <c r="J284" t="n">
        <v>161.71</v>
      </c>
      <c r="K284" t="n">
        <v>49.1</v>
      </c>
      <c r="L284" t="n">
        <v>9</v>
      </c>
      <c r="M284" t="n">
        <v>33</v>
      </c>
      <c r="N284" t="n">
        <v>28.61</v>
      </c>
      <c r="O284" t="n">
        <v>20177.64</v>
      </c>
      <c r="P284" t="n">
        <v>424.28</v>
      </c>
      <c r="Q284" t="n">
        <v>790.17</v>
      </c>
      <c r="R284" t="n">
        <v>115.29</v>
      </c>
      <c r="S284" t="n">
        <v>58.53</v>
      </c>
      <c r="T284" t="n">
        <v>21159.06</v>
      </c>
      <c r="U284" t="n">
        <v>0.51</v>
      </c>
      <c r="V284" t="n">
        <v>0.76</v>
      </c>
      <c r="W284" t="n">
        <v>2.63</v>
      </c>
      <c r="X284" t="n">
        <v>1.26</v>
      </c>
      <c r="Y284" t="n">
        <v>0.5</v>
      </c>
      <c r="Z284" t="n">
        <v>10</v>
      </c>
    </row>
    <row r="285">
      <c r="A285" t="n">
        <v>9</v>
      </c>
      <c r="B285" t="n">
        <v>75</v>
      </c>
      <c r="C285" t="inlineStr">
        <is>
          <t xml:space="preserve">CONCLUIDO	</t>
        </is>
      </c>
      <c r="D285" t="n">
        <v>2.4255</v>
      </c>
      <c r="E285" t="n">
        <v>41.23</v>
      </c>
      <c r="F285" t="n">
        <v>38</v>
      </c>
      <c r="G285" t="n">
        <v>73.56</v>
      </c>
      <c r="H285" t="n">
        <v>1.09</v>
      </c>
      <c r="I285" t="n">
        <v>31</v>
      </c>
      <c r="J285" t="n">
        <v>163.13</v>
      </c>
      <c r="K285" t="n">
        <v>49.1</v>
      </c>
      <c r="L285" t="n">
        <v>10</v>
      </c>
      <c r="M285" t="n">
        <v>29</v>
      </c>
      <c r="N285" t="n">
        <v>29.04</v>
      </c>
      <c r="O285" t="n">
        <v>20353.94</v>
      </c>
      <c r="P285" t="n">
        <v>418.85</v>
      </c>
      <c r="Q285" t="n">
        <v>790.16</v>
      </c>
      <c r="R285" t="n">
        <v>109.9</v>
      </c>
      <c r="S285" t="n">
        <v>58.53</v>
      </c>
      <c r="T285" t="n">
        <v>18483.44</v>
      </c>
      <c r="U285" t="n">
        <v>0.53</v>
      </c>
      <c r="V285" t="n">
        <v>0.76</v>
      </c>
      <c r="W285" t="n">
        <v>2.63</v>
      </c>
      <c r="X285" t="n">
        <v>1.1</v>
      </c>
      <c r="Y285" t="n">
        <v>0.5</v>
      </c>
      <c r="Z285" t="n">
        <v>10</v>
      </c>
    </row>
    <row r="286">
      <c r="A286" t="n">
        <v>10</v>
      </c>
      <c r="B286" t="n">
        <v>75</v>
      </c>
      <c r="C286" t="inlineStr">
        <is>
          <t xml:space="preserve">CONCLUIDO	</t>
        </is>
      </c>
      <c r="D286" t="n">
        <v>2.4324</v>
      </c>
      <c r="E286" t="n">
        <v>41.11</v>
      </c>
      <c r="F286" t="n">
        <v>37.95</v>
      </c>
      <c r="G286" t="n">
        <v>78.52</v>
      </c>
      <c r="H286" t="n">
        <v>1.18</v>
      </c>
      <c r="I286" t="n">
        <v>29</v>
      </c>
      <c r="J286" t="n">
        <v>164.57</v>
      </c>
      <c r="K286" t="n">
        <v>49.1</v>
      </c>
      <c r="L286" t="n">
        <v>11</v>
      </c>
      <c r="M286" t="n">
        <v>27</v>
      </c>
      <c r="N286" t="n">
        <v>29.47</v>
      </c>
      <c r="O286" t="n">
        <v>20530.82</v>
      </c>
      <c r="P286" t="n">
        <v>415.89</v>
      </c>
      <c r="Q286" t="n">
        <v>790.17</v>
      </c>
      <c r="R286" t="n">
        <v>108.34</v>
      </c>
      <c r="S286" t="n">
        <v>58.53</v>
      </c>
      <c r="T286" t="n">
        <v>17712.44</v>
      </c>
      <c r="U286" t="n">
        <v>0.54</v>
      </c>
      <c r="V286" t="n">
        <v>0.76</v>
      </c>
      <c r="W286" t="n">
        <v>2.62</v>
      </c>
      <c r="X286" t="n">
        <v>1.05</v>
      </c>
      <c r="Y286" t="n">
        <v>0.5</v>
      </c>
      <c r="Z286" t="n">
        <v>10</v>
      </c>
    </row>
    <row r="287">
      <c r="A287" t="n">
        <v>11</v>
      </c>
      <c r="B287" t="n">
        <v>75</v>
      </c>
      <c r="C287" t="inlineStr">
        <is>
          <t xml:space="preserve">CONCLUIDO	</t>
        </is>
      </c>
      <c r="D287" t="n">
        <v>2.4461</v>
      </c>
      <c r="E287" t="n">
        <v>40.88</v>
      </c>
      <c r="F287" t="n">
        <v>37.81</v>
      </c>
      <c r="G287" t="n">
        <v>87.26000000000001</v>
      </c>
      <c r="H287" t="n">
        <v>1.28</v>
      </c>
      <c r="I287" t="n">
        <v>26</v>
      </c>
      <c r="J287" t="n">
        <v>166.01</v>
      </c>
      <c r="K287" t="n">
        <v>49.1</v>
      </c>
      <c r="L287" t="n">
        <v>12</v>
      </c>
      <c r="M287" t="n">
        <v>24</v>
      </c>
      <c r="N287" t="n">
        <v>29.91</v>
      </c>
      <c r="O287" t="n">
        <v>20708.3</v>
      </c>
      <c r="P287" t="n">
        <v>410.61</v>
      </c>
      <c r="Q287" t="n">
        <v>790.1799999999999</v>
      </c>
      <c r="R287" t="n">
        <v>103.75</v>
      </c>
      <c r="S287" t="n">
        <v>58.53</v>
      </c>
      <c r="T287" t="n">
        <v>15436.12</v>
      </c>
      <c r="U287" t="n">
        <v>0.5600000000000001</v>
      </c>
      <c r="V287" t="n">
        <v>0.77</v>
      </c>
      <c r="W287" t="n">
        <v>2.61</v>
      </c>
      <c r="X287" t="n">
        <v>0.91</v>
      </c>
      <c r="Y287" t="n">
        <v>0.5</v>
      </c>
      <c r="Z287" t="n">
        <v>10</v>
      </c>
    </row>
    <row r="288">
      <c r="A288" t="n">
        <v>12</v>
      </c>
      <c r="B288" t="n">
        <v>75</v>
      </c>
      <c r="C288" t="inlineStr">
        <is>
          <t xml:space="preserve">CONCLUIDO	</t>
        </is>
      </c>
      <c r="D288" t="n">
        <v>2.4531</v>
      </c>
      <c r="E288" t="n">
        <v>40.76</v>
      </c>
      <c r="F288" t="n">
        <v>37.76</v>
      </c>
      <c r="G288" t="n">
        <v>94.39</v>
      </c>
      <c r="H288" t="n">
        <v>1.38</v>
      </c>
      <c r="I288" t="n">
        <v>24</v>
      </c>
      <c r="J288" t="n">
        <v>167.45</v>
      </c>
      <c r="K288" t="n">
        <v>49.1</v>
      </c>
      <c r="L288" t="n">
        <v>13</v>
      </c>
      <c r="M288" t="n">
        <v>22</v>
      </c>
      <c r="N288" t="n">
        <v>30.36</v>
      </c>
      <c r="O288" t="n">
        <v>20886.38</v>
      </c>
      <c r="P288" t="n">
        <v>405.59</v>
      </c>
      <c r="Q288" t="n">
        <v>790.17</v>
      </c>
      <c r="R288" t="n">
        <v>101.6</v>
      </c>
      <c r="S288" t="n">
        <v>58.53</v>
      </c>
      <c r="T288" t="n">
        <v>14370.09</v>
      </c>
      <c r="U288" t="n">
        <v>0.58</v>
      </c>
      <c r="V288" t="n">
        <v>0.77</v>
      </c>
      <c r="W288" t="n">
        <v>2.62</v>
      </c>
      <c r="X288" t="n">
        <v>0.85</v>
      </c>
      <c r="Y288" t="n">
        <v>0.5</v>
      </c>
      <c r="Z288" t="n">
        <v>10</v>
      </c>
    </row>
    <row r="289">
      <c r="A289" t="n">
        <v>13</v>
      </c>
      <c r="B289" t="n">
        <v>75</v>
      </c>
      <c r="C289" t="inlineStr">
        <is>
          <t xml:space="preserve">CONCLUIDO	</t>
        </is>
      </c>
      <c r="D289" t="n">
        <v>2.4618</v>
      </c>
      <c r="E289" t="n">
        <v>40.62</v>
      </c>
      <c r="F289" t="n">
        <v>37.67</v>
      </c>
      <c r="G289" t="n">
        <v>102.74</v>
      </c>
      <c r="H289" t="n">
        <v>1.47</v>
      </c>
      <c r="I289" t="n">
        <v>22</v>
      </c>
      <c r="J289" t="n">
        <v>168.9</v>
      </c>
      <c r="K289" t="n">
        <v>49.1</v>
      </c>
      <c r="L289" t="n">
        <v>14</v>
      </c>
      <c r="M289" t="n">
        <v>20</v>
      </c>
      <c r="N289" t="n">
        <v>30.81</v>
      </c>
      <c r="O289" t="n">
        <v>21065.06</v>
      </c>
      <c r="P289" t="n">
        <v>402.14</v>
      </c>
      <c r="Q289" t="n">
        <v>790.17</v>
      </c>
      <c r="R289" t="n">
        <v>99</v>
      </c>
      <c r="S289" t="n">
        <v>58.53</v>
      </c>
      <c r="T289" t="n">
        <v>13078.43</v>
      </c>
      <c r="U289" t="n">
        <v>0.59</v>
      </c>
      <c r="V289" t="n">
        <v>0.77</v>
      </c>
      <c r="W289" t="n">
        <v>2.61</v>
      </c>
      <c r="X289" t="n">
        <v>0.77</v>
      </c>
      <c r="Y289" t="n">
        <v>0.5</v>
      </c>
      <c r="Z289" t="n">
        <v>10</v>
      </c>
    </row>
    <row r="290">
      <c r="A290" t="n">
        <v>14</v>
      </c>
      <c r="B290" t="n">
        <v>75</v>
      </c>
      <c r="C290" t="inlineStr">
        <is>
          <t xml:space="preserve">CONCLUIDO	</t>
        </is>
      </c>
      <c r="D290" t="n">
        <v>2.4699</v>
      </c>
      <c r="E290" t="n">
        <v>40.49</v>
      </c>
      <c r="F290" t="n">
        <v>37.6</v>
      </c>
      <c r="G290" t="n">
        <v>112.8</v>
      </c>
      <c r="H290" t="n">
        <v>1.56</v>
      </c>
      <c r="I290" t="n">
        <v>20</v>
      </c>
      <c r="J290" t="n">
        <v>170.35</v>
      </c>
      <c r="K290" t="n">
        <v>49.1</v>
      </c>
      <c r="L290" t="n">
        <v>15</v>
      </c>
      <c r="M290" t="n">
        <v>18</v>
      </c>
      <c r="N290" t="n">
        <v>31.26</v>
      </c>
      <c r="O290" t="n">
        <v>21244.37</v>
      </c>
      <c r="P290" t="n">
        <v>397.9</v>
      </c>
      <c r="Q290" t="n">
        <v>790.2</v>
      </c>
      <c r="R290" t="n">
        <v>96.48999999999999</v>
      </c>
      <c r="S290" t="n">
        <v>58.53</v>
      </c>
      <c r="T290" t="n">
        <v>11833.06</v>
      </c>
      <c r="U290" t="n">
        <v>0.61</v>
      </c>
      <c r="V290" t="n">
        <v>0.77</v>
      </c>
      <c r="W290" t="n">
        <v>2.61</v>
      </c>
      <c r="X290" t="n">
        <v>0.7</v>
      </c>
      <c r="Y290" t="n">
        <v>0.5</v>
      </c>
      <c r="Z290" t="n">
        <v>10</v>
      </c>
    </row>
    <row r="291">
      <c r="A291" t="n">
        <v>15</v>
      </c>
      <c r="B291" t="n">
        <v>75</v>
      </c>
      <c r="C291" t="inlineStr">
        <is>
          <t xml:space="preserve">CONCLUIDO	</t>
        </is>
      </c>
      <c r="D291" t="n">
        <v>2.4735</v>
      </c>
      <c r="E291" t="n">
        <v>40.43</v>
      </c>
      <c r="F291" t="n">
        <v>37.57</v>
      </c>
      <c r="G291" t="n">
        <v>118.64</v>
      </c>
      <c r="H291" t="n">
        <v>1.65</v>
      </c>
      <c r="I291" t="n">
        <v>19</v>
      </c>
      <c r="J291" t="n">
        <v>171.81</v>
      </c>
      <c r="K291" t="n">
        <v>49.1</v>
      </c>
      <c r="L291" t="n">
        <v>16</v>
      </c>
      <c r="M291" t="n">
        <v>17</v>
      </c>
      <c r="N291" t="n">
        <v>31.72</v>
      </c>
      <c r="O291" t="n">
        <v>21424.29</v>
      </c>
      <c r="P291" t="n">
        <v>395.07</v>
      </c>
      <c r="Q291" t="n">
        <v>790.1799999999999</v>
      </c>
      <c r="R291" t="n">
        <v>95.77</v>
      </c>
      <c r="S291" t="n">
        <v>58.53</v>
      </c>
      <c r="T291" t="n">
        <v>11479.12</v>
      </c>
      <c r="U291" t="n">
        <v>0.61</v>
      </c>
      <c r="V291" t="n">
        <v>0.77</v>
      </c>
      <c r="W291" t="n">
        <v>2.6</v>
      </c>
      <c r="X291" t="n">
        <v>0.67</v>
      </c>
      <c r="Y291" t="n">
        <v>0.5</v>
      </c>
      <c r="Z291" t="n">
        <v>10</v>
      </c>
    </row>
    <row r="292">
      <c r="A292" t="n">
        <v>16</v>
      </c>
      <c r="B292" t="n">
        <v>75</v>
      </c>
      <c r="C292" t="inlineStr">
        <is>
          <t xml:space="preserve">CONCLUIDO	</t>
        </is>
      </c>
      <c r="D292" t="n">
        <v>2.4776</v>
      </c>
      <c r="E292" t="n">
        <v>40.36</v>
      </c>
      <c r="F292" t="n">
        <v>37.53</v>
      </c>
      <c r="G292" t="n">
        <v>125.12</v>
      </c>
      <c r="H292" t="n">
        <v>1.74</v>
      </c>
      <c r="I292" t="n">
        <v>18</v>
      </c>
      <c r="J292" t="n">
        <v>173.28</v>
      </c>
      <c r="K292" t="n">
        <v>49.1</v>
      </c>
      <c r="L292" t="n">
        <v>17</v>
      </c>
      <c r="M292" t="n">
        <v>16</v>
      </c>
      <c r="N292" t="n">
        <v>32.18</v>
      </c>
      <c r="O292" t="n">
        <v>21604.83</v>
      </c>
      <c r="P292" t="n">
        <v>391.69</v>
      </c>
      <c r="Q292" t="n">
        <v>790.17</v>
      </c>
      <c r="R292" t="n">
        <v>94.41</v>
      </c>
      <c r="S292" t="n">
        <v>58.53</v>
      </c>
      <c r="T292" t="n">
        <v>10804.09</v>
      </c>
      <c r="U292" t="n">
        <v>0.62</v>
      </c>
      <c r="V292" t="n">
        <v>0.77</v>
      </c>
      <c r="W292" t="n">
        <v>2.6</v>
      </c>
      <c r="X292" t="n">
        <v>0.63</v>
      </c>
      <c r="Y292" t="n">
        <v>0.5</v>
      </c>
      <c r="Z292" t="n">
        <v>10</v>
      </c>
    </row>
    <row r="293">
      <c r="A293" t="n">
        <v>17</v>
      </c>
      <c r="B293" t="n">
        <v>75</v>
      </c>
      <c r="C293" t="inlineStr">
        <is>
          <t xml:space="preserve">CONCLUIDO	</t>
        </is>
      </c>
      <c r="D293" t="n">
        <v>2.4818</v>
      </c>
      <c r="E293" t="n">
        <v>40.29</v>
      </c>
      <c r="F293" t="n">
        <v>37.5</v>
      </c>
      <c r="G293" t="n">
        <v>132.34</v>
      </c>
      <c r="H293" t="n">
        <v>1.83</v>
      </c>
      <c r="I293" t="n">
        <v>17</v>
      </c>
      <c r="J293" t="n">
        <v>174.75</v>
      </c>
      <c r="K293" t="n">
        <v>49.1</v>
      </c>
      <c r="L293" t="n">
        <v>18</v>
      </c>
      <c r="M293" t="n">
        <v>15</v>
      </c>
      <c r="N293" t="n">
        <v>32.65</v>
      </c>
      <c r="O293" t="n">
        <v>21786.02</v>
      </c>
      <c r="P293" t="n">
        <v>385.89</v>
      </c>
      <c r="Q293" t="n">
        <v>790.17</v>
      </c>
      <c r="R293" t="n">
        <v>93.17</v>
      </c>
      <c r="S293" t="n">
        <v>58.53</v>
      </c>
      <c r="T293" t="n">
        <v>10186.79</v>
      </c>
      <c r="U293" t="n">
        <v>0.63</v>
      </c>
      <c r="V293" t="n">
        <v>0.77</v>
      </c>
      <c r="W293" t="n">
        <v>2.6</v>
      </c>
      <c r="X293" t="n">
        <v>0.59</v>
      </c>
      <c r="Y293" t="n">
        <v>0.5</v>
      </c>
      <c r="Z293" t="n">
        <v>10</v>
      </c>
    </row>
    <row r="294">
      <c r="A294" t="n">
        <v>18</v>
      </c>
      <c r="B294" t="n">
        <v>75</v>
      </c>
      <c r="C294" t="inlineStr">
        <is>
          <t xml:space="preserve">CONCLUIDO	</t>
        </is>
      </c>
      <c r="D294" t="n">
        <v>2.4858</v>
      </c>
      <c r="E294" t="n">
        <v>40.23</v>
      </c>
      <c r="F294" t="n">
        <v>37.46</v>
      </c>
      <c r="G294" t="n">
        <v>140.49</v>
      </c>
      <c r="H294" t="n">
        <v>1.91</v>
      </c>
      <c r="I294" t="n">
        <v>16</v>
      </c>
      <c r="J294" t="n">
        <v>176.22</v>
      </c>
      <c r="K294" t="n">
        <v>49.1</v>
      </c>
      <c r="L294" t="n">
        <v>19</v>
      </c>
      <c r="M294" t="n">
        <v>14</v>
      </c>
      <c r="N294" t="n">
        <v>33.13</v>
      </c>
      <c r="O294" t="n">
        <v>21967.84</v>
      </c>
      <c r="P294" t="n">
        <v>381.18</v>
      </c>
      <c r="Q294" t="n">
        <v>790.17</v>
      </c>
      <c r="R294" t="n">
        <v>92.12</v>
      </c>
      <c r="S294" t="n">
        <v>58.53</v>
      </c>
      <c r="T294" t="n">
        <v>9669.25</v>
      </c>
      <c r="U294" t="n">
        <v>0.64</v>
      </c>
      <c r="V294" t="n">
        <v>0.77</v>
      </c>
      <c r="W294" t="n">
        <v>2.6</v>
      </c>
      <c r="X294" t="n">
        <v>0.5600000000000001</v>
      </c>
      <c r="Y294" t="n">
        <v>0.5</v>
      </c>
      <c r="Z294" t="n">
        <v>10</v>
      </c>
    </row>
    <row r="295">
      <c r="A295" t="n">
        <v>19</v>
      </c>
      <c r="B295" t="n">
        <v>75</v>
      </c>
      <c r="C295" t="inlineStr">
        <is>
          <t xml:space="preserve">CONCLUIDO	</t>
        </is>
      </c>
      <c r="D295" t="n">
        <v>2.4897</v>
      </c>
      <c r="E295" t="n">
        <v>40.17</v>
      </c>
      <c r="F295" t="n">
        <v>37.43</v>
      </c>
      <c r="G295" t="n">
        <v>149.72</v>
      </c>
      <c r="H295" t="n">
        <v>2</v>
      </c>
      <c r="I295" t="n">
        <v>15</v>
      </c>
      <c r="J295" t="n">
        <v>177.7</v>
      </c>
      <c r="K295" t="n">
        <v>49.1</v>
      </c>
      <c r="L295" t="n">
        <v>20</v>
      </c>
      <c r="M295" t="n">
        <v>13</v>
      </c>
      <c r="N295" t="n">
        <v>33.61</v>
      </c>
      <c r="O295" t="n">
        <v>22150.3</v>
      </c>
      <c r="P295" t="n">
        <v>379.79</v>
      </c>
      <c r="Q295" t="n">
        <v>790.17</v>
      </c>
      <c r="R295" t="n">
        <v>90.90000000000001</v>
      </c>
      <c r="S295" t="n">
        <v>58.53</v>
      </c>
      <c r="T295" t="n">
        <v>9065.59</v>
      </c>
      <c r="U295" t="n">
        <v>0.64</v>
      </c>
      <c r="V295" t="n">
        <v>0.77</v>
      </c>
      <c r="W295" t="n">
        <v>2.6</v>
      </c>
      <c r="X295" t="n">
        <v>0.53</v>
      </c>
      <c r="Y295" t="n">
        <v>0.5</v>
      </c>
      <c r="Z295" t="n">
        <v>10</v>
      </c>
    </row>
    <row r="296">
      <c r="A296" t="n">
        <v>20</v>
      </c>
      <c r="B296" t="n">
        <v>75</v>
      </c>
      <c r="C296" t="inlineStr">
        <is>
          <t xml:space="preserve">CONCLUIDO	</t>
        </is>
      </c>
      <c r="D296" t="n">
        <v>2.494</v>
      </c>
      <c r="E296" t="n">
        <v>40.1</v>
      </c>
      <c r="F296" t="n">
        <v>37.39</v>
      </c>
      <c r="G296" t="n">
        <v>160.25</v>
      </c>
      <c r="H296" t="n">
        <v>2.08</v>
      </c>
      <c r="I296" t="n">
        <v>14</v>
      </c>
      <c r="J296" t="n">
        <v>179.18</v>
      </c>
      <c r="K296" t="n">
        <v>49.1</v>
      </c>
      <c r="L296" t="n">
        <v>21</v>
      </c>
      <c r="M296" t="n">
        <v>12</v>
      </c>
      <c r="N296" t="n">
        <v>34.09</v>
      </c>
      <c r="O296" t="n">
        <v>22333.43</v>
      </c>
      <c r="P296" t="n">
        <v>374.06</v>
      </c>
      <c r="Q296" t="n">
        <v>790.16</v>
      </c>
      <c r="R296" t="n">
        <v>89.54000000000001</v>
      </c>
      <c r="S296" t="n">
        <v>58.53</v>
      </c>
      <c r="T296" t="n">
        <v>8387.99</v>
      </c>
      <c r="U296" t="n">
        <v>0.65</v>
      </c>
      <c r="V296" t="n">
        <v>0.78</v>
      </c>
      <c r="W296" t="n">
        <v>2.6</v>
      </c>
      <c r="X296" t="n">
        <v>0.49</v>
      </c>
      <c r="Y296" t="n">
        <v>0.5</v>
      </c>
      <c r="Z296" t="n">
        <v>10</v>
      </c>
    </row>
    <row r="297">
      <c r="A297" t="n">
        <v>21</v>
      </c>
      <c r="B297" t="n">
        <v>75</v>
      </c>
      <c r="C297" t="inlineStr">
        <is>
          <t xml:space="preserve">CONCLUIDO	</t>
        </is>
      </c>
      <c r="D297" t="n">
        <v>2.4993</v>
      </c>
      <c r="E297" t="n">
        <v>40.01</v>
      </c>
      <c r="F297" t="n">
        <v>37.34</v>
      </c>
      <c r="G297" t="n">
        <v>172.33</v>
      </c>
      <c r="H297" t="n">
        <v>2.16</v>
      </c>
      <c r="I297" t="n">
        <v>13</v>
      </c>
      <c r="J297" t="n">
        <v>180.67</v>
      </c>
      <c r="K297" t="n">
        <v>49.1</v>
      </c>
      <c r="L297" t="n">
        <v>22</v>
      </c>
      <c r="M297" t="n">
        <v>10</v>
      </c>
      <c r="N297" t="n">
        <v>34.58</v>
      </c>
      <c r="O297" t="n">
        <v>22517.21</v>
      </c>
      <c r="P297" t="n">
        <v>366.92</v>
      </c>
      <c r="Q297" t="n">
        <v>790.16</v>
      </c>
      <c r="R297" t="n">
        <v>87.87</v>
      </c>
      <c r="S297" t="n">
        <v>58.53</v>
      </c>
      <c r="T297" t="n">
        <v>7559.55</v>
      </c>
      <c r="U297" t="n">
        <v>0.67</v>
      </c>
      <c r="V297" t="n">
        <v>0.78</v>
      </c>
      <c r="W297" t="n">
        <v>2.59</v>
      </c>
      <c r="X297" t="n">
        <v>0.43</v>
      </c>
      <c r="Y297" t="n">
        <v>0.5</v>
      </c>
      <c r="Z297" t="n">
        <v>10</v>
      </c>
    </row>
    <row r="298">
      <c r="A298" t="n">
        <v>22</v>
      </c>
      <c r="B298" t="n">
        <v>75</v>
      </c>
      <c r="C298" t="inlineStr">
        <is>
          <t xml:space="preserve">CONCLUIDO	</t>
        </is>
      </c>
      <c r="D298" t="n">
        <v>2.498</v>
      </c>
      <c r="E298" t="n">
        <v>40.03</v>
      </c>
      <c r="F298" t="n">
        <v>37.36</v>
      </c>
      <c r="G298" t="n">
        <v>172.42</v>
      </c>
      <c r="H298" t="n">
        <v>2.24</v>
      </c>
      <c r="I298" t="n">
        <v>13</v>
      </c>
      <c r="J298" t="n">
        <v>182.17</v>
      </c>
      <c r="K298" t="n">
        <v>49.1</v>
      </c>
      <c r="L298" t="n">
        <v>23</v>
      </c>
      <c r="M298" t="n">
        <v>8</v>
      </c>
      <c r="N298" t="n">
        <v>35.08</v>
      </c>
      <c r="O298" t="n">
        <v>22701.78</v>
      </c>
      <c r="P298" t="n">
        <v>368.14</v>
      </c>
      <c r="Q298" t="n">
        <v>790.16</v>
      </c>
      <c r="R298" t="n">
        <v>88.28</v>
      </c>
      <c r="S298" t="n">
        <v>58.53</v>
      </c>
      <c r="T298" t="n">
        <v>7765.07</v>
      </c>
      <c r="U298" t="n">
        <v>0.66</v>
      </c>
      <c r="V298" t="n">
        <v>0.78</v>
      </c>
      <c r="W298" t="n">
        <v>2.6</v>
      </c>
      <c r="X298" t="n">
        <v>0.46</v>
      </c>
      <c r="Y298" t="n">
        <v>0.5</v>
      </c>
      <c r="Z298" t="n">
        <v>10</v>
      </c>
    </row>
    <row r="299">
      <c r="A299" t="n">
        <v>23</v>
      </c>
      <c r="B299" t="n">
        <v>75</v>
      </c>
      <c r="C299" t="inlineStr">
        <is>
          <t xml:space="preserve">CONCLUIDO	</t>
        </is>
      </c>
      <c r="D299" t="n">
        <v>2.4989</v>
      </c>
      <c r="E299" t="n">
        <v>40.02</v>
      </c>
      <c r="F299" t="n">
        <v>37.34</v>
      </c>
      <c r="G299" t="n">
        <v>172.36</v>
      </c>
      <c r="H299" t="n">
        <v>2.32</v>
      </c>
      <c r="I299" t="n">
        <v>13</v>
      </c>
      <c r="J299" t="n">
        <v>183.67</v>
      </c>
      <c r="K299" t="n">
        <v>49.1</v>
      </c>
      <c r="L299" t="n">
        <v>24</v>
      </c>
      <c r="M299" t="n">
        <v>6</v>
      </c>
      <c r="N299" t="n">
        <v>35.58</v>
      </c>
      <c r="O299" t="n">
        <v>22886.92</v>
      </c>
      <c r="P299" t="n">
        <v>363.47</v>
      </c>
      <c r="Q299" t="n">
        <v>790.17</v>
      </c>
      <c r="R299" t="n">
        <v>87.84</v>
      </c>
      <c r="S299" t="n">
        <v>58.53</v>
      </c>
      <c r="T299" t="n">
        <v>7544.55</v>
      </c>
      <c r="U299" t="n">
        <v>0.67</v>
      </c>
      <c r="V299" t="n">
        <v>0.78</v>
      </c>
      <c r="W299" t="n">
        <v>2.6</v>
      </c>
      <c r="X299" t="n">
        <v>0.44</v>
      </c>
      <c r="Y299" t="n">
        <v>0.5</v>
      </c>
      <c r="Z299" t="n">
        <v>10</v>
      </c>
    </row>
    <row r="300">
      <c r="A300" t="n">
        <v>24</v>
      </c>
      <c r="B300" t="n">
        <v>75</v>
      </c>
      <c r="C300" t="inlineStr">
        <is>
          <t xml:space="preserve">CONCLUIDO	</t>
        </is>
      </c>
      <c r="D300" t="n">
        <v>2.5028</v>
      </c>
      <c r="E300" t="n">
        <v>39.96</v>
      </c>
      <c r="F300" t="n">
        <v>37.31</v>
      </c>
      <c r="G300" t="n">
        <v>186.56</v>
      </c>
      <c r="H300" t="n">
        <v>2.4</v>
      </c>
      <c r="I300" t="n">
        <v>12</v>
      </c>
      <c r="J300" t="n">
        <v>185.18</v>
      </c>
      <c r="K300" t="n">
        <v>49.1</v>
      </c>
      <c r="L300" t="n">
        <v>25</v>
      </c>
      <c r="M300" t="n">
        <v>3</v>
      </c>
      <c r="N300" t="n">
        <v>36.08</v>
      </c>
      <c r="O300" t="n">
        <v>23072.73</v>
      </c>
      <c r="P300" t="n">
        <v>364.34</v>
      </c>
      <c r="Q300" t="n">
        <v>790.17</v>
      </c>
      <c r="R300" t="n">
        <v>86.70999999999999</v>
      </c>
      <c r="S300" t="n">
        <v>58.53</v>
      </c>
      <c r="T300" t="n">
        <v>6981.22</v>
      </c>
      <c r="U300" t="n">
        <v>0.68</v>
      </c>
      <c r="V300" t="n">
        <v>0.78</v>
      </c>
      <c r="W300" t="n">
        <v>2.6</v>
      </c>
      <c r="X300" t="n">
        <v>0.41</v>
      </c>
      <c r="Y300" t="n">
        <v>0.5</v>
      </c>
      <c r="Z300" t="n">
        <v>10</v>
      </c>
    </row>
    <row r="301">
      <c r="A301" t="n">
        <v>25</v>
      </c>
      <c r="B301" t="n">
        <v>75</v>
      </c>
      <c r="C301" t="inlineStr">
        <is>
          <t xml:space="preserve">CONCLUIDO	</t>
        </is>
      </c>
      <c r="D301" t="n">
        <v>2.5022</v>
      </c>
      <c r="E301" t="n">
        <v>39.97</v>
      </c>
      <c r="F301" t="n">
        <v>37.32</v>
      </c>
      <c r="G301" t="n">
        <v>186.61</v>
      </c>
      <c r="H301" t="n">
        <v>2.47</v>
      </c>
      <c r="I301" t="n">
        <v>12</v>
      </c>
      <c r="J301" t="n">
        <v>186.69</v>
      </c>
      <c r="K301" t="n">
        <v>49.1</v>
      </c>
      <c r="L301" t="n">
        <v>26</v>
      </c>
      <c r="M301" t="n">
        <v>2</v>
      </c>
      <c r="N301" t="n">
        <v>36.6</v>
      </c>
      <c r="O301" t="n">
        <v>23259.24</v>
      </c>
      <c r="P301" t="n">
        <v>366.24</v>
      </c>
      <c r="Q301" t="n">
        <v>790.16</v>
      </c>
      <c r="R301" t="n">
        <v>87.03</v>
      </c>
      <c r="S301" t="n">
        <v>58.53</v>
      </c>
      <c r="T301" t="n">
        <v>7144.48</v>
      </c>
      <c r="U301" t="n">
        <v>0.67</v>
      </c>
      <c r="V301" t="n">
        <v>0.78</v>
      </c>
      <c r="W301" t="n">
        <v>2.6</v>
      </c>
      <c r="X301" t="n">
        <v>0.42</v>
      </c>
      <c r="Y301" t="n">
        <v>0.5</v>
      </c>
      <c r="Z301" t="n">
        <v>10</v>
      </c>
    </row>
    <row r="302">
      <c r="A302" t="n">
        <v>26</v>
      </c>
      <c r="B302" t="n">
        <v>75</v>
      </c>
      <c r="C302" t="inlineStr">
        <is>
          <t xml:space="preserve">CONCLUIDO	</t>
        </is>
      </c>
      <c r="D302" t="n">
        <v>2.5022</v>
      </c>
      <c r="E302" t="n">
        <v>39.97</v>
      </c>
      <c r="F302" t="n">
        <v>37.32</v>
      </c>
      <c r="G302" t="n">
        <v>186.61</v>
      </c>
      <c r="H302" t="n">
        <v>2.55</v>
      </c>
      <c r="I302" t="n">
        <v>12</v>
      </c>
      <c r="J302" t="n">
        <v>188.21</v>
      </c>
      <c r="K302" t="n">
        <v>49.1</v>
      </c>
      <c r="L302" t="n">
        <v>27</v>
      </c>
      <c r="M302" t="n">
        <v>1</v>
      </c>
      <c r="N302" t="n">
        <v>37.11</v>
      </c>
      <c r="O302" t="n">
        <v>23446.45</v>
      </c>
      <c r="P302" t="n">
        <v>369.2</v>
      </c>
      <c r="Q302" t="n">
        <v>790.16</v>
      </c>
      <c r="R302" t="n">
        <v>87</v>
      </c>
      <c r="S302" t="n">
        <v>58.53</v>
      </c>
      <c r="T302" t="n">
        <v>7129.15</v>
      </c>
      <c r="U302" t="n">
        <v>0.67</v>
      </c>
      <c r="V302" t="n">
        <v>0.78</v>
      </c>
      <c r="W302" t="n">
        <v>2.6</v>
      </c>
      <c r="X302" t="n">
        <v>0.42</v>
      </c>
      <c r="Y302" t="n">
        <v>0.5</v>
      </c>
      <c r="Z302" t="n">
        <v>10</v>
      </c>
    </row>
    <row r="303">
      <c r="A303" t="n">
        <v>27</v>
      </c>
      <c r="B303" t="n">
        <v>75</v>
      </c>
      <c r="C303" t="inlineStr">
        <is>
          <t xml:space="preserve">CONCLUIDO	</t>
        </is>
      </c>
      <c r="D303" t="n">
        <v>2.5021</v>
      </c>
      <c r="E303" t="n">
        <v>39.97</v>
      </c>
      <c r="F303" t="n">
        <v>37.32</v>
      </c>
      <c r="G303" t="n">
        <v>186.62</v>
      </c>
      <c r="H303" t="n">
        <v>2.62</v>
      </c>
      <c r="I303" t="n">
        <v>12</v>
      </c>
      <c r="J303" t="n">
        <v>189.73</v>
      </c>
      <c r="K303" t="n">
        <v>49.1</v>
      </c>
      <c r="L303" t="n">
        <v>28</v>
      </c>
      <c r="M303" t="n">
        <v>0</v>
      </c>
      <c r="N303" t="n">
        <v>37.64</v>
      </c>
      <c r="O303" t="n">
        <v>23634.36</v>
      </c>
      <c r="P303" t="n">
        <v>371.98</v>
      </c>
      <c r="Q303" t="n">
        <v>790.17</v>
      </c>
      <c r="R303" t="n">
        <v>87.02</v>
      </c>
      <c r="S303" t="n">
        <v>58.53</v>
      </c>
      <c r="T303" t="n">
        <v>7140.86</v>
      </c>
      <c r="U303" t="n">
        <v>0.67</v>
      </c>
      <c r="V303" t="n">
        <v>0.78</v>
      </c>
      <c r="W303" t="n">
        <v>2.6</v>
      </c>
      <c r="X303" t="n">
        <v>0.42</v>
      </c>
      <c r="Y303" t="n">
        <v>0.5</v>
      </c>
      <c r="Z303" t="n">
        <v>10</v>
      </c>
    </row>
    <row r="304">
      <c r="A304" t="n">
        <v>0</v>
      </c>
      <c r="B304" t="n">
        <v>95</v>
      </c>
      <c r="C304" t="inlineStr">
        <is>
          <t xml:space="preserve">CONCLUIDO	</t>
        </is>
      </c>
      <c r="D304" t="n">
        <v>1.1665</v>
      </c>
      <c r="E304" t="n">
        <v>85.72</v>
      </c>
      <c r="F304" t="n">
        <v>60.85</v>
      </c>
      <c r="G304" t="n">
        <v>6.06</v>
      </c>
      <c r="H304" t="n">
        <v>0.1</v>
      </c>
      <c r="I304" t="n">
        <v>602</v>
      </c>
      <c r="J304" t="n">
        <v>185.69</v>
      </c>
      <c r="K304" t="n">
        <v>53.44</v>
      </c>
      <c r="L304" t="n">
        <v>1</v>
      </c>
      <c r="M304" t="n">
        <v>600</v>
      </c>
      <c r="N304" t="n">
        <v>36.26</v>
      </c>
      <c r="O304" t="n">
        <v>23136.14</v>
      </c>
      <c r="P304" t="n">
        <v>823.45</v>
      </c>
      <c r="Q304" t="n">
        <v>790.3099999999999</v>
      </c>
      <c r="R304" t="n">
        <v>874.4</v>
      </c>
      <c r="S304" t="n">
        <v>58.53</v>
      </c>
      <c r="T304" t="n">
        <v>397878.15</v>
      </c>
      <c r="U304" t="n">
        <v>0.07000000000000001</v>
      </c>
      <c r="V304" t="n">
        <v>0.48</v>
      </c>
      <c r="W304" t="n">
        <v>3.59</v>
      </c>
      <c r="X304" t="n">
        <v>23.93</v>
      </c>
      <c r="Y304" t="n">
        <v>0.5</v>
      </c>
      <c r="Z304" t="n">
        <v>10</v>
      </c>
    </row>
    <row r="305">
      <c r="A305" t="n">
        <v>1</v>
      </c>
      <c r="B305" t="n">
        <v>95</v>
      </c>
      <c r="C305" t="inlineStr">
        <is>
          <t xml:space="preserve">CONCLUIDO	</t>
        </is>
      </c>
      <c r="D305" t="n">
        <v>1.7873</v>
      </c>
      <c r="E305" t="n">
        <v>55.95</v>
      </c>
      <c r="F305" t="n">
        <v>45.26</v>
      </c>
      <c r="G305" t="n">
        <v>12.29</v>
      </c>
      <c r="H305" t="n">
        <v>0.19</v>
      </c>
      <c r="I305" t="n">
        <v>221</v>
      </c>
      <c r="J305" t="n">
        <v>187.21</v>
      </c>
      <c r="K305" t="n">
        <v>53.44</v>
      </c>
      <c r="L305" t="n">
        <v>2</v>
      </c>
      <c r="M305" t="n">
        <v>219</v>
      </c>
      <c r="N305" t="n">
        <v>36.77</v>
      </c>
      <c r="O305" t="n">
        <v>23322.88</v>
      </c>
      <c r="P305" t="n">
        <v>609.29</v>
      </c>
      <c r="Q305" t="n">
        <v>790.23</v>
      </c>
      <c r="R305" t="n">
        <v>352.5</v>
      </c>
      <c r="S305" t="n">
        <v>58.53</v>
      </c>
      <c r="T305" t="n">
        <v>138834.67</v>
      </c>
      <c r="U305" t="n">
        <v>0.17</v>
      </c>
      <c r="V305" t="n">
        <v>0.64</v>
      </c>
      <c r="W305" t="n">
        <v>2.93</v>
      </c>
      <c r="X305" t="n">
        <v>8.35</v>
      </c>
      <c r="Y305" t="n">
        <v>0.5</v>
      </c>
      <c r="Z305" t="n">
        <v>10</v>
      </c>
    </row>
    <row r="306">
      <c r="A306" t="n">
        <v>2</v>
      </c>
      <c r="B306" t="n">
        <v>95</v>
      </c>
      <c r="C306" t="inlineStr">
        <is>
          <t xml:space="preserve">CONCLUIDO	</t>
        </is>
      </c>
      <c r="D306" t="n">
        <v>2.0183</v>
      </c>
      <c r="E306" t="n">
        <v>49.55</v>
      </c>
      <c r="F306" t="n">
        <v>42.02</v>
      </c>
      <c r="G306" t="n">
        <v>18.54</v>
      </c>
      <c r="H306" t="n">
        <v>0.28</v>
      </c>
      <c r="I306" t="n">
        <v>136</v>
      </c>
      <c r="J306" t="n">
        <v>188.73</v>
      </c>
      <c r="K306" t="n">
        <v>53.44</v>
      </c>
      <c r="L306" t="n">
        <v>3</v>
      </c>
      <c r="M306" t="n">
        <v>134</v>
      </c>
      <c r="N306" t="n">
        <v>37.29</v>
      </c>
      <c r="O306" t="n">
        <v>23510.33</v>
      </c>
      <c r="P306" t="n">
        <v>563.21</v>
      </c>
      <c r="Q306" t="n">
        <v>790.1799999999999</v>
      </c>
      <c r="R306" t="n">
        <v>243.5</v>
      </c>
      <c r="S306" t="n">
        <v>58.53</v>
      </c>
      <c r="T306" t="n">
        <v>84756.41</v>
      </c>
      <c r="U306" t="n">
        <v>0.24</v>
      </c>
      <c r="V306" t="n">
        <v>0.6899999999999999</v>
      </c>
      <c r="W306" t="n">
        <v>2.81</v>
      </c>
      <c r="X306" t="n">
        <v>5.11</v>
      </c>
      <c r="Y306" t="n">
        <v>0.5</v>
      </c>
      <c r="Z306" t="n">
        <v>10</v>
      </c>
    </row>
    <row r="307">
      <c r="A307" t="n">
        <v>3</v>
      </c>
      <c r="B307" t="n">
        <v>95</v>
      </c>
      <c r="C307" t="inlineStr">
        <is>
          <t xml:space="preserve">CONCLUIDO	</t>
        </is>
      </c>
      <c r="D307" t="n">
        <v>2.1395</v>
      </c>
      <c r="E307" t="n">
        <v>46.74</v>
      </c>
      <c r="F307" t="n">
        <v>40.59</v>
      </c>
      <c r="G307" t="n">
        <v>24.6</v>
      </c>
      <c r="H307" t="n">
        <v>0.37</v>
      </c>
      <c r="I307" t="n">
        <v>99</v>
      </c>
      <c r="J307" t="n">
        <v>190.25</v>
      </c>
      <c r="K307" t="n">
        <v>53.44</v>
      </c>
      <c r="L307" t="n">
        <v>4</v>
      </c>
      <c r="M307" t="n">
        <v>97</v>
      </c>
      <c r="N307" t="n">
        <v>37.82</v>
      </c>
      <c r="O307" t="n">
        <v>23698.48</v>
      </c>
      <c r="P307" t="n">
        <v>541.83</v>
      </c>
      <c r="Q307" t="n">
        <v>790.1799999999999</v>
      </c>
      <c r="R307" t="n">
        <v>195.9</v>
      </c>
      <c r="S307" t="n">
        <v>58.53</v>
      </c>
      <c r="T307" t="n">
        <v>61143.45</v>
      </c>
      <c r="U307" t="n">
        <v>0.3</v>
      </c>
      <c r="V307" t="n">
        <v>0.71</v>
      </c>
      <c r="W307" t="n">
        <v>2.74</v>
      </c>
      <c r="X307" t="n">
        <v>3.68</v>
      </c>
      <c r="Y307" t="n">
        <v>0.5</v>
      </c>
      <c r="Z307" t="n">
        <v>10</v>
      </c>
    </row>
    <row r="308">
      <c r="A308" t="n">
        <v>4</v>
      </c>
      <c r="B308" t="n">
        <v>95</v>
      </c>
      <c r="C308" t="inlineStr">
        <is>
          <t xml:space="preserve">CONCLUIDO	</t>
        </is>
      </c>
      <c r="D308" t="n">
        <v>2.2189</v>
      </c>
      <c r="E308" t="n">
        <v>45.07</v>
      </c>
      <c r="F308" t="n">
        <v>39.73</v>
      </c>
      <c r="G308" t="n">
        <v>30.96</v>
      </c>
      <c r="H308" t="n">
        <v>0.46</v>
      </c>
      <c r="I308" t="n">
        <v>77</v>
      </c>
      <c r="J308" t="n">
        <v>191.78</v>
      </c>
      <c r="K308" t="n">
        <v>53.44</v>
      </c>
      <c r="L308" t="n">
        <v>5</v>
      </c>
      <c r="M308" t="n">
        <v>75</v>
      </c>
      <c r="N308" t="n">
        <v>38.35</v>
      </c>
      <c r="O308" t="n">
        <v>23887.36</v>
      </c>
      <c r="P308" t="n">
        <v>527.79</v>
      </c>
      <c r="Q308" t="n">
        <v>790.1799999999999</v>
      </c>
      <c r="R308" t="n">
        <v>167.44</v>
      </c>
      <c r="S308" t="n">
        <v>58.53</v>
      </c>
      <c r="T308" t="n">
        <v>47024.12</v>
      </c>
      <c r="U308" t="n">
        <v>0.35</v>
      </c>
      <c r="V308" t="n">
        <v>0.73</v>
      </c>
      <c r="W308" t="n">
        <v>2.71</v>
      </c>
      <c r="X308" t="n">
        <v>2.83</v>
      </c>
      <c r="Y308" t="n">
        <v>0.5</v>
      </c>
      <c r="Z308" t="n">
        <v>10</v>
      </c>
    </row>
    <row r="309">
      <c r="A309" t="n">
        <v>5</v>
      </c>
      <c r="B309" t="n">
        <v>95</v>
      </c>
      <c r="C309" t="inlineStr">
        <is>
          <t xml:space="preserve">CONCLUIDO	</t>
        </is>
      </c>
      <c r="D309" t="n">
        <v>2.2724</v>
      </c>
      <c r="E309" t="n">
        <v>44.01</v>
      </c>
      <c r="F309" t="n">
        <v>39.19</v>
      </c>
      <c r="G309" t="n">
        <v>37.33</v>
      </c>
      <c r="H309" t="n">
        <v>0.55</v>
      </c>
      <c r="I309" t="n">
        <v>63</v>
      </c>
      <c r="J309" t="n">
        <v>193.32</v>
      </c>
      <c r="K309" t="n">
        <v>53.44</v>
      </c>
      <c r="L309" t="n">
        <v>6</v>
      </c>
      <c r="M309" t="n">
        <v>61</v>
      </c>
      <c r="N309" t="n">
        <v>38.89</v>
      </c>
      <c r="O309" t="n">
        <v>24076.95</v>
      </c>
      <c r="P309" t="n">
        <v>518.75</v>
      </c>
      <c r="Q309" t="n">
        <v>790.1799999999999</v>
      </c>
      <c r="R309" t="n">
        <v>150.1</v>
      </c>
      <c r="S309" t="n">
        <v>58.53</v>
      </c>
      <c r="T309" t="n">
        <v>38424.49</v>
      </c>
      <c r="U309" t="n">
        <v>0.39</v>
      </c>
      <c r="V309" t="n">
        <v>0.74</v>
      </c>
      <c r="W309" t="n">
        <v>2.66</v>
      </c>
      <c r="X309" t="n">
        <v>2.29</v>
      </c>
      <c r="Y309" t="n">
        <v>0.5</v>
      </c>
      <c r="Z309" t="n">
        <v>10</v>
      </c>
    </row>
    <row r="310">
      <c r="A310" t="n">
        <v>6</v>
      </c>
      <c r="B310" t="n">
        <v>95</v>
      </c>
      <c r="C310" t="inlineStr">
        <is>
          <t xml:space="preserve">CONCLUIDO	</t>
        </is>
      </c>
      <c r="D310" t="n">
        <v>2.3057</v>
      </c>
      <c r="E310" t="n">
        <v>43.37</v>
      </c>
      <c r="F310" t="n">
        <v>38.89</v>
      </c>
      <c r="G310" t="n">
        <v>43.21</v>
      </c>
      <c r="H310" t="n">
        <v>0.64</v>
      </c>
      <c r="I310" t="n">
        <v>54</v>
      </c>
      <c r="J310" t="n">
        <v>194.86</v>
      </c>
      <c r="K310" t="n">
        <v>53.44</v>
      </c>
      <c r="L310" t="n">
        <v>7</v>
      </c>
      <c r="M310" t="n">
        <v>52</v>
      </c>
      <c r="N310" t="n">
        <v>39.43</v>
      </c>
      <c r="O310" t="n">
        <v>24267.28</v>
      </c>
      <c r="P310" t="n">
        <v>511.98</v>
      </c>
      <c r="Q310" t="n">
        <v>790.21</v>
      </c>
      <c r="R310" t="n">
        <v>139.41</v>
      </c>
      <c r="S310" t="n">
        <v>58.53</v>
      </c>
      <c r="T310" t="n">
        <v>33122.25</v>
      </c>
      <c r="U310" t="n">
        <v>0.42</v>
      </c>
      <c r="V310" t="n">
        <v>0.75</v>
      </c>
      <c r="W310" t="n">
        <v>2.67</v>
      </c>
      <c r="X310" t="n">
        <v>1.99</v>
      </c>
      <c r="Y310" t="n">
        <v>0.5</v>
      </c>
      <c r="Z310" t="n">
        <v>10</v>
      </c>
    </row>
    <row r="311">
      <c r="A311" t="n">
        <v>7</v>
      </c>
      <c r="B311" t="n">
        <v>95</v>
      </c>
      <c r="C311" t="inlineStr">
        <is>
          <t xml:space="preserve">CONCLUIDO	</t>
        </is>
      </c>
      <c r="D311" t="n">
        <v>2.3351</v>
      </c>
      <c r="E311" t="n">
        <v>42.83</v>
      </c>
      <c r="F311" t="n">
        <v>38.61</v>
      </c>
      <c r="G311" t="n">
        <v>49.29</v>
      </c>
      <c r="H311" t="n">
        <v>0.72</v>
      </c>
      <c r="I311" t="n">
        <v>47</v>
      </c>
      <c r="J311" t="n">
        <v>196.41</v>
      </c>
      <c r="K311" t="n">
        <v>53.44</v>
      </c>
      <c r="L311" t="n">
        <v>8</v>
      </c>
      <c r="M311" t="n">
        <v>45</v>
      </c>
      <c r="N311" t="n">
        <v>39.98</v>
      </c>
      <c r="O311" t="n">
        <v>24458.36</v>
      </c>
      <c r="P311" t="n">
        <v>506.48</v>
      </c>
      <c r="Q311" t="n">
        <v>790.17</v>
      </c>
      <c r="R311" t="n">
        <v>129.99</v>
      </c>
      <c r="S311" t="n">
        <v>58.53</v>
      </c>
      <c r="T311" t="n">
        <v>28446.87</v>
      </c>
      <c r="U311" t="n">
        <v>0.45</v>
      </c>
      <c r="V311" t="n">
        <v>0.75</v>
      </c>
      <c r="W311" t="n">
        <v>2.65</v>
      </c>
      <c r="X311" t="n">
        <v>1.7</v>
      </c>
      <c r="Y311" t="n">
        <v>0.5</v>
      </c>
      <c r="Z311" t="n">
        <v>10</v>
      </c>
    </row>
    <row r="312">
      <c r="A312" t="n">
        <v>8</v>
      </c>
      <c r="B312" t="n">
        <v>95</v>
      </c>
      <c r="C312" t="inlineStr">
        <is>
          <t xml:space="preserve">CONCLUIDO	</t>
        </is>
      </c>
      <c r="D312" t="n">
        <v>2.3599</v>
      </c>
      <c r="E312" t="n">
        <v>42.38</v>
      </c>
      <c r="F312" t="n">
        <v>38.38</v>
      </c>
      <c r="G312" t="n">
        <v>56.17</v>
      </c>
      <c r="H312" t="n">
        <v>0.8100000000000001</v>
      </c>
      <c r="I312" t="n">
        <v>41</v>
      </c>
      <c r="J312" t="n">
        <v>197.97</v>
      </c>
      <c r="K312" t="n">
        <v>53.44</v>
      </c>
      <c r="L312" t="n">
        <v>9</v>
      </c>
      <c r="M312" t="n">
        <v>39</v>
      </c>
      <c r="N312" t="n">
        <v>40.53</v>
      </c>
      <c r="O312" t="n">
        <v>24650.18</v>
      </c>
      <c r="P312" t="n">
        <v>501.03</v>
      </c>
      <c r="Q312" t="n">
        <v>790.17</v>
      </c>
      <c r="R312" t="n">
        <v>122.56</v>
      </c>
      <c r="S312" t="n">
        <v>58.53</v>
      </c>
      <c r="T312" t="n">
        <v>24761.74</v>
      </c>
      <c r="U312" t="n">
        <v>0.48</v>
      </c>
      <c r="V312" t="n">
        <v>0.76</v>
      </c>
      <c r="W312" t="n">
        <v>2.64</v>
      </c>
      <c r="X312" t="n">
        <v>1.48</v>
      </c>
      <c r="Y312" t="n">
        <v>0.5</v>
      </c>
      <c r="Z312" t="n">
        <v>10</v>
      </c>
    </row>
    <row r="313">
      <c r="A313" t="n">
        <v>9</v>
      </c>
      <c r="B313" t="n">
        <v>95</v>
      </c>
      <c r="C313" t="inlineStr">
        <is>
          <t xml:space="preserve">CONCLUIDO	</t>
        </is>
      </c>
      <c r="D313" t="n">
        <v>2.3758</v>
      </c>
      <c r="E313" t="n">
        <v>42.09</v>
      </c>
      <c r="F313" t="n">
        <v>38.25</v>
      </c>
      <c r="G313" t="n">
        <v>62.02</v>
      </c>
      <c r="H313" t="n">
        <v>0.89</v>
      </c>
      <c r="I313" t="n">
        <v>37</v>
      </c>
      <c r="J313" t="n">
        <v>199.53</v>
      </c>
      <c r="K313" t="n">
        <v>53.44</v>
      </c>
      <c r="L313" t="n">
        <v>10</v>
      </c>
      <c r="M313" t="n">
        <v>35</v>
      </c>
      <c r="N313" t="n">
        <v>41.1</v>
      </c>
      <c r="O313" t="n">
        <v>24842.77</v>
      </c>
      <c r="P313" t="n">
        <v>497.18</v>
      </c>
      <c r="Q313" t="n">
        <v>790.17</v>
      </c>
      <c r="R313" t="n">
        <v>118.11</v>
      </c>
      <c r="S313" t="n">
        <v>58.53</v>
      </c>
      <c r="T313" t="n">
        <v>22560.38</v>
      </c>
      <c r="U313" t="n">
        <v>0.5</v>
      </c>
      <c r="V313" t="n">
        <v>0.76</v>
      </c>
      <c r="W313" t="n">
        <v>2.64</v>
      </c>
      <c r="X313" t="n">
        <v>1.34</v>
      </c>
      <c r="Y313" t="n">
        <v>0.5</v>
      </c>
      <c r="Z313" t="n">
        <v>10</v>
      </c>
    </row>
    <row r="314">
      <c r="A314" t="n">
        <v>10</v>
      </c>
      <c r="B314" t="n">
        <v>95</v>
      </c>
      <c r="C314" t="inlineStr">
        <is>
          <t xml:space="preserve">CONCLUIDO	</t>
        </is>
      </c>
      <c r="D314" t="n">
        <v>2.3887</v>
      </c>
      <c r="E314" t="n">
        <v>41.86</v>
      </c>
      <c r="F314" t="n">
        <v>38.13</v>
      </c>
      <c r="G314" t="n">
        <v>67.29000000000001</v>
      </c>
      <c r="H314" t="n">
        <v>0.97</v>
      </c>
      <c r="I314" t="n">
        <v>34</v>
      </c>
      <c r="J314" t="n">
        <v>201.1</v>
      </c>
      <c r="K314" t="n">
        <v>53.44</v>
      </c>
      <c r="L314" t="n">
        <v>11</v>
      </c>
      <c r="M314" t="n">
        <v>32</v>
      </c>
      <c r="N314" t="n">
        <v>41.66</v>
      </c>
      <c r="O314" t="n">
        <v>25036.12</v>
      </c>
      <c r="P314" t="n">
        <v>493.3</v>
      </c>
      <c r="Q314" t="n">
        <v>790.16</v>
      </c>
      <c r="R314" t="n">
        <v>114.3</v>
      </c>
      <c r="S314" t="n">
        <v>58.53</v>
      </c>
      <c r="T314" t="n">
        <v>20666.78</v>
      </c>
      <c r="U314" t="n">
        <v>0.51</v>
      </c>
      <c r="V314" t="n">
        <v>0.76</v>
      </c>
      <c r="W314" t="n">
        <v>2.63</v>
      </c>
      <c r="X314" t="n">
        <v>1.23</v>
      </c>
      <c r="Y314" t="n">
        <v>0.5</v>
      </c>
      <c r="Z314" t="n">
        <v>10</v>
      </c>
    </row>
    <row r="315">
      <c r="A315" t="n">
        <v>11</v>
      </c>
      <c r="B315" t="n">
        <v>95</v>
      </c>
      <c r="C315" t="inlineStr">
        <is>
          <t xml:space="preserve">CONCLUIDO	</t>
        </is>
      </c>
      <c r="D315" t="n">
        <v>2.4016</v>
      </c>
      <c r="E315" t="n">
        <v>41.64</v>
      </c>
      <c r="F315" t="n">
        <v>38.02</v>
      </c>
      <c r="G315" t="n">
        <v>73.58</v>
      </c>
      <c r="H315" t="n">
        <v>1.05</v>
      </c>
      <c r="I315" t="n">
        <v>31</v>
      </c>
      <c r="J315" t="n">
        <v>202.67</v>
      </c>
      <c r="K315" t="n">
        <v>53.44</v>
      </c>
      <c r="L315" t="n">
        <v>12</v>
      </c>
      <c r="M315" t="n">
        <v>29</v>
      </c>
      <c r="N315" t="n">
        <v>42.24</v>
      </c>
      <c r="O315" t="n">
        <v>25230.25</v>
      </c>
      <c r="P315" t="n">
        <v>489.2</v>
      </c>
      <c r="Q315" t="n">
        <v>790.17</v>
      </c>
      <c r="R315" t="n">
        <v>110.47</v>
      </c>
      <c r="S315" t="n">
        <v>58.53</v>
      </c>
      <c r="T315" t="n">
        <v>18766.67</v>
      </c>
      <c r="U315" t="n">
        <v>0.53</v>
      </c>
      <c r="V315" t="n">
        <v>0.76</v>
      </c>
      <c r="W315" t="n">
        <v>2.62</v>
      </c>
      <c r="X315" t="n">
        <v>1.11</v>
      </c>
      <c r="Y315" t="n">
        <v>0.5</v>
      </c>
      <c r="Z315" t="n">
        <v>10</v>
      </c>
    </row>
    <row r="316">
      <c r="A316" t="n">
        <v>12</v>
      </c>
      <c r="B316" t="n">
        <v>95</v>
      </c>
      <c r="C316" t="inlineStr">
        <is>
          <t xml:space="preserve">CONCLUIDO	</t>
        </is>
      </c>
      <c r="D316" t="n">
        <v>2.415</v>
      </c>
      <c r="E316" t="n">
        <v>41.41</v>
      </c>
      <c r="F316" t="n">
        <v>37.9</v>
      </c>
      <c r="G316" t="n">
        <v>81.20999999999999</v>
      </c>
      <c r="H316" t="n">
        <v>1.13</v>
      </c>
      <c r="I316" t="n">
        <v>28</v>
      </c>
      <c r="J316" t="n">
        <v>204.25</v>
      </c>
      <c r="K316" t="n">
        <v>53.44</v>
      </c>
      <c r="L316" t="n">
        <v>13</v>
      </c>
      <c r="M316" t="n">
        <v>26</v>
      </c>
      <c r="N316" t="n">
        <v>42.82</v>
      </c>
      <c r="O316" t="n">
        <v>25425.3</v>
      </c>
      <c r="P316" t="n">
        <v>486.46</v>
      </c>
      <c r="Q316" t="n">
        <v>790.16</v>
      </c>
      <c r="R316" t="n">
        <v>106.46</v>
      </c>
      <c r="S316" t="n">
        <v>58.53</v>
      </c>
      <c r="T316" t="n">
        <v>16776.75</v>
      </c>
      <c r="U316" t="n">
        <v>0.55</v>
      </c>
      <c r="V316" t="n">
        <v>0.77</v>
      </c>
      <c r="W316" t="n">
        <v>2.62</v>
      </c>
      <c r="X316" t="n">
        <v>0.99</v>
      </c>
      <c r="Y316" t="n">
        <v>0.5</v>
      </c>
      <c r="Z316" t="n">
        <v>10</v>
      </c>
    </row>
    <row r="317">
      <c r="A317" t="n">
        <v>13</v>
      </c>
      <c r="B317" t="n">
        <v>95</v>
      </c>
      <c r="C317" t="inlineStr">
        <is>
          <t xml:space="preserve">CONCLUIDO	</t>
        </is>
      </c>
      <c r="D317" t="n">
        <v>2.4235</v>
      </c>
      <c r="E317" t="n">
        <v>41.26</v>
      </c>
      <c r="F317" t="n">
        <v>37.83</v>
      </c>
      <c r="G317" t="n">
        <v>87.29000000000001</v>
      </c>
      <c r="H317" t="n">
        <v>1.21</v>
      </c>
      <c r="I317" t="n">
        <v>26</v>
      </c>
      <c r="J317" t="n">
        <v>205.84</v>
      </c>
      <c r="K317" t="n">
        <v>53.44</v>
      </c>
      <c r="L317" t="n">
        <v>14</v>
      </c>
      <c r="M317" t="n">
        <v>24</v>
      </c>
      <c r="N317" t="n">
        <v>43.4</v>
      </c>
      <c r="O317" t="n">
        <v>25621.03</v>
      </c>
      <c r="P317" t="n">
        <v>482.3</v>
      </c>
      <c r="Q317" t="n">
        <v>790.17</v>
      </c>
      <c r="R317" t="n">
        <v>104.14</v>
      </c>
      <c r="S317" t="n">
        <v>58.53</v>
      </c>
      <c r="T317" t="n">
        <v>15630.06</v>
      </c>
      <c r="U317" t="n">
        <v>0.5600000000000001</v>
      </c>
      <c r="V317" t="n">
        <v>0.77</v>
      </c>
      <c r="W317" t="n">
        <v>2.61</v>
      </c>
      <c r="X317" t="n">
        <v>0.92</v>
      </c>
      <c r="Y317" t="n">
        <v>0.5</v>
      </c>
      <c r="Z317" t="n">
        <v>10</v>
      </c>
    </row>
    <row r="318">
      <c r="A318" t="n">
        <v>14</v>
      </c>
      <c r="B318" t="n">
        <v>95</v>
      </c>
      <c r="C318" t="inlineStr">
        <is>
          <t xml:space="preserve">CONCLUIDO	</t>
        </is>
      </c>
      <c r="D318" t="n">
        <v>2.4321</v>
      </c>
      <c r="E318" t="n">
        <v>41.12</v>
      </c>
      <c r="F318" t="n">
        <v>37.76</v>
      </c>
      <c r="G318" t="n">
        <v>94.39</v>
      </c>
      <c r="H318" t="n">
        <v>1.28</v>
      </c>
      <c r="I318" t="n">
        <v>24</v>
      </c>
      <c r="J318" t="n">
        <v>207.43</v>
      </c>
      <c r="K318" t="n">
        <v>53.44</v>
      </c>
      <c r="L318" t="n">
        <v>15</v>
      </c>
      <c r="M318" t="n">
        <v>22</v>
      </c>
      <c r="N318" t="n">
        <v>44</v>
      </c>
      <c r="O318" t="n">
        <v>25817.56</v>
      </c>
      <c r="P318" t="n">
        <v>480.24</v>
      </c>
      <c r="Q318" t="n">
        <v>790.17</v>
      </c>
      <c r="R318" t="n">
        <v>101.67</v>
      </c>
      <c r="S318" t="n">
        <v>58.53</v>
      </c>
      <c r="T318" t="n">
        <v>14401.28</v>
      </c>
      <c r="U318" t="n">
        <v>0.58</v>
      </c>
      <c r="V318" t="n">
        <v>0.77</v>
      </c>
      <c r="W318" t="n">
        <v>2.61</v>
      </c>
      <c r="X318" t="n">
        <v>0.85</v>
      </c>
      <c r="Y318" t="n">
        <v>0.5</v>
      </c>
      <c r="Z318" t="n">
        <v>10</v>
      </c>
    </row>
    <row r="319">
      <c r="A319" t="n">
        <v>15</v>
      </c>
      <c r="B319" t="n">
        <v>95</v>
      </c>
      <c r="C319" t="inlineStr">
        <is>
          <t xml:space="preserve">CONCLUIDO	</t>
        </is>
      </c>
      <c r="D319" t="n">
        <v>2.4373</v>
      </c>
      <c r="E319" t="n">
        <v>41.03</v>
      </c>
      <c r="F319" t="n">
        <v>37.7</v>
      </c>
      <c r="G319" t="n">
        <v>98.36</v>
      </c>
      <c r="H319" t="n">
        <v>1.36</v>
      </c>
      <c r="I319" t="n">
        <v>23</v>
      </c>
      <c r="J319" t="n">
        <v>209.03</v>
      </c>
      <c r="K319" t="n">
        <v>53.44</v>
      </c>
      <c r="L319" t="n">
        <v>16</v>
      </c>
      <c r="M319" t="n">
        <v>21</v>
      </c>
      <c r="N319" t="n">
        <v>44.6</v>
      </c>
      <c r="O319" t="n">
        <v>26014.91</v>
      </c>
      <c r="P319" t="n">
        <v>477.24</v>
      </c>
      <c r="Q319" t="n">
        <v>790.17</v>
      </c>
      <c r="R319" t="n">
        <v>100.12</v>
      </c>
      <c r="S319" t="n">
        <v>58.53</v>
      </c>
      <c r="T319" t="n">
        <v>13633.66</v>
      </c>
      <c r="U319" t="n">
        <v>0.58</v>
      </c>
      <c r="V319" t="n">
        <v>0.77</v>
      </c>
      <c r="W319" t="n">
        <v>2.61</v>
      </c>
      <c r="X319" t="n">
        <v>0.8</v>
      </c>
      <c r="Y319" t="n">
        <v>0.5</v>
      </c>
      <c r="Z319" t="n">
        <v>10</v>
      </c>
    </row>
    <row r="320">
      <c r="A320" t="n">
        <v>16</v>
      </c>
      <c r="B320" t="n">
        <v>95</v>
      </c>
      <c r="C320" t="inlineStr">
        <is>
          <t xml:space="preserve">CONCLUIDO	</t>
        </is>
      </c>
      <c r="D320" t="n">
        <v>2.4451</v>
      </c>
      <c r="E320" t="n">
        <v>40.9</v>
      </c>
      <c r="F320" t="n">
        <v>37.65</v>
      </c>
      <c r="G320" t="n">
        <v>107.56</v>
      </c>
      <c r="H320" t="n">
        <v>1.43</v>
      </c>
      <c r="I320" t="n">
        <v>21</v>
      </c>
      <c r="J320" t="n">
        <v>210.64</v>
      </c>
      <c r="K320" t="n">
        <v>53.44</v>
      </c>
      <c r="L320" t="n">
        <v>17</v>
      </c>
      <c r="M320" t="n">
        <v>19</v>
      </c>
      <c r="N320" t="n">
        <v>45.21</v>
      </c>
      <c r="O320" t="n">
        <v>26213.09</v>
      </c>
      <c r="P320" t="n">
        <v>473.39</v>
      </c>
      <c r="Q320" t="n">
        <v>790.17</v>
      </c>
      <c r="R320" t="n">
        <v>98.09</v>
      </c>
      <c r="S320" t="n">
        <v>58.53</v>
      </c>
      <c r="T320" t="n">
        <v>12628.08</v>
      </c>
      <c r="U320" t="n">
        <v>0.6</v>
      </c>
      <c r="V320" t="n">
        <v>0.77</v>
      </c>
      <c r="W320" t="n">
        <v>2.61</v>
      </c>
      <c r="X320" t="n">
        <v>0.74</v>
      </c>
      <c r="Y320" t="n">
        <v>0.5</v>
      </c>
      <c r="Z320" t="n">
        <v>10</v>
      </c>
    </row>
    <row r="321">
      <c r="A321" t="n">
        <v>17</v>
      </c>
      <c r="B321" t="n">
        <v>95</v>
      </c>
      <c r="C321" t="inlineStr">
        <is>
          <t xml:space="preserve">CONCLUIDO	</t>
        </is>
      </c>
      <c r="D321" t="n">
        <v>2.45</v>
      </c>
      <c r="E321" t="n">
        <v>40.82</v>
      </c>
      <c r="F321" t="n">
        <v>37.6</v>
      </c>
      <c r="G321" t="n">
        <v>112.81</v>
      </c>
      <c r="H321" t="n">
        <v>1.51</v>
      </c>
      <c r="I321" t="n">
        <v>20</v>
      </c>
      <c r="J321" t="n">
        <v>212.25</v>
      </c>
      <c r="K321" t="n">
        <v>53.44</v>
      </c>
      <c r="L321" t="n">
        <v>18</v>
      </c>
      <c r="M321" t="n">
        <v>18</v>
      </c>
      <c r="N321" t="n">
        <v>45.82</v>
      </c>
      <c r="O321" t="n">
        <v>26412.11</v>
      </c>
      <c r="P321" t="n">
        <v>471.86</v>
      </c>
      <c r="Q321" t="n">
        <v>790.16</v>
      </c>
      <c r="R321" t="n">
        <v>96.73</v>
      </c>
      <c r="S321" t="n">
        <v>58.53</v>
      </c>
      <c r="T321" t="n">
        <v>11953.68</v>
      </c>
      <c r="U321" t="n">
        <v>0.61</v>
      </c>
      <c r="V321" t="n">
        <v>0.77</v>
      </c>
      <c r="W321" t="n">
        <v>2.6</v>
      </c>
      <c r="X321" t="n">
        <v>0.7</v>
      </c>
      <c r="Y321" t="n">
        <v>0.5</v>
      </c>
      <c r="Z321" t="n">
        <v>10</v>
      </c>
    </row>
    <row r="322">
      <c r="A322" t="n">
        <v>18</v>
      </c>
      <c r="B322" t="n">
        <v>95</v>
      </c>
      <c r="C322" t="inlineStr">
        <is>
          <t xml:space="preserve">CONCLUIDO	</t>
        </is>
      </c>
      <c r="D322" t="n">
        <v>2.4533</v>
      </c>
      <c r="E322" t="n">
        <v>40.76</v>
      </c>
      <c r="F322" t="n">
        <v>37.59</v>
      </c>
      <c r="G322" t="n">
        <v>118.69</v>
      </c>
      <c r="H322" t="n">
        <v>1.58</v>
      </c>
      <c r="I322" t="n">
        <v>19</v>
      </c>
      <c r="J322" t="n">
        <v>213.87</v>
      </c>
      <c r="K322" t="n">
        <v>53.44</v>
      </c>
      <c r="L322" t="n">
        <v>19</v>
      </c>
      <c r="M322" t="n">
        <v>17</v>
      </c>
      <c r="N322" t="n">
        <v>46.44</v>
      </c>
      <c r="O322" t="n">
        <v>26611.98</v>
      </c>
      <c r="P322" t="n">
        <v>469.73</v>
      </c>
      <c r="Q322" t="n">
        <v>790.17</v>
      </c>
      <c r="R322" t="n">
        <v>96.04000000000001</v>
      </c>
      <c r="S322" t="n">
        <v>58.53</v>
      </c>
      <c r="T322" t="n">
        <v>11613.71</v>
      </c>
      <c r="U322" t="n">
        <v>0.61</v>
      </c>
      <c r="V322" t="n">
        <v>0.77</v>
      </c>
      <c r="W322" t="n">
        <v>2.61</v>
      </c>
      <c r="X322" t="n">
        <v>0.68</v>
      </c>
      <c r="Y322" t="n">
        <v>0.5</v>
      </c>
      <c r="Z322" t="n">
        <v>10</v>
      </c>
    </row>
    <row r="323">
      <c r="A323" t="n">
        <v>19</v>
      </c>
      <c r="B323" t="n">
        <v>95</v>
      </c>
      <c r="C323" t="inlineStr">
        <is>
          <t xml:space="preserve">CONCLUIDO	</t>
        </is>
      </c>
      <c r="D323" t="n">
        <v>2.4584</v>
      </c>
      <c r="E323" t="n">
        <v>40.68</v>
      </c>
      <c r="F323" t="n">
        <v>37.54</v>
      </c>
      <c r="G323" t="n">
        <v>125.12</v>
      </c>
      <c r="H323" t="n">
        <v>1.65</v>
      </c>
      <c r="I323" t="n">
        <v>18</v>
      </c>
      <c r="J323" t="n">
        <v>215.5</v>
      </c>
      <c r="K323" t="n">
        <v>53.44</v>
      </c>
      <c r="L323" t="n">
        <v>20</v>
      </c>
      <c r="M323" t="n">
        <v>16</v>
      </c>
      <c r="N323" t="n">
        <v>47.07</v>
      </c>
      <c r="O323" t="n">
        <v>26812.71</v>
      </c>
      <c r="P323" t="n">
        <v>467.16</v>
      </c>
      <c r="Q323" t="n">
        <v>790.2</v>
      </c>
      <c r="R323" t="n">
        <v>94.3</v>
      </c>
      <c r="S323" t="n">
        <v>58.53</v>
      </c>
      <c r="T323" t="n">
        <v>10749.94</v>
      </c>
      <c r="U323" t="n">
        <v>0.62</v>
      </c>
      <c r="V323" t="n">
        <v>0.77</v>
      </c>
      <c r="W323" t="n">
        <v>2.61</v>
      </c>
      <c r="X323" t="n">
        <v>0.63</v>
      </c>
      <c r="Y323" t="n">
        <v>0.5</v>
      </c>
      <c r="Z323" t="n">
        <v>10</v>
      </c>
    </row>
    <row r="324">
      <c r="A324" t="n">
        <v>20</v>
      </c>
      <c r="B324" t="n">
        <v>95</v>
      </c>
      <c r="C324" t="inlineStr">
        <is>
          <t xml:space="preserve">CONCLUIDO	</t>
        </is>
      </c>
      <c r="D324" t="n">
        <v>2.463</v>
      </c>
      <c r="E324" t="n">
        <v>40.6</v>
      </c>
      <c r="F324" t="n">
        <v>37.5</v>
      </c>
      <c r="G324" t="n">
        <v>132.35</v>
      </c>
      <c r="H324" t="n">
        <v>1.72</v>
      </c>
      <c r="I324" t="n">
        <v>17</v>
      </c>
      <c r="J324" t="n">
        <v>217.14</v>
      </c>
      <c r="K324" t="n">
        <v>53.44</v>
      </c>
      <c r="L324" t="n">
        <v>21</v>
      </c>
      <c r="M324" t="n">
        <v>15</v>
      </c>
      <c r="N324" t="n">
        <v>47.7</v>
      </c>
      <c r="O324" t="n">
        <v>27014.3</v>
      </c>
      <c r="P324" t="n">
        <v>464.66</v>
      </c>
      <c r="Q324" t="n">
        <v>790.17</v>
      </c>
      <c r="R324" t="n">
        <v>93.31999999999999</v>
      </c>
      <c r="S324" t="n">
        <v>58.53</v>
      </c>
      <c r="T324" t="n">
        <v>10263.79</v>
      </c>
      <c r="U324" t="n">
        <v>0.63</v>
      </c>
      <c r="V324" t="n">
        <v>0.77</v>
      </c>
      <c r="W324" t="n">
        <v>2.6</v>
      </c>
      <c r="X324" t="n">
        <v>0.6</v>
      </c>
      <c r="Y324" t="n">
        <v>0.5</v>
      </c>
      <c r="Z324" t="n">
        <v>10</v>
      </c>
    </row>
    <row r="325">
      <c r="A325" t="n">
        <v>21</v>
      </c>
      <c r="B325" t="n">
        <v>95</v>
      </c>
      <c r="C325" t="inlineStr">
        <is>
          <t xml:space="preserve">CONCLUIDO	</t>
        </is>
      </c>
      <c r="D325" t="n">
        <v>2.4691</v>
      </c>
      <c r="E325" t="n">
        <v>40.5</v>
      </c>
      <c r="F325" t="n">
        <v>37.44</v>
      </c>
      <c r="G325" t="n">
        <v>140.39</v>
      </c>
      <c r="H325" t="n">
        <v>1.79</v>
      </c>
      <c r="I325" t="n">
        <v>16</v>
      </c>
      <c r="J325" t="n">
        <v>218.78</v>
      </c>
      <c r="K325" t="n">
        <v>53.44</v>
      </c>
      <c r="L325" t="n">
        <v>22</v>
      </c>
      <c r="M325" t="n">
        <v>14</v>
      </c>
      <c r="N325" t="n">
        <v>48.34</v>
      </c>
      <c r="O325" t="n">
        <v>27216.79</v>
      </c>
      <c r="P325" t="n">
        <v>459.64</v>
      </c>
      <c r="Q325" t="n">
        <v>790.1799999999999</v>
      </c>
      <c r="R325" t="n">
        <v>91.31</v>
      </c>
      <c r="S325" t="n">
        <v>58.53</v>
      </c>
      <c r="T325" t="n">
        <v>9261.25</v>
      </c>
      <c r="U325" t="n">
        <v>0.64</v>
      </c>
      <c r="V325" t="n">
        <v>0.77</v>
      </c>
      <c r="W325" t="n">
        <v>2.59</v>
      </c>
      <c r="X325" t="n">
        <v>0.53</v>
      </c>
      <c r="Y325" t="n">
        <v>0.5</v>
      </c>
      <c r="Z325" t="n">
        <v>10</v>
      </c>
    </row>
    <row r="326">
      <c r="A326" t="n">
        <v>22</v>
      </c>
      <c r="B326" t="n">
        <v>95</v>
      </c>
      <c r="C326" t="inlineStr">
        <is>
          <t xml:space="preserve">CONCLUIDO	</t>
        </is>
      </c>
      <c r="D326" t="n">
        <v>2.4682</v>
      </c>
      <c r="E326" t="n">
        <v>40.51</v>
      </c>
      <c r="F326" t="n">
        <v>37.45</v>
      </c>
      <c r="G326" t="n">
        <v>140.44</v>
      </c>
      <c r="H326" t="n">
        <v>1.85</v>
      </c>
      <c r="I326" t="n">
        <v>16</v>
      </c>
      <c r="J326" t="n">
        <v>220.43</v>
      </c>
      <c r="K326" t="n">
        <v>53.44</v>
      </c>
      <c r="L326" t="n">
        <v>23</v>
      </c>
      <c r="M326" t="n">
        <v>14</v>
      </c>
      <c r="N326" t="n">
        <v>48.99</v>
      </c>
      <c r="O326" t="n">
        <v>27420.16</v>
      </c>
      <c r="P326" t="n">
        <v>457.54</v>
      </c>
      <c r="Q326" t="n">
        <v>790.17</v>
      </c>
      <c r="R326" t="n">
        <v>91.63</v>
      </c>
      <c r="S326" t="n">
        <v>58.53</v>
      </c>
      <c r="T326" t="n">
        <v>9424.190000000001</v>
      </c>
      <c r="U326" t="n">
        <v>0.64</v>
      </c>
      <c r="V326" t="n">
        <v>0.77</v>
      </c>
      <c r="W326" t="n">
        <v>2.6</v>
      </c>
      <c r="X326" t="n">
        <v>0.55</v>
      </c>
      <c r="Y326" t="n">
        <v>0.5</v>
      </c>
      <c r="Z326" t="n">
        <v>10</v>
      </c>
    </row>
    <row r="327">
      <c r="A327" t="n">
        <v>23</v>
      </c>
      <c r="B327" t="n">
        <v>95</v>
      </c>
      <c r="C327" t="inlineStr">
        <is>
          <t xml:space="preserve">CONCLUIDO	</t>
        </is>
      </c>
      <c r="D327" t="n">
        <v>2.4727</v>
      </c>
      <c r="E327" t="n">
        <v>40.44</v>
      </c>
      <c r="F327" t="n">
        <v>37.41</v>
      </c>
      <c r="G327" t="n">
        <v>149.66</v>
      </c>
      <c r="H327" t="n">
        <v>1.92</v>
      </c>
      <c r="I327" t="n">
        <v>15</v>
      </c>
      <c r="J327" t="n">
        <v>222.08</v>
      </c>
      <c r="K327" t="n">
        <v>53.44</v>
      </c>
      <c r="L327" t="n">
        <v>24</v>
      </c>
      <c r="M327" t="n">
        <v>13</v>
      </c>
      <c r="N327" t="n">
        <v>49.65</v>
      </c>
      <c r="O327" t="n">
        <v>27624.44</v>
      </c>
      <c r="P327" t="n">
        <v>456.72</v>
      </c>
      <c r="Q327" t="n">
        <v>790.16</v>
      </c>
      <c r="R327" t="n">
        <v>90.66</v>
      </c>
      <c r="S327" t="n">
        <v>58.53</v>
      </c>
      <c r="T327" t="n">
        <v>8943.879999999999</v>
      </c>
      <c r="U327" t="n">
        <v>0.65</v>
      </c>
      <c r="V327" t="n">
        <v>0.78</v>
      </c>
      <c r="W327" t="n">
        <v>2.59</v>
      </c>
      <c r="X327" t="n">
        <v>0.51</v>
      </c>
      <c r="Y327" t="n">
        <v>0.5</v>
      </c>
      <c r="Z327" t="n">
        <v>10</v>
      </c>
    </row>
    <row r="328">
      <c r="A328" t="n">
        <v>24</v>
      </c>
      <c r="B328" t="n">
        <v>95</v>
      </c>
      <c r="C328" t="inlineStr">
        <is>
          <t xml:space="preserve">CONCLUIDO	</t>
        </is>
      </c>
      <c r="D328" t="n">
        <v>2.4775</v>
      </c>
      <c r="E328" t="n">
        <v>40.36</v>
      </c>
      <c r="F328" t="n">
        <v>37.37</v>
      </c>
      <c r="G328" t="n">
        <v>160.17</v>
      </c>
      <c r="H328" t="n">
        <v>1.99</v>
      </c>
      <c r="I328" t="n">
        <v>14</v>
      </c>
      <c r="J328" t="n">
        <v>223.75</v>
      </c>
      <c r="K328" t="n">
        <v>53.44</v>
      </c>
      <c r="L328" t="n">
        <v>25</v>
      </c>
      <c r="M328" t="n">
        <v>12</v>
      </c>
      <c r="N328" t="n">
        <v>50.31</v>
      </c>
      <c r="O328" t="n">
        <v>27829.77</v>
      </c>
      <c r="P328" t="n">
        <v>451.63</v>
      </c>
      <c r="Q328" t="n">
        <v>790.16</v>
      </c>
      <c r="R328" t="n">
        <v>89.12</v>
      </c>
      <c r="S328" t="n">
        <v>58.53</v>
      </c>
      <c r="T328" t="n">
        <v>8178.53</v>
      </c>
      <c r="U328" t="n">
        <v>0.66</v>
      </c>
      <c r="V328" t="n">
        <v>0.78</v>
      </c>
      <c r="W328" t="n">
        <v>2.59</v>
      </c>
      <c r="X328" t="n">
        <v>0.47</v>
      </c>
      <c r="Y328" t="n">
        <v>0.5</v>
      </c>
      <c r="Z328" t="n">
        <v>10</v>
      </c>
    </row>
    <row r="329">
      <c r="A329" t="n">
        <v>25</v>
      </c>
      <c r="B329" t="n">
        <v>95</v>
      </c>
      <c r="C329" t="inlineStr">
        <is>
          <t xml:space="preserve">CONCLUIDO	</t>
        </is>
      </c>
      <c r="D329" t="n">
        <v>2.4778</v>
      </c>
      <c r="E329" t="n">
        <v>40.36</v>
      </c>
      <c r="F329" t="n">
        <v>37.37</v>
      </c>
      <c r="G329" t="n">
        <v>160.15</v>
      </c>
      <c r="H329" t="n">
        <v>2.05</v>
      </c>
      <c r="I329" t="n">
        <v>14</v>
      </c>
      <c r="J329" t="n">
        <v>225.42</v>
      </c>
      <c r="K329" t="n">
        <v>53.44</v>
      </c>
      <c r="L329" t="n">
        <v>26</v>
      </c>
      <c r="M329" t="n">
        <v>12</v>
      </c>
      <c r="N329" t="n">
        <v>50.98</v>
      </c>
      <c r="O329" t="n">
        <v>28035.92</v>
      </c>
      <c r="P329" t="n">
        <v>450.25</v>
      </c>
      <c r="Q329" t="n">
        <v>790.1900000000001</v>
      </c>
      <c r="R329" t="n">
        <v>88.92</v>
      </c>
      <c r="S329" t="n">
        <v>58.53</v>
      </c>
      <c r="T329" t="n">
        <v>8078.63</v>
      </c>
      <c r="U329" t="n">
        <v>0.66</v>
      </c>
      <c r="V329" t="n">
        <v>0.78</v>
      </c>
      <c r="W329" t="n">
        <v>2.59</v>
      </c>
      <c r="X329" t="n">
        <v>0.47</v>
      </c>
      <c r="Y329" t="n">
        <v>0.5</v>
      </c>
      <c r="Z329" t="n">
        <v>10</v>
      </c>
    </row>
    <row r="330">
      <c r="A330" t="n">
        <v>26</v>
      </c>
      <c r="B330" t="n">
        <v>95</v>
      </c>
      <c r="C330" t="inlineStr">
        <is>
          <t xml:space="preserve">CONCLUIDO	</t>
        </is>
      </c>
      <c r="D330" t="n">
        <v>2.481</v>
      </c>
      <c r="E330" t="n">
        <v>40.31</v>
      </c>
      <c r="F330" t="n">
        <v>37.35</v>
      </c>
      <c r="G330" t="n">
        <v>172.4</v>
      </c>
      <c r="H330" t="n">
        <v>2.11</v>
      </c>
      <c r="I330" t="n">
        <v>13</v>
      </c>
      <c r="J330" t="n">
        <v>227.1</v>
      </c>
      <c r="K330" t="n">
        <v>53.44</v>
      </c>
      <c r="L330" t="n">
        <v>27</v>
      </c>
      <c r="M330" t="n">
        <v>11</v>
      </c>
      <c r="N330" t="n">
        <v>51.66</v>
      </c>
      <c r="O330" t="n">
        <v>28243</v>
      </c>
      <c r="P330" t="n">
        <v>446.38</v>
      </c>
      <c r="Q330" t="n">
        <v>790.17</v>
      </c>
      <c r="R330" t="n">
        <v>88.38</v>
      </c>
      <c r="S330" t="n">
        <v>58.53</v>
      </c>
      <c r="T330" t="n">
        <v>7815.83</v>
      </c>
      <c r="U330" t="n">
        <v>0.66</v>
      </c>
      <c r="V330" t="n">
        <v>0.78</v>
      </c>
      <c r="W330" t="n">
        <v>2.59</v>
      </c>
      <c r="X330" t="n">
        <v>0.45</v>
      </c>
      <c r="Y330" t="n">
        <v>0.5</v>
      </c>
      <c r="Z330" t="n">
        <v>10</v>
      </c>
    </row>
    <row r="331">
      <c r="A331" t="n">
        <v>27</v>
      </c>
      <c r="B331" t="n">
        <v>95</v>
      </c>
      <c r="C331" t="inlineStr">
        <is>
          <t xml:space="preserve">CONCLUIDO	</t>
        </is>
      </c>
      <c r="D331" t="n">
        <v>2.4815</v>
      </c>
      <c r="E331" t="n">
        <v>40.3</v>
      </c>
      <c r="F331" t="n">
        <v>37.35</v>
      </c>
      <c r="G331" t="n">
        <v>172.37</v>
      </c>
      <c r="H331" t="n">
        <v>2.18</v>
      </c>
      <c r="I331" t="n">
        <v>13</v>
      </c>
      <c r="J331" t="n">
        <v>228.79</v>
      </c>
      <c r="K331" t="n">
        <v>53.44</v>
      </c>
      <c r="L331" t="n">
        <v>28</v>
      </c>
      <c r="M331" t="n">
        <v>11</v>
      </c>
      <c r="N331" t="n">
        <v>52.35</v>
      </c>
      <c r="O331" t="n">
        <v>28451.04</v>
      </c>
      <c r="P331" t="n">
        <v>447.59</v>
      </c>
      <c r="Q331" t="n">
        <v>790.16</v>
      </c>
      <c r="R331" t="n">
        <v>88.2</v>
      </c>
      <c r="S331" t="n">
        <v>58.53</v>
      </c>
      <c r="T331" t="n">
        <v>7723.71</v>
      </c>
      <c r="U331" t="n">
        <v>0.66</v>
      </c>
      <c r="V331" t="n">
        <v>0.78</v>
      </c>
      <c r="W331" t="n">
        <v>2.59</v>
      </c>
      <c r="X331" t="n">
        <v>0.44</v>
      </c>
      <c r="Y331" t="n">
        <v>0.5</v>
      </c>
      <c r="Z331" t="n">
        <v>10</v>
      </c>
    </row>
    <row r="332">
      <c r="A332" t="n">
        <v>28</v>
      </c>
      <c r="B332" t="n">
        <v>95</v>
      </c>
      <c r="C332" t="inlineStr">
        <is>
          <t xml:space="preserve">CONCLUIDO	</t>
        </is>
      </c>
      <c r="D332" t="n">
        <v>2.4866</v>
      </c>
      <c r="E332" t="n">
        <v>40.22</v>
      </c>
      <c r="F332" t="n">
        <v>37.3</v>
      </c>
      <c r="G332" t="n">
        <v>186.5</v>
      </c>
      <c r="H332" t="n">
        <v>2.24</v>
      </c>
      <c r="I332" t="n">
        <v>12</v>
      </c>
      <c r="J332" t="n">
        <v>230.48</v>
      </c>
      <c r="K332" t="n">
        <v>53.44</v>
      </c>
      <c r="L332" t="n">
        <v>29</v>
      </c>
      <c r="M332" t="n">
        <v>10</v>
      </c>
      <c r="N332" t="n">
        <v>53.05</v>
      </c>
      <c r="O332" t="n">
        <v>28660.06</v>
      </c>
      <c r="P332" t="n">
        <v>442.83</v>
      </c>
      <c r="Q332" t="n">
        <v>790.16</v>
      </c>
      <c r="R332" t="n">
        <v>86.81</v>
      </c>
      <c r="S332" t="n">
        <v>58.53</v>
      </c>
      <c r="T332" t="n">
        <v>7033.34</v>
      </c>
      <c r="U332" t="n">
        <v>0.67</v>
      </c>
      <c r="V332" t="n">
        <v>0.78</v>
      </c>
      <c r="W332" t="n">
        <v>2.59</v>
      </c>
      <c r="X332" t="n">
        <v>0.4</v>
      </c>
      <c r="Y332" t="n">
        <v>0.5</v>
      </c>
      <c r="Z332" t="n">
        <v>10</v>
      </c>
    </row>
    <row r="333">
      <c r="A333" t="n">
        <v>29</v>
      </c>
      <c r="B333" t="n">
        <v>95</v>
      </c>
      <c r="C333" t="inlineStr">
        <is>
          <t xml:space="preserve">CONCLUIDO	</t>
        </is>
      </c>
      <c r="D333" t="n">
        <v>2.4862</v>
      </c>
      <c r="E333" t="n">
        <v>40.22</v>
      </c>
      <c r="F333" t="n">
        <v>37.31</v>
      </c>
      <c r="G333" t="n">
        <v>186.53</v>
      </c>
      <c r="H333" t="n">
        <v>2.3</v>
      </c>
      <c r="I333" t="n">
        <v>12</v>
      </c>
      <c r="J333" t="n">
        <v>232.18</v>
      </c>
      <c r="K333" t="n">
        <v>53.44</v>
      </c>
      <c r="L333" t="n">
        <v>30</v>
      </c>
      <c r="M333" t="n">
        <v>10</v>
      </c>
      <c r="N333" t="n">
        <v>53.75</v>
      </c>
      <c r="O333" t="n">
        <v>28870.05</v>
      </c>
      <c r="P333" t="n">
        <v>442.78</v>
      </c>
      <c r="Q333" t="n">
        <v>790.16</v>
      </c>
      <c r="R333" t="n">
        <v>87.05</v>
      </c>
      <c r="S333" t="n">
        <v>58.53</v>
      </c>
      <c r="T333" t="n">
        <v>7156.08</v>
      </c>
      <c r="U333" t="n">
        <v>0.67</v>
      </c>
      <c r="V333" t="n">
        <v>0.78</v>
      </c>
      <c r="W333" t="n">
        <v>2.59</v>
      </c>
      <c r="X333" t="n">
        <v>0.4</v>
      </c>
      <c r="Y333" t="n">
        <v>0.5</v>
      </c>
      <c r="Z333" t="n">
        <v>10</v>
      </c>
    </row>
    <row r="334">
      <c r="A334" t="n">
        <v>30</v>
      </c>
      <c r="B334" t="n">
        <v>95</v>
      </c>
      <c r="C334" t="inlineStr">
        <is>
          <t xml:space="preserve">CONCLUIDO	</t>
        </is>
      </c>
      <c r="D334" t="n">
        <v>2.4854</v>
      </c>
      <c r="E334" t="n">
        <v>40.23</v>
      </c>
      <c r="F334" t="n">
        <v>37.32</v>
      </c>
      <c r="G334" t="n">
        <v>186.6</v>
      </c>
      <c r="H334" t="n">
        <v>2.36</v>
      </c>
      <c r="I334" t="n">
        <v>12</v>
      </c>
      <c r="J334" t="n">
        <v>233.89</v>
      </c>
      <c r="K334" t="n">
        <v>53.44</v>
      </c>
      <c r="L334" t="n">
        <v>31</v>
      </c>
      <c r="M334" t="n">
        <v>10</v>
      </c>
      <c r="N334" t="n">
        <v>54.46</v>
      </c>
      <c r="O334" t="n">
        <v>29081.05</v>
      </c>
      <c r="P334" t="n">
        <v>440.6</v>
      </c>
      <c r="Q334" t="n">
        <v>790.16</v>
      </c>
      <c r="R334" t="n">
        <v>87.31</v>
      </c>
      <c r="S334" t="n">
        <v>58.53</v>
      </c>
      <c r="T334" t="n">
        <v>7284.54</v>
      </c>
      <c r="U334" t="n">
        <v>0.67</v>
      </c>
      <c r="V334" t="n">
        <v>0.78</v>
      </c>
      <c r="W334" t="n">
        <v>2.59</v>
      </c>
      <c r="X334" t="n">
        <v>0.42</v>
      </c>
      <c r="Y334" t="n">
        <v>0.5</v>
      </c>
      <c r="Z334" t="n">
        <v>10</v>
      </c>
    </row>
    <row r="335">
      <c r="A335" t="n">
        <v>31</v>
      </c>
      <c r="B335" t="n">
        <v>95</v>
      </c>
      <c r="C335" t="inlineStr">
        <is>
          <t xml:space="preserve">CONCLUIDO	</t>
        </is>
      </c>
      <c r="D335" t="n">
        <v>2.49</v>
      </c>
      <c r="E335" t="n">
        <v>40.16</v>
      </c>
      <c r="F335" t="n">
        <v>37.28</v>
      </c>
      <c r="G335" t="n">
        <v>203.36</v>
      </c>
      <c r="H335" t="n">
        <v>2.41</v>
      </c>
      <c r="I335" t="n">
        <v>11</v>
      </c>
      <c r="J335" t="n">
        <v>235.61</v>
      </c>
      <c r="K335" t="n">
        <v>53.44</v>
      </c>
      <c r="L335" t="n">
        <v>32</v>
      </c>
      <c r="M335" t="n">
        <v>9</v>
      </c>
      <c r="N335" t="n">
        <v>55.18</v>
      </c>
      <c r="O335" t="n">
        <v>29293.06</v>
      </c>
      <c r="P335" t="n">
        <v>436.22</v>
      </c>
      <c r="Q335" t="n">
        <v>790.16</v>
      </c>
      <c r="R335" t="n">
        <v>86.09</v>
      </c>
      <c r="S335" t="n">
        <v>58.53</v>
      </c>
      <c r="T335" t="n">
        <v>6679.17</v>
      </c>
      <c r="U335" t="n">
        <v>0.68</v>
      </c>
      <c r="V335" t="n">
        <v>0.78</v>
      </c>
      <c r="W335" t="n">
        <v>2.59</v>
      </c>
      <c r="X335" t="n">
        <v>0.38</v>
      </c>
      <c r="Y335" t="n">
        <v>0.5</v>
      </c>
      <c r="Z335" t="n">
        <v>10</v>
      </c>
    </row>
    <row r="336">
      <c r="A336" t="n">
        <v>32</v>
      </c>
      <c r="B336" t="n">
        <v>95</v>
      </c>
      <c r="C336" t="inlineStr">
        <is>
          <t xml:space="preserve">CONCLUIDO	</t>
        </is>
      </c>
      <c r="D336" t="n">
        <v>2.4911</v>
      </c>
      <c r="E336" t="n">
        <v>40.14</v>
      </c>
      <c r="F336" t="n">
        <v>37.26</v>
      </c>
      <c r="G336" t="n">
        <v>203.26</v>
      </c>
      <c r="H336" t="n">
        <v>2.47</v>
      </c>
      <c r="I336" t="n">
        <v>11</v>
      </c>
      <c r="J336" t="n">
        <v>237.34</v>
      </c>
      <c r="K336" t="n">
        <v>53.44</v>
      </c>
      <c r="L336" t="n">
        <v>33</v>
      </c>
      <c r="M336" t="n">
        <v>9</v>
      </c>
      <c r="N336" t="n">
        <v>55.91</v>
      </c>
      <c r="O336" t="n">
        <v>29506.09</v>
      </c>
      <c r="P336" t="n">
        <v>435.82</v>
      </c>
      <c r="Q336" t="n">
        <v>790.16</v>
      </c>
      <c r="R336" t="n">
        <v>85.40000000000001</v>
      </c>
      <c r="S336" t="n">
        <v>58.53</v>
      </c>
      <c r="T336" t="n">
        <v>6335.24</v>
      </c>
      <c r="U336" t="n">
        <v>0.6899999999999999</v>
      </c>
      <c r="V336" t="n">
        <v>0.78</v>
      </c>
      <c r="W336" t="n">
        <v>2.59</v>
      </c>
      <c r="X336" t="n">
        <v>0.36</v>
      </c>
      <c r="Y336" t="n">
        <v>0.5</v>
      </c>
      <c r="Z336" t="n">
        <v>10</v>
      </c>
    </row>
    <row r="337">
      <c r="A337" t="n">
        <v>33</v>
      </c>
      <c r="B337" t="n">
        <v>95</v>
      </c>
      <c r="C337" t="inlineStr">
        <is>
          <t xml:space="preserve">CONCLUIDO	</t>
        </is>
      </c>
      <c r="D337" t="n">
        <v>2.49</v>
      </c>
      <c r="E337" t="n">
        <v>40.16</v>
      </c>
      <c r="F337" t="n">
        <v>37.28</v>
      </c>
      <c r="G337" t="n">
        <v>203.36</v>
      </c>
      <c r="H337" t="n">
        <v>2.53</v>
      </c>
      <c r="I337" t="n">
        <v>11</v>
      </c>
      <c r="J337" t="n">
        <v>239.08</v>
      </c>
      <c r="K337" t="n">
        <v>53.44</v>
      </c>
      <c r="L337" t="n">
        <v>34</v>
      </c>
      <c r="M337" t="n">
        <v>8</v>
      </c>
      <c r="N337" t="n">
        <v>56.64</v>
      </c>
      <c r="O337" t="n">
        <v>29720.17</v>
      </c>
      <c r="P337" t="n">
        <v>433.03</v>
      </c>
      <c r="Q337" t="n">
        <v>790.16</v>
      </c>
      <c r="R337" t="n">
        <v>86.06999999999999</v>
      </c>
      <c r="S337" t="n">
        <v>58.53</v>
      </c>
      <c r="T337" t="n">
        <v>6670.84</v>
      </c>
      <c r="U337" t="n">
        <v>0.68</v>
      </c>
      <c r="V337" t="n">
        <v>0.78</v>
      </c>
      <c r="W337" t="n">
        <v>2.59</v>
      </c>
      <c r="X337" t="n">
        <v>0.38</v>
      </c>
      <c r="Y337" t="n">
        <v>0.5</v>
      </c>
      <c r="Z337" t="n">
        <v>10</v>
      </c>
    </row>
    <row r="338">
      <c r="A338" t="n">
        <v>34</v>
      </c>
      <c r="B338" t="n">
        <v>95</v>
      </c>
      <c r="C338" t="inlineStr">
        <is>
          <t xml:space="preserve">CONCLUIDO	</t>
        </is>
      </c>
      <c r="D338" t="n">
        <v>2.4957</v>
      </c>
      <c r="E338" t="n">
        <v>40.07</v>
      </c>
      <c r="F338" t="n">
        <v>37.23</v>
      </c>
      <c r="G338" t="n">
        <v>223.37</v>
      </c>
      <c r="H338" t="n">
        <v>2.58</v>
      </c>
      <c r="I338" t="n">
        <v>10</v>
      </c>
      <c r="J338" t="n">
        <v>240.82</v>
      </c>
      <c r="K338" t="n">
        <v>53.44</v>
      </c>
      <c r="L338" t="n">
        <v>35</v>
      </c>
      <c r="M338" t="n">
        <v>6</v>
      </c>
      <c r="N338" t="n">
        <v>57.39</v>
      </c>
      <c r="O338" t="n">
        <v>29935.43</v>
      </c>
      <c r="P338" t="n">
        <v>432.19</v>
      </c>
      <c r="Q338" t="n">
        <v>790.17</v>
      </c>
      <c r="R338" t="n">
        <v>84.17</v>
      </c>
      <c r="S338" t="n">
        <v>58.53</v>
      </c>
      <c r="T338" t="n">
        <v>5723.47</v>
      </c>
      <c r="U338" t="n">
        <v>0.7</v>
      </c>
      <c r="V338" t="n">
        <v>0.78</v>
      </c>
      <c r="W338" t="n">
        <v>2.59</v>
      </c>
      <c r="X338" t="n">
        <v>0.33</v>
      </c>
      <c r="Y338" t="n">
        <v>0.5</v>
      </c>
      <c r="Z338" t="n">
        <v>10</v>
      </c>
    </row>
    <row r="339">
      <c r="A339" t="n">
        <v>35</v>
      </c>
      <c r="B339" t="n">
        <v>95</v>
      </c>
      <c r="C339" t="inlineStr">
        <is>
          <t xml:space="preserve">CONCLUIDO	</t>
        </is>
      </c>
      <c r="D339" t="n">
        <v>2.4952</v>
      </c>
      <c r="E339" t="n">
        <v>40.08</v>
      </c>
      <c r="F339" t="n">
        <v>37.24</v>
      </c>
      <c r="G339" t="n">
        <v>223.42</v>
      </c>
      <c r="H339" t="n">
        <v>2.64</v>
      </c>
      <c r="I339" t="n">
        <v>10</v>
      </c>
      <c r="J339" t="n">
        <v>242.57</v>
      </c>
      <c r="K339" t="n">
        <v>53.44</v>
      </c>
      <c r="L339" t="n">
        <v>36</v>
      </c>
      <c r="M339" t="n">
        <v>4</v>
      </c>
      <c r="N339" t="n">
        <v>58.14</v>
      </c>
      <c r="O339" t="n">
        <v>30151.65</v>
      </c>
      <c r="P339" t="n">
        <v>433.28</v>
      </c>
      <c r="Q339" t="n">
        <v>790.17</v>
      </c>
      <c r="R339" t="n">
        <v>84.31</v>
      </c>
      <c r="S339" t="n">
        <v>58.53</v>
      </c>
      <c r="T339" t="n">
        <v>5795.83</v>
      </c>
      <c r="U339" t="n">
        <v>0.6899999999999999</v>
      </c>
      <c r="V339" t="n">
        <v>0.78</v>
      </c>
      <c r="W339" t="n">
        <v>2.59</v>
      </c>
      <c r="X339" t="n">
        <v>0.33</v>
      </c>
      <c r="Y339" t="n">
        <v>0.5</v>
      </c>
      <c r="Z339" t="n">
        <v>10</v>
      </c>
    </row>
    <row r="340">
      <c r="A340" t="n">
        <v>36</v>
      </c>
      <c r="B340" t="n">
        <v>95</v>
      </c>
      <c r="C340" t="inlineStr">
        <is>
          <t xml:space="preserve">CONCLUIDO	</t>
        </is>
      </c>
      <c r="D340" t="n">
        <v>2.4946</v>
      </c>
      <c r="E340" t="n">
        <v>40.09</v>
      </c>
      <c r="F340" t="n">
        <v>37.24</v>
      </c>
      <c r="G340" t="n">
        <v>223.47</v>
      </c>
      <c r="H340" t="n">
        <v>2.69</v>
      </c>
      <c r="I340" t="n">
        <v>10</v>
      </c>
      <c r="J340" t="n">
        <v>244.34</v>
      </c>
      <c r="K340" t="n">
        <v>53.44</v>
      </c>
      <c r="L340" t="n">
        <v>37</v>
      </c>
      <c r="M340" t="n">
        <v>3</v>
      </c>
      <c r="N340" t="n">
        <v>58.9</v>
      </c>
      <c r="O340" t="n">
        <v>30368.96</v>
      </c>
      <c r="P340" t="n">
        <v>430.56</v>
      </c>
      <c r="Q340" t="n">
        <v>790.17</v>
      </c>
      <c r="R340" t="n">
        <v>84.58</v>
      </c>
      <c r="S340" t="n">
        <v>58.53</v>
      </c>
      <c r="T340" t="n">
        <v>5926.32</v>
      </c>
      <c r="U340" t="n">
        <v>0.6899999999999999</v>
      </c>
      <c r="V340" t="n">
        <v>0.78</v>
      </c>
      <c r="W340" t="n">
        <v>2.6</v>
      </c>
      <c r="X340" t="n">
        <v>0.34</v>
      </c>
      <c r="Y340" t="n">
        <v>0.5</v>
      </c>
      <c r="Z340" t="n">
        <v>10</v>
      </c>
    </row>
    <row r="341">
      <c r="A341" t="n">
        <v>37</v>
      </c>
      <c r="B341" t="n">
        <v>95</v>
      </c>
      <c r="C341" t="inlineStr">
        <is>
          <t xml:space="preserve">CONCLUIDO	</t>
        </is>
      </c>
      <c r="D341" t="n">
        <v>2.4949</v>
      </c>
      <c r="E341" t="n">
        <v>40.08</v>
      </c>
      <c r="F341" t="n">
        <v>37.24</v>
      </c>
      <c r="G341" t="n">
        <v>223.45</v>
      </c>
      <c r="H341" t="n">
        <v>2.75</v>
      </c>
      <c r="I341" t="n">
        <v>10</v>
      </c>
      <c r="J341" t="n">
        <v>246.11</v>
      </c>
      <c r="K341" t="n">
        <v>53.44</v>
      </c>
      <c r="L341" t="n">
        <v>38</v>
      </c>
      <c r="M341" t="n">
        <v>1</v>
      </c>
      <c r="N341" t="n">
        <v>59.67</v>
      </c>
      <c r="O341" t="n">
        <v>30587.38</v>
      </c>
      <c r="P341" t="n">
        <v>432.14</v>
      </c>
      <c r="Q341" t="n">
        <v>790.23</v>
      </c>
      <c r="R341" t="n">
        <v>84.2</v>
      </c>
      <c r="S341" t="n">
        <v>58.53</v>
      </c>
      <c r="T341" t="n">
        <v>5737.63</v>
      </c>
      <c r="U341" t="n">
        <v>0.7</v>
      </c>
      <c r="V341" t="n">
        <v>0.78</v>
      </c>
      <c r="W341" t="n">
        <v>2.6</v>
      </c>
      <c r="X341" t="n">
        <v>0.34</v>
      </c>
      <c r="Y341" t="n">
        <v>0.5</v>
      </c>
      <c r="Z341" t="n">
        <v>10</v>
      </c>
    </row>
    <row r="342">
      <c r="A342" t="n">
        <v>38</v>
      </c>
      <c r="B342" t="n">
        <v>95</v>
      </c>
      <c r="C342" t="inlineStr">
        <is>
          <t xml:space="preserve">CONCLUIDO	</t>
        </is>
      </c>
      <c r="D342" t="n">
        <v>2.4948</v>
      </c>
      <c r="E342" t="n">
        <v>40.08</v>
      </c>
      <c r="F342" t="n">
        <v>37.24</v>
      </c>
      <c r="G342" t="n">
        <v>223.45</v>
      </c>
      <c r="H342" t="n">
        <v>2.8</v>
      </c>
      <c r="I342" t="n">
        <v>10</v>
      </c>
      <c r="J342" t="n">
        <v>247.89</v>
      </c>
      <c r="K342" t="n">
        <v>53.44</v>
      </c>
      <c r="L342" t="n">
        <v>39</v>
      </c>
      <c r="M342" t="n">
        <v>1</v>
      </c>
      <c r="N342" t="n">
        <v>60.45</v>
      </c>
      <c r="O342" t="n">
        <v>30806.92</v>
      </c>
      <c r="P342" t="n">
        <v>434.59</v>
      </c>
      <c r="Q342" t="n">
        <v>790.1799999999999</v>
      </c>
      <c r="R342" t="n">
        <v>84.47</v>
      </c>
      <c r="S342" t="n">
        <v>58.53</v>
      </c>
      <c r="T342" t="n">
        <v>5875.78</v>
      </c>
      <c r="U342" t="n">
        <v>0.6899999999999999</v>
      </c>
      <c r="V342" t="n">
        <v>0.78</v>
      </c>
      <c r="W342" t="n">
        <v>2.6</v>
      </c>
      <c r="X342" t="n">
        <v>0.34</v>
      </c>
      <c r="Y342" t="n">
        <v>0.5</v>
      </c>
      <c r="Z342" t="n">
        <v>10</v>
      </c>
    </row>
    <row r="343">
      <c r="A343" t="n">
        <v>39</v>
      </c>
      <c r="B343" t="n">
        <v>95</v>
      </c>
      <c r="C343" t="inlineStr">
        <is>
          <t xml:space="preserve">CONCLUIDO	</t>
        </is>
      </c>
      <c r="D343" t="n">
        <v>2.4945</v>
      </c>
      <c r="E343" t="n">
        <v>40.09</v>
      </c>
      <c r="F343" t="n">
        <v>37.25</v>
      </c>
      <c r="G343" t="n">
        <v>223.49</v>
      </c>
      <c r="H343" t="n">
        <v>2.85</v>
      </c>
      <c r="I343" t="n">
        <v>10</v>
      </c>
      <c r="J343" t="n">
        <v>249.68</v>
      </c>
      <c r="K343" t="n">
        <v>53.44</v>
      </c>
      <c r="L343" t="n">
        <v>40</v>
      </c>
      <c r="M343" t="n">
        <v>0</v>
      </c>
      <c r="N343" t="n">
        <v>61.24</v>
      </c>
      <c r="O343" t="n">
        <v>31027.6</v>
      </c>
      <c r="P343" t="n">
        <v>437.28</v>
      </c>
      <c r="Q343" t="n">
        <v>790.17</v>
      </c>
      <c r="R343" t="n">
        <v>84.41</v>
      </c>
      <c r="S343" t="n">
        <v>58.53</v>
      </c>
      <c r="T343" t="n">
        <v>5844.91</v>
      </c>
      <c r="U343" t="n">
        <v>0.6899999999999999</v>
      </c>
      <c r="V343" t="n">
        <v>0.78</v>
      </c>
      <c r="W343" t="n">
        <v>2.6</v>
      </c>
      <c r="X343" t="n">
        <v>0.35</v>
      </c>
      <c r="Y343" t="n">
        <v>0.5</v>
      </c>
      <c r="Z343" t="n">
        <v>10</v>
      </c>
    </row>
    <row r="344">
      <c r="A344" t="n">
        <v>0</v>
      </c>
      <c r="B344" t="n">
        <v>55</v>
      </c>
      <c r="C344" t="inlineStr">
        <is>
          <t xml:space="preserve">CONCLUIDO	</t>
        </is>
      </c>
      <c r="D344" t="n">
        <v>1.6087</v>
      </c>
      <c r="E344" t="n">
        <v>62.16</v>
      </c>
      <c r="F344" t="n">
        <v>51.24</v>
      </c>
      <c r="G344" t="n">
        <v>8.31</v>
      </c>
      <c r="H344" t="n">
        <v>0.15</v>
      </c>
      <c r="I344" t="n">
        <v>370</v>
      </c>
      <c r="J344" t="n">
        <v>116.05</v>
      </c>
      <c r="K344" t="n">
        <v>43.4</v>
      </c>
      <c r="L344" t="n">
        <v>1</v>
      </c>
      <c r="M344" t="n">
        <v>368</v>
      </c>
      <c r="N344" t="n">
        <v>16.65</v>
      </c>
      <c r="O344" t="n">
        <v>14546.17</v>
      </c>
      <c r="P344" t="n">
        <v>508.78</v>
      </c>
      <c r="Q344" t="n">
        <v>790.33</v>
      </c>
      <c r="R344" t="n">
        <v>551.33</v>
      </c>
      <c r="S344" t="n">
        <v>58.53</v>
      </c>
      <c r="T344" t="n">
        <v>237502.06</v>
      </c>
      <c r="U344" t="n">
        <v>0.11</v>
      </c>
      <c r="V344" t="n">
        <v>0.57</v>
      </c>
      <c r="W344" t="n">
        <v>3.21</v>
      </c>
      <c r="X344" t="n">
        <v>14.33</v>
      </c>
      <c r="Y344" t="n">
        <v>0.5</v>
      </c>
      <c r="Z344" t="n">
        <v>10</v>
      </c>
    </row>
    <row r="345">
      <c r="A345" t="n">
        <v>1</v>
      </c>
      <c r="B345" t="n">
        <v>55</v>
      </c>
      <c r="C345" t="inlineStr">
        <is>
          <t xml:space="preserve">CONCLUIDO	</t>
        </is>
      </c>
      <c r="D345" t="n">
        <v>2.0692</v>
      </c>
      <c r="E345" t="n">
        <v>48.33</v>
      </c>
      <c r="F345" t="n">
        <v>42.61</v>
      </c>
      <c r="G345" t="n">
        <v>16.82</v>
      </c>
      <c r="H345" t="n">
        <v>0.3</v>
      </c>
      <c r="I345" t="n">
        <v>152</v>
      </c>
      <c r="J345" t="n">
        <v>117.34</v>
      </c>
      <c r="K345" t="n">
        <v>43.4</v>
      </c>
      <c r="L345" t="n">
        <v>2</v>
      </c>
      <c r="M345" t="n">
        <v>150</v>
      </c>
      <c r="N345" t="n">
        <v>16.94</v>
      </c>
      <c r="O345" t="n">
        <v>14705.49</v>
      </c>
      <c r="P345" t="n">
        <v>418.04</v>
      </c>
      <c r="Q345" t="n">
        <v>790.2</v>
      </c>
      <c r="R345" t="n">
        <v>263.62</v>
      </c>
      <c r="S345" t="n">
        <v>58.53</v>
      </c>
      <c r="T345" t="n">
        <v>94737.72</v>
      </c>
      <c r="U345" t="n">
        <v>0.22</v>
      </c>
      <c r="V345" t="n">
        <v>0.68</v>
      </c>
      <c r="W345" t="n">
        <v>2.83</v>
      </c>
      <c r="X345" t="n">
        <v>5.71</v>
      </c>
      <c r="Y345" t="n">
        <v>0.5</v>
      </c>
      <c r="Z345" t="n">
        <v>10</v>
      </c>
    </row>
    <row r="346">
      <c r="A346" t="n">
        <v>2</v>
      </c>
      <c r="B346" t="n">
        <v>55</v>
      </c>
      <c r="C346" t="inlineStr">
        <is>
          <t xml:space="preserve">CONCLUIDO	</t>
        </is>
      </c>
      <c r="D346" t="n">
        <v>2.2331</v>
      </c>
      <c r="E346" t="n">
        <v>44.78</v>
      </c>
      <c r="F346" t="n">
        <v>40.43</v>
      </c>
      <c r="G346" t="n">
        <v>25.53</v>
      </c>
      <c r="H346" t="n">
        <v>0.45</v>
      </c>
      <c r="I346" t="n">
        <v>95</v>
      </c>
      <c r="J346" t="n">
        <v>118.63</v>
      </c>
      <c r="K346" t="n">
        <v>43.4</v>
      </c>
      <c r="L346" t="n">
        <v>3</v>
      </c>
      <c r="M346" t="n">
        <v>93</v>
      </c>
      <c r="N346" t="n">
        <v>17.23</v>
      </c>
      <c r="O346" t="n">
        <v>14865.24</v>
      </c>
      <c r="P346" t="n">
        <v>391.68</v>
      </c>
      <c r="Q346" t="n">
        <v>790.17</v>
      </c>
      <c r="R346" t="n">
        <v>190.95</v>
      </c>
      <c r="S346" t="n">
        <v>58.53</v>
      </c>
      <c r="T346" t="n">
        <v>58686.39</v>
      </c>
      <c r="U346" t="n">
        <v>0.31</v>
      </c>
      <c r="V346" t="n">
        <v>0.72</v>
      </c>
      <c r="W346" t="n">
        <v>2.73</v>
      </c>
      <c r="X346" t="n">
        <v>3.52</v>
      </c>
      <c r="Y346" t="n">
        <v>0.5</v>
      </c>
      <c r="Z346" t="n">
        <v>10</v>
      </c>
    </row>
    <row r="347">
      <c r="A347" t="n">
        <v>3</v>
      </c>
      <c r="B347" t="n">
        <v>55</v>
      </c>
      <c r="C347" t="inlineStr">
        <is>
          <t xml:space="preserve">CONCLUIDO	</t>
        </is>
      </c>
      <c r="D347" t="n">
        <v>2.3176</v>
      </c>
      <c r="E347" t="n">
        <v>43.15</v>
      </c>
      <c r="F347" t="n">
        <v>39.42</v>
      </c>
      <c r="G347" t="n">
        <v>34.27</v>
      </c>
      <c r="H347" t="n">
        <v>0.59</v>
      </c>
      <c r="I347" t="n">
        <v>69</v>
      </c>
      <c r="J347" t="n">
        <v>119.93</v>
      </c>
      <c r="K347" t="n">
        <v>43.4</v>
      </c>
      <c r="L347" t="n">
        <v>4</v>
      </c>
      <c r="M347" t="n">
        <v>67</v>
      </c>
      <c r="N347" t="n">
        <v>17.53</v>
      </c>
      <c r="O347" t="n">
        <v>15025.44</v>
      </c>
      <c r="P347" t="n">
        <v>376.96</v>
      </c>
      <c r="Q347" t="n">
        <v>790.17</v>
      </c>
      <c r="R347" t="n">
        <v>157.07</v>
      </c>
      <c r="S347" t="n">
        <v>58.53</v>
      </c>
      <c r="T347" t="n">
        <v>41880.46</v>
      </c>
      <c r="U347" t="n">
        <v>0.37</v>
      </c>
      <c r="V347" t="n">
        <v>0.74</v>
      </c>
      <c r="W347" t="n">
        <v>2.69</v>
      </c>
      <c r="X347" t="n">
        <v>2.51</v>
      </c>
      <c r="Y347" t="n">
        <v>0.5</v>
      </c>
      <c r="Z347" t="n">
        <v>10</v>
      </c>
    </row>
    <row r="348">
      <c r="A348" t="n">
        <v>4</v>
      </c>
      <c r="B348" t="n">
        <v>55</v>
      </c>
      <c r="C348" t="inlineStr">
        <is>
          <t xml:space="preserve">CONCLUIDO	</t>
        </is>
      </c>
      <c r="D348" t="n">
        <v>2.3677</v>
      </c>
      <c r="E348" t="n">
        <v>42.24</v>
      </c>
      <c r="F348" t="n">
        <v>38.86</v>
      </c>
      <c r="G348" t="n">
        <v>43.18</v>
      </c>
      <c r="H348" t="n">
        <v>0.73</v>
      </c>
      <c r="I348" t="n">
        <v>54</v>
      </c>
      <c r="J348" t="n">
        <v>121.23</v>
      </c>
      <c r="K348" t="n">
        <v>43.4</v>
      </c>
      <c r="L348" t="n">
        <v>5</v>
      </c>
      <c r="M348" t="n">
        <v>52</v>
      </c>
      <c r="N348" t="n">
        <v>17.83</v>
      </c>
      <c r="O348" t="n">
        <v>15186.08</v>
      </c>
      <c r="P348" t="n">
        <v>367.28</v>
      </c>
      <c r="Q348" t="n">
        <v>790.1799999999999</v>
      </c>
      <c r="R348" t="n">
        <v>138.98</v>
      </c>
      <c r="S348" t="n">
        <v>58.53</v>
      </c>
      <c r="T348" t="n">
        <v>32910.25</v>
      </c>
      <c r="U348" t="n">
        <v>0.42</v>
      </c>
      <c r="V348" t="n">
        <v>0.75</v>
      </c>
      <c r="W348" t="n">
        <v>2.65</v>
      </c>
      <c r="X348" t="n">
        <v>1.96</v>
      </c>
      <c r="Y348" t="n">
        <v>0.5</v>
      </c>
      <c r="Z348" t="n">
        <v>10</v>
      </c>
    </row>
    <row r="349">
      <c r="A349" t="n">
        <v>5</v>
      </c>
      <c r="B349" t="n">
        <v>55</v>
      </c>
      <c r="C349" t="inlineStr">
        <is>
          <t xml:space="preserve">CONCLUIDO	</t>
        </is>
      </c>
      <c r="D349" t="n">
        <v>2.4025</v>
      </c>
      <c r="E349" t="n">
        <v>41.62</v>
      </c>
      <c r="F349" t="n">
        <v>38.49</v>
      </c>
      <c r="G349" t="n">
        <v>52.48</v>
      </c>
      <c r="H349" t="n">
        <v>0.86</v>
      </c>
      <c r="I349" t="n">
        <v>44</v>
      </c>
      <c r="J349" t="n">
        <v>122.54</v>
      </c>
      <c r="K349" t="n">
        <v>43.4</v>
      </c>
      <c r="L349" t="n">
        <v>6</v>
      </c>
      <c r="M349" t="n">
        <v>42</v>
      </c>
      <c r="N349" t="n">
        <v>18.14</v>
      </c>
      <c r="O349" t="n">
        <v>15347.16</v>
      </c>
      <c r="P349" t="n">
        <v>358.32</v>
      </c>
      <c r="Q349" t="n">
        <v>790.17</v>
      </c>
      <c r="R349" t="n">
        <v>126.25</v>
      </c>
      <c r="S349" t="n">
        <v>58.53</v>
      </c>
      <c r="T349" t="n">
        <v>26592.35</v>
      </c>
      <c r="U349" t="n">
        <v>0.46</v>
      </c>
      <c r="V349" t="n">
        <v>0.75</v>
      </c>
      <c r="W349" t="n">
        <v>2.64</v>
      </c>
      <c r="X349" t="n">
        <v>1.59</v>
      </c>
      <c r="Y349" t="n">
        <v>0.5</v>
      </c>
      <c r="Z349" t="n">
        <v>10</v>
      </c>
    </row>
    <row r="350">
      <c r="A350" t="n">
        <v>6</v>
      </c>
      <c r="B350" t="n">
        <v>55</v>
      </c>
      <c r="C350" t="inlineStr">
        <is>
          <t xml:space="preserve">CONCLUIDO	</t>
        </is>
      </c>
      <c r="D350" t="n">
        <v>2.422</v>
      </c>
      <c r="E350" t="n">
        <v>41.29</v>
      </c>
      <c r="F350" t="n">
        <v>38.3</v>
      </c>
      <c r="G350" t="n">
        <v>60.47</v>
      </c>
      <c r="H350" t="n">
        <v>1</v>
      </c>
      <c r="I350" t="n">
        <v>38</v>
      </c>
      <c r="J350" t="n">
        <v>123.85</v>
      </c>
      <c r="K350" t="n">
        <v>43.4</v>
      </c>
      <c r="L350" t="n">
        <v>7</v>
      </c>
      <c r="M350" t="n">
        <v>36</v>
      </c>
      <c r="N350" t="n">
        <v>18.45</v>
      </c>
      <c r="O350" t="n">
        <v>15508.69</v>
      </c>
      <c r="P350" t="n">
        <v>352.62</v>
      </c>
      <c r="Q350" t="n">
        <v>790.1900000000001</v>
      </c>
      <c r="R350" t="n">
        <v>119.77</v>
      </c>
      <c r="S350" t="n">
        <v>58.53</v>
      </c>
      <c r="T350" t="n">
        <v>23384.11</v>
      </c>
      <c r="U350" t="n">
        <v>0.49</v>
      </c>
      <c r="V350" t="n">
        <v>0.76</v>
      </c>
      <c r="W350" t="n">
        <v>2.64</v>
      </c>
      <c r="X350" t="n">
        <v>1.39</v>
      </c>
      <c r="Y350" t="n">
        <v>0.5</v>
      </c>
      <c r="Z350" t="n">
        <v>10</v>
      </c>
    </row>
    <row r="351">
      <c r="A351" t="n">
        <v>7</v>
      </c>
      <c r="B351" t="n">
        <v>55</v>
      </c>
      <c r="C351" t="inlineStr">
        <is>
          <t xml:space="preserve">CONCLUIDO	</t>
        </is>
      </c>
      <c r="D351" t="n">
        <v>2.4448</v>
      </c>
      <c r="E351" t="n">
        <v>40.9</v>
      </c>
      <c r="F351" t="n">
        <v>38.05</v>
      </c>
      <c r="G351" t="n">
        <v>71.34999999999999</v>
      </c>
      <c r="H351" t="n">
        <v>1.13</v>
      </c>
      <c r="I351" t="n">
        <v>32</v>
      </c>
      <c r="J351" t="n">
        <v>125.16</v>
      </c>
      <c r="K351" t="n">
        <v>43.4</v>
      </c>
      <c r="L351" t="n">
        <v>8</v>
      </c>
      <c r="M351" t="n">
        <v>30</v>
      </c>
      <c r="N351" t="n">
        <v>18.76</v>
      </c>
      <c r="O351" t="n">
        <v>15670.68</v>
      </c>
      <c r="P351" t="n">
        <v>344.51</v>
      </c>
      <c r="Q351" t="n">
        <v>790.17</v>
      </c>
      <c r="R351" t="n">
        <v>111.78</v>
      </c>
      <c r="S351" t="n">
        <v>58.53</v>
      </c>
      <c r="T351" t="n">
        <v>19417.99</v>
      </c>
      <c r="U351" t="n">
        <v>0.52</v>
      </c>
      <c r="V351" t="n">
        <v>0.76</v>
      </c>
      <c r="W351" t="n">
        <v>2.62</v>
      </c>
      <c r="X351" t="n">
        <v>1.15</v>
      </c>
      <c r="Y351" t="n">
        <v>0.5</v>
      </c>
      <c r="Z351" t="n">
        <v>10</v>
      </c>
    </row>
    <row r="352">
      <c r="A352" t="n">
        <v>8</v>
      </c>
      <c r="B352" t="n">
        <v>55</v>
      </c>
      <c r="C352" t="inlineStr">
        <is>
          <t xml:space="preserve">CONCLUIDO	</t>
        </is>
      </c>
      <c r="D352" t="n">
        <v>2.4606</v>
      </c>
      <c r="E352" t="n">
        <v>40.64</v>
      </c>
      <c r="F352" t="n">
        <v>37.89</v>
      </c>
      <c r="G352" t="n">
        <v>81.19</v>
      </c>
      <c r="H352" t="n">
        <v>1.26</v>
      </c>
      <c r="I352" t="n">
        <v>28</v>
      </c>
      <c r="J352" t="n">
        <v>126.48</v>
      </c>
      <c r="K352" t="n">
        <v>43.4</v>
      </c>
      <c r="L352" t="n">
        <v>9</v>
      </c>
      <c r="M352" t="n">
        <v>26</v>
      </c>
      <c r="N352" t="n">
        <v>19.08</v>
      </c>
      <c r="O352" t="n">
        <v>15833.12</v>
      </c>
      <c r="P352" t="n">
        <v>338.17</v>
      </c>
      <c r="Q352" t="n">
        <v>790.1900000000001</v>
      </c>
      <c r="R352" t="n">
        <v>106.2</v>
      </c>
      <c r="S352" t="n">
        <v>58.53</v>
      </c>
      <c r="T352" t="n">
        <v>16647.65</v>
      </c>
      <c r="U352" t="n">
        <v>0.55</v>
      </c>
      <c r="V352" t="n">
        <v>0.77</v>
      </c>
      <c r="W352" t="n">
        <v>2.62</v>
      </c>
      <c r="X352" t="n">
        <v>0.98</v>
      </c>
      <c r="Y352" t="n">
        <v>0.5</v>
      </c>
      <c r="Z352" t="n">
        <v>10</v>
      </c>
    </row>
    <row r="353">
      <c r="A353" t="n">
        <v>9</v>
      </c>
      <c r="B353" t="n">
        <v>55</v>
      </c>
      <c r="C353" t="inlineStr">
        <is>
          <t xml:space="preserve">CONCLUIDO	</t>
        </is>
      </c>
      <c r="D353" t="n">
        <v>2.4707</v>
      </c>
      <c r="E353" t="n">
        <v>40.47</v>
      </c>
      <c r="F353" t="n">
        <v>37.79</v>
      </c>
      <c r="G353" t="n">
        <v>90.7</v>
      </c>
      <c r="H353" t="n">
        <v>1.38</v>
      </c>
      <c r="I353" t="n">
        <v>25</v>
      </c>
      <c r="J353" t="n">
        <v>127.8</v>
      </c>
      <c r="K353" t="n">
        <v>43.4</v>
      </c>
      <c r="L353" t="n">
        <v>10</v>
      </c>
      <c r="M353" t="n">
        <v>23</v>
      </c>
      <c r="N353" t="n">
        <v>19.4</v>
      </c>
      <c r="O353" t="n">
        <v>15996.02</v>
      </c>
      <c r="P353" t="n">
        <v>332.11</v>
      </c>
      <c r="Q353" t="n">
        <v>790.16</v>
      </c>
      <c r="R353" t="n">
        <v>103.11</v>
      </c>
      <c r="S353" t="n">
        <v>58.53</v>
      </c>
      <c r="T353" t="n">
        <v>15119.41</v>
      </c>
      <c r="U353" t="n">
        <v>0.57</v>
      </c>
      <c r="V353" t="n">
        <v>0.77</v>
      </c>
      <c r="W353" t="n">
        <v>2.61</v>
      </c>
      <c r="X353" t="n">
        <v>0.89</v>
      </c>
      <c r="Y353" t="n">
        <v>0.5</v>
      </c>
      <c r="Z353" t="n">
        <v>10</v>
      </c>
    </row>
    <row r="354">
      <c r="A354" t="n">
        <v>10</v>
      </c>
      <c r="B354" t="n">
        <v>55</v>
      </c>
      <c r="C354" t="inlineStr">
        <is>
          <t xml:space="preserve">CONCLUIDO	</t>
        </is>
      </c>
      <c r="D354" t="n">
        <v>2.4777</v>
      </c>
      <c r="E354" t="n">
        <v>40.36</v>
      </c>
      <c r="F354" t="n">
        <v>37.73</v>
      </c>
      <c r="G354" t="n">
        <v>98.42</v>
      </c>
      <c r="H354" t="n">
        <v>1.5</v>
      </c>
      <c r="I354" t="n">
        <v>23</v>
      </c>
      <c r="J354" t="n">
        <v>129.13</v>
      </c>
      <c r="K354" t="n">
        <v>43.4</v>
      </c>
      <c r="L354" t="n">
        <v>11</v>
      </c>
      <c r="M354" t="n">
        <v>21</v>
      </c>
      <c r="N354" t="n">
        <v>19.73</v>
      </c>
      <c r="O354" t="n">
        <v>16159.39</v>
      </c>
      <c r="P354" t="n">
        <v>326.34</v>
      </c>
      <c r="Q354" t="n">
        <v>790.1799999999999</v>
      </c>
      <c r="R354" t="n">
        <v>100.88</v>
      </c>
      <c r="S354" t="n">
        <v>58.53</v>
      </c>
      <c r="T354" t="n">
        <v>14013.41</v>
      </c>
      <c r="U354" t="n">
        <v>0.58</v>
      </c>
      <c r="V354" t="n">
        <v>0.77</v>
      </c>
      <c r="W354" t="n">
        <v>2.61</v>
      </c>
      <c r="X354" t="n">
        <v>0.82</v>
      </c>
      <c r="Y354" t="n">
        <v>0.5</v>
      </c>
      <c r="Z354" t="n">
        <v>10</v>
      </c>
    </row>
    <row r="355">
      <c r="A355" t="n">
        <v>11</v>
      </c>
      <c r="B355" t="n">
        <v>55</v>
      </c>
      <c r="C355" t="inlineStr">
        <is>
          <t xml:space="preserve">CONCLUIDO	</t>
        </is>
      </c>
      <c r="D355" t="n">
        <v>2.4854</v>
      </c>
      <c r="E355" t="n">
        <v>40.23</v>
      </c>
      <c r="F355" t="n">
        <v>37.65</v>
      </c>
      <c r="G355" t="n">
        <v>107.57</v>
      </c>
      <c r="H355" t="n">
        <v>1.63</v>
      </c>
      <c r="I355" t="n">
        <v>21</v>
      </c>
      <c r="J355" t="n">
        <v>130.45</v>
      </c>
      <c r="K355" t="n">
        <v>43.4</v>
      </c>
      <c r="L355" t="n">
        <v>12</v>
      </c>
      <c r="M355" t="n">
        <v>19</v>
      </c>
      <c r="N355" t="n">
        <v>20.05</v>
      </c>
      <c r="O355" t="n">
        <v>16323.22</v>
      </c>
      <c r="P355" t="n">
        <v>319.45</v>
      </c>
      <c r="Q355" t="n">
        <v>790.16</v>
      </c>
      <c r="R355" t="n">
        <v>98.18000000000001</v>
      </c>
      <c r="S355" t="n">
        <v>58.53</v>
      </c>
      <c r="T355" t="n">
        <v>12673.51</v>
      </c>
      <c r="U355" t="n">
        <v>0.6</v>
      </c>
      <c r="V355" t="n">
        <v>0.77</v>
      </c>
      <c r="W355" t="n">
        <v>2.61</v>
      </c>
      <c r="X355" t="n">
        <v>0.75</v>
      </c>
      <c r="Y355" t="n">
        <v>0.5</v>
      </c>
      <c r="Z355" t="n">
        <v>10</v>
      </c>
    </row>
    <row r="356">
      <c r="A356" t="n">
        <v>12</v>
      </c>
      <c r="B356" t="n">
        <v>55</v>
      </c>
      <c r="C356" t="inlineStr">
        <is>
          <t xml:space="preserve">CONCLUIDO	</t>
        </is>
      </c>
      <c r="D356" t="n">
        <v>2.4925</v>
      </c>
      <c r="E356" t="n">
        <v>40.12</v>
      </c>
      <c r="F356" t="n">
        <v>37.58</v>
      </c>
      <c r="G356" t="n">
        <v>118.68</v>
      </c>
      <c r="H356" t="n">
        <v>1.74</v>
      </c>
      <c r="I356" t="n">
        <v>19</v>
      </c>
      <c r="J356" t="n">
        <v>131.79</v>
      </c>
      <c r="K356" t="n">
        <v>43.4</v>
      </c>
      <c r="L356" t="n">
        <v>13</v>
      </c>
      <c r="M356" t="n">
        <v>16</v>
      </c>
      <c r="N356" t="n">
        <v>20.39</v>
      </c>
      <c r="O356" t="n">
        <v>16487.53</v>
      </c>
      <c r="P356" t="n">
        <v>311</v>
      </c>
      <c r="Q356" t="n">
        <v>790.16</v>
      </c>
      <c r="R356" t="n">
        <v>95.98999999999999</v>
      </c>
      <c r="S356" t="n">
        <v>58.53</v>
      </c>
      <c r="T356" t="n">
        <v>11587.25</v>
      </c>
      <c r="U356" t="n">
        <v>0.61</v>
      </c>
      <c r="V356" t="n">
        <v>0.77</v>
      </c>
      <c r="W356" t="n">
        <v>2.61</v>
      </c>
      <c r="X356" t="n">
        <v>0.68</v>
      </c>
      <c r="Y356" t="n">
        <v>0.5</v>
      </c>
      <c r="Z356" t="n">
        <v>10</v>
      </c>
    </row>
    <row r="357">
      <c r="A357" t="n">
        <v>13</v>
      </c>
      <c r="B357" t="n">
        <v>55</v>
      </c>
      <c r="C357" t="inlineStr">
        <is>
          <t xml:space="preserve">CONCLUIDO	</t>
        </is>
      </c>
      <c r="D357" t="n">
        <v>2.5006</v>
      </c>
      <c r="E357" t="n">
        <v>39.99</v>
      </c>
      <c r="F357" t="n">
        <v>37.5</v>
      </c>
      <c r="G357" t="n">
        <v>132.35</v>
      </c>
      <c r="H357" t="n">
        <v>1.86</v>
      </c>
      <c r="I357" t="n">
        <v>17</v>
      </c>
      <c r="J357" t="n">
        <v>133.12</v>
      </c>
      <c r="K357" t="n">
        <v>43.4</v>
      </c>
      <c r="L357" t="n">
        <v>14</v>
      </c>
      <c r="M357" t="n">
        <v>11</v>
      </c>
      <c r="N357" t="n">
        <v>20.72</v>
      </c>
      <c r="O357" t="n">
        <v>16652.31</v>
      </c>
      <c r="P357" t="n">
        <v>308.3</v>
      </c>
      <c r="Q357" t="n">
        <v>790.17</v>
      </c>
      <c r="R357" t="n">
        <v>93.29000000000001</v>
      </c>
      <c r="S357" t="n">
        <v>58.53</v>
      </c>
      <c r="T357" t="n">
        <v>10246.88</v>
      </c>
      <c r="U357" t="n">
        <v>0.63</v>
      </c>
      <c r="V357" t="n">
        <v>0.77</v>
      </c>
      <c r="W357" t="n">
        <v>2.6</v>
      </c>
      <c r="X357" t="n">
        <v>0.6</v>
      </c>
      <c r="Y357" t="n">
        <v>0.5</v>
      </c>
      <c r="Z357" t="n">
        <v>10</v>
      </c>
    </row>
    <row r="358">
      <c r="A358" t="n">
        <v>14</v>
      </c>
      <c r="B358" t="n">
        <v>55</v>
      </c>
      <c r="C358" t="inlineStr">
        <is>
          <t xml:space="preserve">CONCLUIDO	</t>
        </is>
      </c>
      <c r="D358" t="n">
        <v>2.5034</v>
      </c>
      <c r="E358" t="n">
        <v>39.95</v>
      </c>
      <c r="F358" t="n">
        <v>37.48</v>
      </c>
      <c r="G358" t="n">
        <v>140.55</v>
      </c>
      <c r="H358" t="n">
        <v>1.97</v>
      </c>
      <c r="I358" t="n">
        <v>16</v>
      </c>
      <c r="J358" t="n">
        <v>134.46</v>
      </c>
      <c r="K358" t="n">
        <v>43.4</v>
      </c>
      <c r="L358" t="n">
        <v>15</v>
      </c>
      <c r="M358" t="n">
        <v>7</v>
      </c>
      <c r="N358" t="n">
        <v>21.06</v>
      </c>
      <c r="O358" t="n">
        <v>16817.7</v>
      </c>
      <c r="P358" t="n">
        <v>302.8</v>
      </c>
      <c r="Q358" t="n">
        <v>790.16</v>
      </c>
      <c r="R358" t="n">
        <v>92.18000000000001</v>
      </c>
      <c r="S358" t="n">
        <v>58.53</v>
      </c>
      <c r="T358" t="n">
        <v>9699.9</v>
      </c>
      <c r="U358" t="n">
        <v>0.63</v>
      </c>
      <c r="V358" t="n">
        <v>0.77</v>
      </c>
      <c r="W358" t="n">
        <v>2.61</v>
      </c>
      <c r="X358" t="n">
        <v>0.58</v>
      </c>
      <c r="Y358" t="n">
        <v>0.5</v>
      </c>
      <c r="Z358" t="n">
        <v>10</v>
      </c>
    </row>
    <row r="359">
      <c r="A359" t="n">
        <v>15</v>
      </c>
      <c r="B359" t="n">
        <v>55</v>
      </c>
      <c r="C359" t="inlineStr">
        <is>
          <t xml:space="preserve">CONCLUIDO	</t>
        </is>
      </c>
      <c r="D359" t="n">
        <v>2.5038</v>
      </c>
      <c r="E359" t="n">
        <v>39.94</v>
      </c>
      <c r="F359" t="n">
        <v>37.47</v>
      </c>
      <c r="G359" t="n">
        <v>140.52</v>
      </c>
      <c r="H359" t="n">
        <v>2.08</v>
      </c>
      <c r="I359" t="n">
        <v>16</v>
      </c>
      <c r="J359" t="n">
        <v>135.81</v>
      </c>
      <c r="K359" t="n">
        <v>43.4</v>
      </c>
      <c r="L359" t="n">
        <v>16</v>
      </c>
      <c r="M359" t="n">
        <v>2</v>
      </c>
      <c r="N359" t="n">
        <v>21.41</v>
      </c>
      <c r="O359" t="n">
        <v>16983.46</v>
      </c>
      <c r="P359" t="n">
        <v>304.75</v>
      </c>
      <c r="Q359" t="n">
        <v>790.16</v>
      </c>
      <c r="R359" t="n">
        <v>91.83</v>
      </c>
      <c r="S359" t="n">
        <v>58.53</v>
      </c>
      <c r="T359" t="n">
        <v>9524.360000000001</v>
      </c>
      <c r="U359" t="n">
        <v>0.64</v>
      </c>
      <c r="V359" t="n">
        <v>0.77</v>
      </c>
      <c r="W359" t="n">
        <v>2.61</v>
      </c>
      <c r="X359" t="n">
        <v>0.57</v>
      </c>
      <c r="Y359" t="n">
        <v>0.5</v>
      </c>
      <c r="Z359" t="n">
        <v>10</v>
      </c>
    </row>
    <row r="360">
      <c r="A360" t="n">
        <v>16</v>
      </c>
      <c r="B360" t="n">
        <v>55</v>
      </c>
      <c r="C360" t="inlineStr">
        <is>
          <t xml:space="preserve">CONCLUIDO	</t>
        </is>
      </c>
      <c r="D360" t="n">
        <v>2.504</v>
      </c>
      <c r="E360" t="n">
        <v>39.94</v>
      </c>
      <c r="F360" t="n">
        <v>37.47</v>
      </c>
      <c r="G360" t="n">
        <v>140.51</v>
      </c>
      <c r="H360" t="n">
        <v>2.19</v>
      </c>
      <c r="I360" t="n">
        <v>16</v>
      </c>
      <c r="J360" t="n">
        <v>137.15</v>
      </c>
      <c r="K360" t="n">
        <v>43.4</v>
      </c>
      <c r="L360" t="n">
        <v>17</v>
      </c>
      <c r="M360" t="n">
        <v>0</v>
      </c>
      <c r="N360" t="n">
        <v>21.75</v>
      </c>
      <c r="O360" t="n">
        <v>17149.71</v>
      </c>
      <c r="P360" t="n">
        <v>306.35</v>
      </c>
      <c r="Q360" t="n">
        <v>790.16</v>
      </c>
      <c r="R360" t="n">
        <v>91.65000000000001</v>
      </c>
      <c r="S360" t="n">
        <v>58.53</v>
      </c>
      <c r="T360" t="n">
        <v>9432.1</v>
      </c>
      <c r="U360" t="n">
        <v>0.64</v>
      </c>
      <c r="V360" t="n">
        <v>0.77</v>
      </c>
      <c r="W360" t="n">
        <v>2.62</v>
      </c>
      <c r="X360" t="n">
        <v>0.57</v>
      </c>
      <c r="Y360" t="n">
        <v>0.5</v>
      </c>
      <c r="Z36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INDEX(resultados!$A$2:$ZZ$360, 1, MATCH($B$1, resultados!$A$1:$ZZ$1, 0))</f>
        <v/>
      </c>
      <c r="B7">
        <f>INDEX(resultados!$A$2:$ZZ$360, 1, MATCH($B$2, resultados!$A$1:$ZZ$1, 0))</f>
        <v/>
      </c>
      <c r="C7">
        <f>INDEX(resultados!$A$2:$ZZ$360, 1, MATCH($B$3, resultados!$A$1:$ZZ$1, 0))</f>
        <v/>
      </c>
    </row>
    <row r="8">
      <c r="A8">
        <f>INDEX(resultados!$A$2:$ZZ$360, 2, MATCH($B$1, resultados!$A$1:$ZZ$1, 0))</f>
        <v/>
      </c>
      <c r="B8">
        <f>INDEX(resultados!$A$2:$ZZ$360, 2, MATCH($B$2, resultados!$A$1:$ZZ$1, 0))</f>
        <v/>
      </c>
      <c r="C8">
        <f>INDEX(resultados!$A$2:$ZZ$360, 2, MATCH($B$3, resultados!$A$1:$ZZ$1, 0))</f>
        <v/>
      </c>
    </row>
    <row r="9">
      <c r="A9">
        <f>INDEX(resultados!$A$2:$ZZ$360, 3, MATCH($B$1, resultados!$A$1:$ZZ$1, 0))</f>
        <v/>
      </c>
      <c r="B9">
        <f>INDEX(resultados!$A$2:$ZZ$360, 3, MATCH($B$2, resultados!$A$1:$ZZ$1, 0))</f>
        <v/>
      </c>
      <c r="C9">
        <f>INDEX(resultados!$A$2:$ZZ$360, 3, MATCH($B$3, resultados!$A$1:$ZZ$1, 0))</f>
        <v/>
      </c>
    </row>
    <row r="10">
      <c r="A10">
        <f>INDEX(resultados!$A$2:$ZZ$360, 4, MATCH($B$1, resultados!$A$1:$ZZ$1, 0))</f>
        <v/>
      </c>
      <c r="B10">
        <f>INDEX(resultados!$A$2:$ZZ$360, 4, MATCH($B$2, resultados!$A$1:$ZZ$1, 0))</f>
        <v/>
      </c>
      <c r="C10">
        <f>INDEX(resultados!$A$2:$ZZ$360, 4, MATCH($B$3, resultados!$A$1:$ZZ$1, 0))</f>
        <v/>
      </c>
    </row>
    <row r="11">
      <c r="A11">
        <f>INDEX(resultados!$A$2:$ZZ$360, 5, MATCH($B$1, resultados!$A$1:$ZZ$1, 0))</f>
        <v/>
      </c>
      <c r="B11">
        <f>INDEX(resultados!$A$2:$ZZ$360, 5, MATCH($B$2, resultados!$A$1:$ZZ$1, 0))</f>
        <v/>
      </c>
      <c r="C11">
        <f>INDEX(resultados!$A$2:$ZZ$360, 5, MATCH($B$3, resultados!$A$1:$ZZ$1, 0))</f>
        <v/>
      </c>
    </row>
    <row r="12">
      <c r="A12">
        <f>INDEX(resultados!$A$2:$ZZ$360, 6, MATCH($B$1, resultados!$A$1:$ZZ$1, 0))</f>
        <v/>
      </c>
      <c r="B12">
        <f>INDEX(resultados!$A$2:$ZZ$360, 6, MATCH($B$2, resultados!$A$1:$ZZ$1, 0))</f>
        <v/>
      </c>
      <c r="C12">
        <f>INDEX(resultados!$A$2:$ZZ$360, 6, MATCH($B$3, resultados!$A$1:$ZZ$1, 0))</f>
        <v/>
      </c>
    </row>
    <row r="13">
      <c r="A13">
        <f>INDEX(resultados!$A$2:$ZZ$360, 7, MATCH($B$1, resultados!$A$1:$ZZ$1, 0))</f>
        <v/>
      </c>
      <c r="B13">
        <f>INDEX(resultados!$A$2:$ZZ$360, 7, MATCH($B$2, resultados!$A$1:$ZZ$1, 0))</f>
        <v/>
      </c>
      <c r="C13">
        <f>INDEX(resultados!$A$2:$ZZ$360, 7, MATCH($B$3, resultados!$A$1:$ZZ$1, 0))</f>
        <v/>
      </c>
    </row>
    <row r="14">
      <c r="A14">
        <f>INDEX(resultados!$A$2:$ZZ$360, 8, MATCH($B$1, resultados!$A$1:$ZZ$1, 0))</f>
        <v/>
      </c>
      <c r="B14">
        <f>INDEX(resultados!$A$2:$ZZ$360, 8, MATCH($B$2, resultados!$A$1:$ZZ$1, 0))</f>
        <v/>
      </c>
      <c r="C14">
        <f>INDEX(resultados!$A$2:$ZZ$360, 8, MATCH($B$3, resultados!$A$1:$ZZ$1, 0))</f>
        <v/>
      </c>
    </row>
    <row r="15">
      <c r="A15">
        <f>INDEX(resultados!$A$2:$ZZ$360, 9, MATCH($B$1, resultados!$A$1:$ZZ$1, 0))</f>
        <v/>
      </c>
      <c r="B15">
        <f>INDEX(resultados!$A$2:$ZZ$360, 9, MATCH($B$2, resultados!$A$1:$ZZ$1, 0))</f>
        <v/>
      </c>
      <c r="C15">
        <f>INDEX(resultados!$A$2:$ZZ$360, 9, MATCH($B$3, resultados!$A$1:$ZZ$1, 0))</f>
        <v/>
      </c>
    </row>
    <row r="16">
      <c r="A16">
        <f>INDEX(resultados!$A$2:$ZZ$360, 10, MATCH($B$1, resultados!$A$1:$ZZ$1, 0))</f>
        <v/>
      </c>
      <c r="B16">
        <f>INDEX(resultados!$A$2:$ZZ$360, 10, MATCH($B$2, resultados!$A$1:$ZZ$1, 0))</f>
        <v/>
      </c>
      <c r="C16">
        <f>INDEX(resultados!$A$2:$ZZ$360, 10, MATCH($B$3, resultados!$A$1:$ZZ$1, 0))</f>
        <v/>
      </c>
    </row>
    <row r="17">
      <c r="A17">
        <f>INDEX(resultados!$A$2:$ZZ$360, 11, MATCH($B$1, resultados!$A$1:$ZZ$1, 0))</f>
        <v/>
      </c>
      <c r="B17">
        <f>INDEX(resultados!$A$2:$ZZ$360, 11, MATCH($B$2, resultados!$A$1:$ZZ$1, 0))</f>
        <v/>
      </c>
      <c r="C17">
        <f>INDEX(resultados!$A$2:$ZZ$360, 11, MATCH($B$3, resultados!$A$1:$ZZ$1, 0))</f>
        <v/>
      </c>
    </row>
    <row r="18">
      <c r="A18">
        <f>INDEX(resultados!$A$2:$ZZ$360, 12, MATCH($B$1, resultados!$A$1:$ZZ$1, 0))</f>
        <v/>
      </c>
      <c r="B18">
        <f>INDEX(resultados!$A$2:$ZZ$360, 12, MATCH($B$2, resultados!$A$1:$ZZ$1, 0))</f>
        <v/>
      </c>
      <c r="C18">
        <f>INDEX(resultados!$A$2:$ZZ$360, 12, MATCH($B$3, resultados!$A$1:$ZZ$1, 0))</f>
        <v/>
      </c>
    </row>
    <row r="19">
      <c r="A19">
        <f>INDEX(resultados!$A$2:$ZZ$360, 13, MATCH($B$1, resultados!$A$1:$ZZ$1, 0))</f>
        <v/>
      </c>
      <c r="B19">
        <f>INDEX(resultados!$A$2:$ZZ$360, 13, MATCH($B$2, resultados!$A$1:$ZZ$1, 0))</f>
        <v/>
      </c>
      <c r="C19">
        <f>INDEX(resultados!$A$2:$ZZ$360, 13, MATCH($B$3, resultados!$A$1:$ZZ$1, 0))</f>
        <v/>
      </c>
    </row>
    <row r="20">
      <c r="A20">
        <f>INDEX(resultados!$A$2:$ZZ$360, 14, MATCH($B$1, resultados!$A$1:$ZZ$1, 0))</f>
        <v/>
      </c>
      <c r="B20">
        <f>INDEX(resultados!$A$2:$ZZ$360, 14, MATCH($B$2, resultados!$A$1:$ZZ$1, 0))</f>
        <v/>
      </c>
      <c r="C20">
        <f>INDEX(resultados!$A$2:$ZZ$360, 14, MATCH($B$3, resultados!$A$1:$ZZ$1, 0))</f>
        <v/>
      </c>
    </row>
    <row r="21">
      <c r="A21">
        <f>INDEX(resultados!$A$2:$ZZ$360, 15, MATCH($B$1, resultados!$A$1:$ZZ$1, 0))</f>
        <v/>
      </c>
      <c r="B21">
        <f>INDEX(resultados!$A$2:$ZZ$360, 15, MATCH($B$2, resultados!$A$1:$ZZ$1, 0))</f>
        <v/>
      </c>
      <c r="C21">
        <f>INDEX(resultados!$A$2:$ZZ$360, 15, MATCH($B$3, resultados!$A$1:$ZZ$1, 0))</f>
        <v/>
      </c>
    </row>
    <row r="22">
      <c r="A22">
        <f>INDEX(resultados!$A$2:$ZZ$360, 16, MATCH($B$1, resultados!$A$1:$ZZ$1, 0))</f>
        <v/>
      </c>
      <c r="B22">
        <f>INDEX(resultados!$A$2:$ZZ$360, 16, MATCH($B$2, resultados!$A$1:$ZZ$1, 0))</f>
        <v/>
      </c>
      <c r="C22">
        <f>INDEX(resultados!$A$2:$ZZ$360, 16, MATCH($B$3, resultados!$A$1:$ZZ$1, 0))</f>
        <v/>
      </c>
    </row>
    <row r="23">
      <c r="A23">
        <f>INDEX(resultados!$A$2:$ZZ$360, 17, MATCH($B$1, resultados!$A$1:$ZZ$1, 0))</f>
        <v/>
      </c>
      <c r="B23">
        <f>INDEX(resultados!$A$2:$ZZ$360, 17, MATCH($B$2, resultados!$A$1:$ZZ$1, 0))</f>
        <v/>
      </c>
      <c r="C23">
        <f>INDEX(resultados!$A$2:$ZZ$360, 17, MATCH($B$3, resultados!$A$1:$ZZ$1, 0))</f>
        <v/>
      </c>
    </row>
    <row r="24">
      <c r="A24">
        <f>INDEX(resultados!$A$2:$ZZ$360, 18, MATCH($B$1, resultados!$A$1:$ZZ$1, 0))</f>
        <v/>
      </c>
      <c r="B24">
        <f>INDEX(resultados!$A$2:$ZZ$360, 18, MATCH($B$2, resultados!$A$1:$ZZ$1, 0))</f>
        <v/>
      </c>
      <c r="C24">
        <f>INDEX(resultados!$A$2:$ZZ$360, 18, MATCH($B$3, resultados!$A$1:$ZZ$1, 0))</f>
        <v/>
      </c>
    </row>
    <row r="25">
      <c r="A25">
        <f>INDEX(resultados!$A$2:$ZZ$360, 19, MATCH($B$1, resultados!$A$1:$ZZ$1, 0))</f>
        <v/>
      </c>
      <c r="B25">
        <f>INDEX(resultados!$A$2:$ZZ$360, 19, MATCH($B$2, resultados!$A$1:$ZZ$1, 0))</f>
        <v/>
      </c>
      <c r="C25">
        <f>INDEX(resultados!$A$2:$ZZ$360, 19, MATCH($B$3, resultados!$A$1:$ZZ$1, 0))</f>
        <v/>
      </c>
    </row>
    <row r="26">
      <c r="A26">
        <f>INDEX(resultados!$A$2:$ZZ$360, 20, MATCH($B$1, resultados!$A$1:$ZZ$1, 0))</f>
        <v/>
      </c>
      <c r="B26">
        <f>INDEX(resultados!$A$2:$ZZ$360, 20, MATCH($B$2, resultados!$A$1:$ZZ$1, 0))</f>
        <v/>
      </c>
      <c r="C26">
        <f>INDEX(resultados!$A$2:$ZZ$360, 20, MATCH($B$3, resultados!$A$1:$ZZ$1, 0))</f>
        <v/>
      </c>
    </row>
    <row r="27">
      <c r="A27">
        <f>INDEX(resultados!$A$2:$ZZ$360, 21, MATCH($B$1, resultados!$A$1:$ZZ$1, 0))</f>
        <v/>
      </c>
      <c r="B27">
        <f>INDEX(resultados!$A$2:$ZZ$360, 21, MATCH($B$2, resultados!$A$1:$ZZ$1, 0))</f>
        <v/>
      </c>
      <c r="C27">
        <f>INDEX(resultados!$A$2:$ZZ$360, 21, MATCH($B$3, resultados!$A$1:$ZZ$1, 0))</f>
        <v/>
      </c>
    </row>
    <row r="28">
      <c r="A28">
        <f>INDEX(resultados!$A$2:$ZZ$360, 22, MATCH($B$1, resultados!$A$1:$ZZ$1, 0))</f>
        <v/>
      </c>
      <c r="B28">
        <f>INDEX(resultados!$A$2:$ZZ$360, 22, MATCH($B$2, resultados!$A$1:$ZZ$1, 0))</f>
        <v/>
      </c>
      <c r="C28">
        <f>INDEX(resultados!$A$2:$ZZ$360, 22, MATCH($B$3, resultados!$A$1:$ZZ$1, 0))</f>
        <v/>
      </c>
    </row>
    <row r="29">
      <c r="A29">
        <f>INDEX(resultados!$A$2:$ZZ$360, 23, MATCH($B$1, resultados!$A$1:$ZZ$1, 0))</f>
        <v/>
      </c>
      <c r="B29">
        <f>INDEX(resultados!$A$2:$ZZ$360, 23, MATCH($B$2, resultados!$A$1:$ZZ$1, 0))</f>
        <v/>
      </c>
      <c r="C29">
        <f>INDEX(resultados!$A$2:$ZZ$360, 23, MATCH($B$3, resultados!$A$1:$ZZ$1, 0))</f>
        <v/>
      </c>
    </row>
    <row r="30">
      <c r="A30">
        <f>INDEX(resultados!$A$2:$ZZ$360, 24, MATCH($B$1, resultados!$A$1:$ZZ$1, 0))</f>
        <v/>
      </c>
      <c r="B30">
        <f>INDEX(resultados!$A$2:$ZZ$360, 24, MATCH($B$2, resultados!$A$1:$ZZ$1, 0))</f>
        <v/>
      </c>
      <c r="C30">
        <f>INDEX(resultados!$A$2:$ZZ$360, 24, MATCH($B$3, resultados!$A$1:$ZZ$1, 0))</f>
        <v/>
      </c>
    </row>
    <row r="31">
      <c r="A31">
        <f>INDEX(resultados!$A$2:$ZZ$360, 25, MATCH($B$1, resultados!$A$1:$ZZ$1, 0))</f>
        <v/>
      </c>
      <c r="B31">
        <f>INDEX(resultados!$A$2:$ZZ$360, 25, MATCH($B$2, resultados!$A$1:$ZZ$1, 0))</f>
        <v/>
      </c>
      <c r="C31">
        <f>INDEX(resultados!$A$2:$ZZ$360, 25, MATCH($B$3, resultados!$A$1:$ZZ$1, 0))</f>
        <v/>
      </c>
    </row>
    <row r="32">
      <c r="A32">
        <f>INDEX(resultados!$A$2:$ZZ$360, 26, MATCH($B$1, resultados!$A$1:$ZZ$1, 0))</f>
        <v/>
      </c>
      <c r="B32">
        <f>INDEX(resultados!$A$2:$ZZ$360, 26, MATCH($B$2, resultados!$A$1:$ZZ$1, 0))</f>
        <v/>
      </c>
      <c r="C32">
        <f>INDEX(resultados!$A$2:$ZZ$360, 26, MATCH($B$3, resultados!$A$1:$ZZ$1, 0))</f>
        <v/>
      </c>
    </row>
    <row r="33">
      <c r="A33">
        <f>INDEX(resultados!$A$2:$ZZ$360, 27, MATCH($B$1, resultados!$A$1:$ZZ$1, 0))</f>
        <v/>
      </c>
      <c r="B33">
        <f>INDEX(resultados!$A$2:$ZZ$360, 27, MATCH($B$2, resultados!$A$1:$ZZ$1, 0))</f>
        <v/>
      </c>
      <c r="C33">
        <f>INDEX(resultados!$A$2:$ZZ$360, 27, MATCH($B$3, resultados!$A$1:$ZZ$1, 0))</f>
        <v/>
      </c>
    </row>
    <row r="34">
      <c r="A34">
        <f>INDEX(resultados!$A$2:$ZZ$360, 28, MATCH($B$1, resultados!$A$1:$ZZ$1, 0))</f>
        <v/>
      </c>
      <c r="B34">
        <f>INDEX(resultados!$A$2:$ZZ$360, 28, MATCH($B$2, resultados!$A$1:$ZZ$1, 0))</f>
        <v/>
      </c>
      <c r="C34">
        <f>INDEX(resultados!$A$2:$ZZ$360, 28, MATCH($B$3, resultados!$A$1:$ZZ$1, 0))</f>
        <v/>
      </c>
    </row>
    <row r="35">
      <c r="A35">
        <f>INDEX(resultados!$A$2:$ZZ$360, 29, MATCH($B$1, resultados!$A$1:$ZZ$1, 0))</f>
        <v/>
      </c>
      <c r="B35">
        <f>INDEX(resultados!$A$2:$ZZ$360, 29, MATCH($B$2, resultados!$A$1:$ZZ$1, 0))</f>
        <v/>
      </c>
      <c r="C35">
        <f>INDEX(resultados!$A$2:$ZZ$360, 29, MATCH($B$3, resultados!$A$1:$ZZ$1, 0))</f>
        <v/>
      </c>
    </row>
    <row r="36">
      <c r="A36">
        <f>INDEX(resultados!$A$2:$ZZ$360, 30, MATCH($B$1, resultados!$A$1:$ZZ$1, 0))</f>
        <v/>
      </c>
      <c r="B36">
        <f>INDEX(resultados!$A$2:$ZZ$360, 30, MATCH($B$2, resultados!$A$1:$ZZ$1, 0))</f>
        <v/>
      </c>
      <c r="C36">
        <f>INDEX(resultados!$A$2:$ZZ$360, 30, MATCH($B$3, resultados!$A$1:$ZZ$1, 0))</f>
        <v/>
      </c>
    </row>
    <row r="37">
      <c r="A37">
        <f>INDEX(resultados!$A$2:$ZZ$360, 31, MATCH($B$1, resultados!$A$1:$ZZ$1, 0))</f>
        <v/>
      </c>
      <c r="B37">
        <f>INDEX(resultados!$A$2:$ZZ$360, 31, MATCH($B$2, resultados!$A$1:$ZZ$1, 0))</f>
        <v/>
      </c>
      <c r="C37">
        <f>INDEX(resultados!$A$2:$ZZ$360, 31, MATCH($B$3, resultados!$A$1:$ZZ$1, 0))</f>
        <v/>
      </c>
    </row>
    <row r="38">
      <c r="A38">
        <f>INDEX(resultados!$A$2:$ZZ$360, 32, MATCH($B$1, resultados!$A$1:$ZZ$1, 0))</f>
        <v/>
      </c>
      <c r="B38">
        <f>INDEX(resultados!$A$2:$ZZ$360, 32, MATCH($B$2, resultados!$A$1:$ZZ$1, 0))</f>
        <v/>
      </c>
      <c r="C38">
        <f>INDEX(resultados!$A$2:$ZZ$360, 32, MATCH($B$3, resultados!$A$1:$ZZ$1, 0))</f>
        <v/>
      </c>
    </row>
    <row r="39">
      <c r="A39">
        <f>INDEX(resultados!$A$2:$ZZ$360, 33, MATCH($B$1, resultados!$A$1:$ZZ$1, 0))</f>
        <v/>
      </c>
      <c r="B39">
        <f>INDEX(resultados!$A$2:$ZZ$360, 33, MATCH($B$2, resultados!$A$1:$ZZ$1, 0))</f>
        <v/>
      </c>
      <c r="C39">
        <f>INDEX(resultados!$A$2:$ZZ$360, 33, MATCH($B$3, resultados!$A$1:$ZZ$1, 0))</f>
        <v/>
      </c>
    </row>
    <row r="40">
      <c r="A40">
        <f>INDEX(resultados!$A$2:$ZZ$360, 34, MATCH($B$1, resultados!$A$1:$ZZ$1, 0))</f>
        <v/>
      </c>
      <c r="B40">
        <f>INDEX(resultados!$A$2:$ZZ$360, 34, MATCH($B$2, resultados!$A$1:$ZZ$1, 0))</f>
        <v/>
      </c>
      <c r="C40">
        <f>INDEX(resultados!$A$2:$ZZ$360, 34, MATCH($B$3, resultados!$A$1:$ZZ$1, 0))</f>
        <v/>
      </c>
    </row>
    <row r="41">
      <c r="A41">
        <f>INDEX(resultados!$A$2:$ZZ$360, 35, MATCH($B$1, resultados!$A$1:$ZZ$1, 0))</f>
        <v/>
      </c>
      <c r="B41">
        <f>INDEX(resultados!$A$2:$ZZ$360, 35, MATCH($B$2, resultados!$A$1:$ZZ$1, 0))</f>
        <v/>
      </c>
      <c r="C41">
        <f>INDEX(resultados!$A$2:$ZZ$360, 35, MATCH($B$3, resultados!$A$1:$ZZ$1, 0))</f>
        <v/>
      </c>
    </row>
    <row r="42">
      <c r="A42">
        <f>INDEX(resultados!$A$2:$ZZ$360, 36, MATCH($B$1, resultados!$A$1:$ZZ$1, 0))</f>
        <v/>
      </c>
      <c r="B42">
        <f>INDEX(resultados!$A$2:$ZZ$360, 36, MATCH($B$2, resultados!$A$1:$ZZ$1, 0))</f>
        <v/>
      </c>
      <c r="C42">
        <f>INDEX(resultados!$A$2:$ZZ$360, 36, MATCH($B$3, resultados!$A$1:$ZZ$1, 0))</f>
        <v/>
      </c>
    </row>
    <row r="43">
      <c r="A43">
        <f>INDEX(resultados!$A$2:$ZZ$360, 37, MATCH($B$1, resultados!$A$1:$ZZ$1, 0))</f>
        <v/>
      </c>
      <c r="B43">
        <f>INDEX(resultados!$A$2:$ZZ$360, 37, MATCH($B$2, resultados!$A$1:$ZZ$1, 0))</f>
        <v/>
      </c>
      <c r="C43">
        <f>INDEX(resultados!$A$2:$ZZ$360, 37, MATCH($B$3, resultados!$A$1:$ZZ$1, 0))</f>
        <v/>
      </c>
    </row>
    <row r="44">
      <c r="A44">
        <f>INDEX(resultados!$A$2:$ZZ$360, 38, MATCH($B$1, resultados!$A$1:$ZZ$1, 0))</f>
        <v/>
      </c>
      <c r="B44">
        <f>INDEX(resultados!$A$2:$ZZ$360, 38, MATCH($B$2, resultados!$A$1:$ZZ$1, 0))</f>
        <v/>
      </c>
      <c r="C44">
        <f>INDEX(resultados!$A$2:$ZZ$360, 38, MATCH($B$3, resultados!$A$1:$ZZ$1, 0))</f>
        <v/>
      </c>
    </row>
    <row r="45">
      <c r="A45">
        <f>INDEX(resultados!$A$2:$ZZ$360, 39, MATCH($B$1, resultados!$A$1:$ZZ$1, 0))</f>
        <v/>
      </c>
      <c r="B45">
        <f>INDEX(resultados!$A$2:$ZZ$360, 39, MATCH($B$2, resultados!$A$1:$ZZ$1, 0))</f>
        <v/>
      </c>
      <c r="C45">
        <f>INDEX(resultados!$A$2:$ZZ$360, 39, MATCH($B$3, resultados!$A$1:$ZZ$1, 0))</f>
        <v/>
      </c>
    </row>
    <row r="46">
      <c r="A46">
        <f>INDEX(resultados!$A$2:$ZZ$360, 40, MATCH($B$1, resultados!$A$1:$ZZ$1, 0))</f>
        <v/>
      </c>
      <c r="B46">
        <f>INDEX(resultados!$A$2:$ZZ$360, 40, MATCH($B$2, resultados!$A$1:$ZZ$1, 0))</f>
        <v/>
      </c>
      <c r="C46">
        <f>INDEX(resultados!$A$2:$ZZ$360, 40, MATCH($B$3, resultados!$A$1:$ZZ$1, 0))</f>
        <v/>
      </c>
    </row>
    <row r="47">
      <c r="A47">
        <f>INDEX(resultados!$A$2:$ZZ$360, 41, MATCH($B$1, resultados!$A$1:$ZZ$1, 0))</f>
        <v/>
      </c>
      <c r="B47">
        <f>INDEX(resultados!$A$2:$ZZ$360, 41, MATCH($B$2, resultados!$A$1:$ZZ$1, 0))</f>
        <v/>
      </c>
      <c r="C47">
        <f>INDEX(resultados!$A$2:$ZZ$360, 41, MATCH($B$3, resultados!$A$1:$ZZ$1, 0))</f>
        <v/>
      </c>
    </row>
    <row r="48">
      <c r="A48">
        <f>INDEX(resultados!$A$2:$ZZ$360, 42, MATCH($B$1, resultados!$A$1:$ZZ$1, 0))</f>
        <v/>
      </c>
      <c r="B48">
        <f>INDEX(resultados!$A$2:$ZZ$360, 42, MATCH($B$2, resultados!$A$1:$ZZ$1, 0))</f>
        <v/>
      </c>
      <c r="C48">
        <f>INDEX(resultados!$A$2:$ZZ$360, 42, MATCH($B$3, resultados!$A$1:$ZZ$1, 0))</f>
        <v/>
      </c>
    </row>
    <row r="49">
      <c r="A49">
        <f>INDEX(resultados!$A$2:$ZZ$360, 43, MATCH($B$1, resultados!$A$1:$ZZ$1, 0))</f>
        <v/>
      </c>
      <c r="B49">
        <f>INDEX(resultados!$A$2:$ZZ$360, 43, MATCH($B$2, resultados!$A$1:$ZZ$1, 0))</f>
        <v/>
      </c>
      <c r="C49">
        <f>INDEX(resultados!$A$2:$ZZ$360, 43, MATCH($B$3, resultados!$A$1:$ZZ$1, 0))</f>
        <v/>
      </c>
    </row>
    <row r="50">
      <c r="A50">
        <f>INDEX(resultados!$A$2:$ZZ$360, 44, MATCH($B$1, resultados!$A$1:$ZZ$1, 0))</f>
        <v/>
      </c>
      <c r="B50">
        <f>INDEX(resultados!$A$2:$ZZ$360, 44, MATCH($B$2, resultados!$A$1:$ZZ$1, 0))</f>
        <v/>
      </c>
      <c r="C50">
        <f>INDEX(resultados!$A$2:$ZZ$360, 44, MATCH($B$3, resultados!$A$1:$ZZ$1, 0))</f>
        <v/>
      </c>
    </row>
    <row r="51">
      <c r="A51">
        <f>INDEX(resultados!$A$2:$ZZ$360, 45, MATCH($B$1, resultados!$A$1:$ZZ$1, 0))</f>
        <v/>
      </c>
      <c r="B51">
        <f>INDEX(resultados!$A$2:$ZZ$360, 45, MATCH($B$2, resultados!$A$1:$ZZ$1, 0))</f>
        <v/>
      </c>
      <c r="C51">
        <f>INDEX(resultados!$A$2:$ZZ$360, 45, MATCH($B$3, resultados!$A$1:$ZZ$1, 0))</f>
        <v/>
      </c>
    </row>
    <row r="52">
      <c r="A52">
        <f>INDEX(resultados!$A$2:$ZZ$360, 46, MATCH($B$1, resultados!$A$1:$ZZ$1, 0))</f>
        <v/>
      </c>
      <c r="B52">
        <f>INDEX(resultados!$A$2:$ZZ$360, 46, MATCH($B$2, resultados!$A$1:$ZZ$1, 0))</f>
        <v/>
      </c>
      <c r="C52">
        <f>INDEX(resultados!$A$2:$ZZ$360, 46, MATCH($B$3, resultados!$A$1:$ZZ$1, 0))</f>
        <v/>
      </c>
    </row>
    <row r="53">
      <c r="A53">
        <f>INDEX(resultados!$A$2:$ZZ$360, 47, MATCH($B$1, resultados!$A$1:$ZZ$1, 0))</f>
        <v/>
      </c>
      <c r="B53">
        <f>INDEX(resultados!$A$2:$ZZ$360, 47, MATCH($B$2, resultados!$A$1:$ZZ$1, 0))</f>
        <v/>
      </c>
      <c r="C53">
        <f>INDEX(resultados!$A$2:$ZZ$360, 47, MATCH($B$3, resultados!$A$1:$ZZ$1, 0))</f>
        <v/>
      </c>
    </row>
    <row r="54">
      <c r="A54">
        <f>INDEX(resultados!$A$2:$ZZ$360, 48, MATCH($B$1, resultados!$A$1:$ZZ$1, 0))</f>
        <v/>
      </c>
      <c r="B54">
        <f>INDEX(resultados!$A$2:$ZZ$360, 48, MATCH($B$2, resultados!$A$1:$ZZ$1, 0))</f>
        <v/>
      </c>
      <c r="C54">
        <f>INDEX(resultados!$A$2:$ZZ$360, 48, MATCH($B$3, resultados!$A$1:$ZZ$1, 0))</f>
        <v/>
      </c>
    </row>
    <row r="55">
      <c r="A55">
        <f>INDEX(resultados!$A$2:$ZZ$360, 49, MATCH($B$1, resultados!$A$1:$ZZ$1, 0))</f>
        <v/>
      </c>
      <c r="B55">
        <f>INDEX(resultados!$A$2:$ZZ$360, 49, MATCH($B$2, resultados!$A$1:$ZZ$1, 0))</f>
        <v/>
      </c>
      <c r="C55">
        <f>INDEX(resultados!$A$2:$ZZ$360, 49, MATCH($B$3, resultados!$A$1:$ZZ$1, 0))</f>
        <v/>
      </c>
    </row>
    <row r="56">
      <c r="A56">
        <f>INDEX(resultados!$A$2:$ZZ$360, 50, MATCH($B$1, resultados!$A$1:$ZZ$1, 0))</f>
        <v/>
      </c>
      <c r="B56">
        <f>INDEX(resultados!$A$2:$ZZ$360, 50, MATCH($B$2, resultados!$A$1:$ZZ$1, 0))</f>
        <v/>
      </c>
      <c r="C56">
        <f>INDEX(resultados!$A$2:$ZZ$360, 50, MATCH($B$3, resultados!$A$1:$ZZ$1, 0))</f>
        <v/>
      </c>
    </row>
    <row r="57">
      <c r="A57">
        <f>INDEX(resultados!$A$2:$ZZ$360, 51, MATCH($B$1, resultados!$A$1:$ZZ$1, 0))</f>
        <v/>
      </c>
      <c r="B57">
        <f>INDEX(resultados!$A$2:$ZZ$360, 51, MATCH($B$2, resultados!$A$1:$ZZ$1, 0))</f>
        <v/>
      </c>
      <c r="C57">
        <f>INDEX(resultados!$A$2:$ZZ$360, 51, MATCH($B$3, resultados!$A$1:$ZZ$1, 0))</f>
        <v/>
      </c>
    </row>
    <row r="58">
      <c r="A58">
        <f>INDEX(resultados!$A$2:$ZZ$360, 52, MATCH($B$1, resultados!$A$1:$ZZ$1, 0))</f>
        <v/>
      </c>
      <c r="B58">
        <f>INDEX(resultados!$A$2:$ZZ$360, 52, MATCH($B$2, resultados!$A$1:$ZZ$1, 0))</f>
        <v/>
      </c>
      <c r="C58">
        <f>INDEX(resultados!$A$2:$ZZ$360, 52, MATCH($B$3, resultados!$A$1:$ZZ$1, 0))</f>
        <v/>
      </c>
    </row>
    <row r="59">
      <c r="A59">
        <f>INDEX(resultados!$A$2:$ZZ$360, 53, MATCH($B$1, resultados!$A$1:$ZZ$1, 0))</f>
        <v/>
      </c>
      <c r="B59">
        <f>INDEX(resultados!$A$2:$ZZ$360, 53, MATCH($B$2, resultados!$A$1:$ZZ$1, 0))</f>
        <v/>
      </c>
      <c r="C59">
        <f>INDEX(resultados!$A$2:$ZZ$360, 53, MATCH($B$3, resultados!$A$1:$ZZ$1, 0))</f>
        <v/>
      </c>
    </row>
    <row r="60">
      <c r="A60">
        <f>INDEX(resultados!$A$2:$ZZ$360, 54, MATCH($B$1, resultados!$A$1:$ZZ$1, 0))</f>
        <v/>
      </c>
      <c r="B60">
        <f>INDEX(resultados!$A$2:$ZZ$360, 54, MATCH($B$2, resultados!$A$1:$ZZ$1, 0))</f>
        <v/>
      </c>
      <c r="C60">
        <f>INDEX(resultados!$A$2:$ZZ$360, 54, MATCH($B$3, resultados!$A$1:$ZZ$1, 0))</f>
        <v/>
      </c>
    </row>
    <row r="61">
      <c r="A61">
        <f>INDEX(resultados!$A$2:$ZZ$360, 55, MATCH($B$1, resultados!$A$1:$ZZ$1, 0))</f>
        <v/>
      </c>
      <c r="B61">
        <f>INDEX(resultados!$A$2:$ZZ$360, 55, MATCH($B$2, resultados!$A$1:$ZZ$1, 0))</f>
        <v/>
      </c>
      <c r="C61">
        <f>INDEX(resultados!$A$2:$ZZ$360, 55, MATCH($B$3, resultados!$A$1:$ZZ$1, 0))</f>
        <v/>
      </c>
    </row>
    <row r="62">
      <c r="A62">
        <f>INDEX(resultados!$A$2:$ZZ$360, 56, MATCH($B$1, resultados!$A$1:$ZZ$1, 0))</f>
        <v/>
      </c>
      <c r="B62">
        <f>INDEX(resultados!$A$2:$ZZ$360, 56, MATCH($B$2, resultados!$A$1:$ZZ$1, 0))</f>
        <v/>
      </c>
      <c r="C62">
        <f>INDEX(resultados!$A$2:$ZZ$360, 56, MATCH($B$3, resultados!$A$1:$ZZ$1, 0))</f>
        <v/>
      </c>
    </row>
    <row r="63">
      <c r="A63">
        <f>INDEX(resultados!$A$2:$ZZ$360, 57, MATCH($B$1, resultados!$A$1:$ZZ$1, 0))</f>
        <v/>
      </c>
      <c r="B63">
        <f>INDEX(resultados!$A$2:$ZZ$360, 57, MATCH($B$2, resultados!$A$1:$ZZ$1, 0))</f>
        <v/>
      </c>
      <c r="C63">
        <f>INDEX(resultados!$A$2:$ZZ$360, 57, MATCH($B$3, resultados!$A$1:$ZZ$1, 0))</f>
        <v/>
      </c>
    </row>
    <row r="64">
      <c r="A64">
        <f>INDEX(resultados!$A$2:$ZZ$360, 58, MATCH($B$1, resultados!$A$1:$ZZ$1, 0))</f>
        <v/>
      </c>
      <c r="B64">
        <f>INDEX(resultados!$A$2:$ZZ$360, 58, MATCH($B$2, resultados!$A$1:$ZZ$1, 0))</f>
        <v/>
      </c>
      <c r="C64">
        <f>INDEX(resultados!$A$2:$ZZ$360, 58, MATCH($B$3, resultados!$A$1:$ZZ$1, 0))</f>
        <v/>
      </c>
    </row>
    <row r="65">
      <c r="A65">
        <f>INDEX(resultados!$A$2:$ZZ$360, 59, MATCH($B$1, resultados!$A$1:$ZZ$1, 0))</f>
        <v/>
      </c>
      <c r="B65">
        <f>INDEX(resultados!$A$2:$ZZ$360, 59, MATCH($B$2, resultados!$A$1:$ZZ$1, 0))</f>
        <v/>
      </c>
      <c r="C65">
        <f>INDEX(resultados!$A$2:$ZZ$360, 59, MATCH($B$3, resultados!$A$1:$ZZ$1, 0))</f>
        <v/>
      </c>
    </row>
    <row r="66">
      <c r="A66">
        <f>INDEX(resultados!$A$2:$ZZ$360, 60, MATCH($B$1, resultados!$A$1:$ZZ$1, 0))</f>
        <v/>
      </c>
      <c r="B66">
        <f>INDEX(resultados!$A$2:$ZZ$360, 60, MATCH($B$2, resultados!$A$1:$ZZ$1, 0))</f>
        <v/>
      </c>
      <c r="C66">
        <f>INDEX(resultados!$A$2:$ZZ$360, 60, MATCH($B$3, resultados!$A$1:$ZZ$1, 0))</f>
        <v/>
      </c>
    </row>
    <row r="67">
      <c r="A67">
        <f>INDEX(resultados!$A$2:$ZZ$360, 61, MATCH($B$1, resultados!$A$1:$ZZ$1, 0))</f>
        <v/>
      </c>
      <c r="B67">
        <f>INDEX(resultados!$A$2:$ZZ$360, 61, MATCH($B$2, resultados!$A$1:$ZZ$1, 0))</f>
        <v/>
      </c>
      <c r="C67">
        <f>INDEX(resultados!$A$2:$ZZ$360, 61, MATCH($B$3, resultados!$A$1:$ZZ$1, 0))</f>
        <v/>
      </c>
    </row>
    <row r="68">
      <c r="A68">
        <f>INDEX(resultados!$A$2:$ZZ$360, 62, MATCH($B$1, resultados!$A$1:$ZZ$1, 0))</f>
        <v/>
      </c>
      <c r="B68">
        <f>INDEX(resultados!$A$2:$ZZ$360, 62, MATCH($B$2, resultados!$A$1:$ZZ$1, 0))</f>
        <v/>
      </c>
      <c r="C68">
        <f>INDEX(resultados!$A$2:$ZZ$360, 62, MATCH($B$3, resultados!$A$1:$ZZ$1, 0))</f>
        <v/>
      </c>
    </row>
    <row r="69">
      <c r="A69">
        <f>INDEX(resultados!$A$2:$ZZ$360, 63, MATCH($B$1, resultados!$A$1:$ZZ$1, 0))</f>
        <v/>
      </c>
      <c r="B69">
        <f>INDEX(resultados!$A$2:$ZZ$360, 63, MATCH($B$2, resultados!$A$1:$ZZ$1, 0))</f>
        <v/>
      </c>
      <c r="C69">
        <f>INDEX(resultados!$A$2:$ZZ$360, 63, MATCH($B$3, resultados!$A$1:$ZZ$1, 0))</f>
        <v/>
      </c>
    </row>
    <row r="70">
      <c r="A70">
        <f>INDEX(resultados!$A$2:$ZZ$360, 64, MATCH($B$1, resultados!$A$1:$ZZ$1, 0))</f>
        <v/>
      </c>
      <c r="B70">
        <f>INDEX(resultados!$A$2:$ZZ$360, 64, MATCH($B$2, resultados!$A$1:$ZZ$1, 0))</f>
        <v/>
      </c>
      <c r="C70">
        <f>INDEX(resultados!$A$2:$ZZ$360, 64, MATCH($B$3, resultados!$A$1:$ZZ$1, 0))</f>
        <v/>
      </c>
    </row>
    <row r="71">
      <c r="A71">
        <f>INDEX(resultados!$A$2:$ZZ$360, 65, MATCH($B$1, resultados!$A$1:$ZZ$1, 0))</f>
        <v/>
      </c>
      <c r="B71">
        <f>INDEX(resultados!$A$2:$ZZ$360, 65, MATCH($B$2, resultados!$A$1:$ZZ$1, 0))</f>
        <v/>
      </c>
      <c r="C71">
        <f>INDEX(resultados!$A$2:$ZZ$360, 65, MATCH($B$3, resultados!$A$1:$ZZ$1, 0))</f>
        <v/>
      </c>
    </row>
    <row r="72">
      <c r="A72">
        <f>INDEX(resultados!$A$2:$ZZ$360, 66, MATCH($B$1, resultados!$A$1:$ZZ$1, 0))</f>
        <v/>
      </c>
      <c r="B72">
        <f>INDEX(resultados!$A$2:$ZZ$360, 66, MATCH($B$2, resultados!$A$1:$ZZ$1, 0))</f>
        <v/>
      </c>
      <c r="C72">
        <f>INDEX(resultados!$A$2:$ZZ$360, 66, MATCH($B$3, resultados!$A$1:$ZZ$1, 0))</f>
        <v/>
      </c>
    </row>
    <row r="73">
      <c r="A73">
        <f>INDEX(resultados!$A$2:$ZZ$360, 67, MATCH($B$1, resultados!$A$1:$ZZ$1, 0))</f>
        <v/>
      </c>
      <c r="B73">
        <f>INDEX(resultados!$A$2:$ZZ$360, 67, MATCH($B$2, resultados!$A$1:$ZZ$1, 0))</f>
        <v/>
      </c>
      <c r="C73">
        <f>INDEX(resultados!$A$2:$ZZ$360, 67, MATCH($B$3, resultados!$A$1:$ZZ$1, 0))</f>
        <v/>
      </c>
    </row>
    <row r="74">
      <c r="A74">
        <f>INDEX(resultados!$A$2:$ZZ$360, 68, MATCH($B$1, resultados!$A$1:$ZZ$1, 0))</f>
        <v/>
      </c>
      <c r="B74">
        <f>INDEX(resultados!$A$2:$ZZ$360, 68, MATCH($B$2, resultados!$A$1:$ZZ$1, 0))</f>
        <v/>
      </c>
      <c r="C74">
        <f>INDEX(resultados!$A$2:$ZZ$360, 68, MATCH($B$3, resultados!$A$1:$ZZ$1, 0))</f>
        <v/>
      </c>
    </row>
    <row r="75">
      <c r="A75">
        <f>INDEX(resultados!$A$2:$ZZ$360, 69, MATCH($B$1, resultados!$A$1:$ZZ$1, 0))</f>
        <v/>
      </c>
      <c r="B75">
        <f>INDEX(resultados!$A$2:$ZZ$360, 69, MATCH($B$2, resultados!$A$1:$ZZ$1, 0))</f>
        <v/>
      </c>
      <c r="C75">
        <f>INDEX(resultados!$A$2:$ZZ$360, 69, MATCH($B$3, resultados!$A$1:$ZZ$1, 0))</f>
        <v/>
      </c>
    </row>
    <row r="76">
      <c r="A76">
        <f>INDEX(resultados!$A$2:$ZZ$360, 70, MATCH($B$1, resultados!$A$1:$ZZ$1, 0))</f>
        <v/>
      </c>
      <c r="B76">
        <f>INDEX(resultados!$A$2:$ZZ$360, 70, MATCH($B$2, resultados!$A$1:$ZZ$1, 0))</f>
        <v/>
      </c>
      <c r="C76">
        <f>INDEX(resultados!$A$2:$ZZ$360, 70, MATCH($B$3, resultados!$A$1:$ZZ$1, 0))</f>
        <v/>
      </c>
    </row>
    <row r="77">
      <c r="A77">
        <f>INDEX(resultados!$A$2:$ZZ$360, 71, MATCH($B$1, resultados!$A$1:$ZZ$1, 0))</f>
        <v/>
      </c>
      <c r="B77">
        <f>INDEX(resultados!$A$2:$ZZ$360, 71, MATCH($B$2, resultados!$A$1:$ZZ$1, 0))</f>
        <v/>
      </c>
      <c r="C77">
        <f>INDEX(resultados!$A$2:$ZZ$360, 71, MATCH($B$3, resultados!$A$1:$ZZ$1, 0))</f>
        <v/>
      </c>
    </row>
    <row r="78">
      <c r="A78">
        <f>INDEX(resultados!$A$2:$ZZ$360, 72, MATCH($B$1, resultados!$A$1:$ZZ$1, 0))</f>
        <v/>
      </c>
      <c r="B78">
        <f>INDEX(resultados!$A$2:$ZZ$360, 72, MATCH($B$2, resultados!$A$1:$ZZ$1, 0))</f>
        <v/>
      </c>
      <c r="C78">
        <f>INDEX(resultados!$A$2:$ZZ$360, 72, MATCH($B$3, resultados!$A$1:$ZZ$1, 0))</f>
        <v/>
      </c>
    </row>
    <row r="79">
      <c r="A79">
        <f>INDEX(resultados!$A$2:$ZZ$360, 73, MATCH($B$1, resultados!$A$1:$ZZ$1, 0))</f>
        <v/>
      </c>
      <c r="B79">
        <f>INDEX(resultados!$A$2:$ZZ$360, 73, MATCH($B$2, resultados!$A$1:$ZZ$1, 0))</f>
        <v/>
      </c>
      <c r="C79">
        <f>INDEX(resultados!$A$2:$ZZ$360, 73, MATCH($B$3, resultados!$A$1:$ZZ$1, 0))</f>
        <v/>
      </c>
    </row>
    <row r="80">
      <c r="A80">
        <f>INDEX(resultados!$A$2:$ZZ$360, 74, MATCH($B$1, resultados!$A$1:$ZZ$1, 0))</f>
        <v/>
      </c>
      <c r="B80">
        <f>INDEX(resultados!$A$2:$ZZ$360, 74, MATCH($B$2, resultados!$A$1:$ZZ$1, 0))</f>
        <v/>
      </c>
      <c r="C80">
        <f>INDEX(resultados!$A$2:$ZZ$360, 74, MATCH($B$3, resultados!$A$1:$ZZ$1, 0))</f>
        <v/>
      </c>
    </row>
    <row r="81">
      <c r="A81">
        <f>INDEX(resultados!$A$2:$ZZ$360, 75, MATCH($B$1, resultados!$A$1:$ZZ$1, 0))</f>
        <v/>
      </c>
      <c r="B81">
        <f>INDEX(resultados!$A$2:$ZZ$360, 75, MATCH($B$2, resultados!$A$1:$ZZ$1, 0))</f>
        <v/>
      </c>
      <c r="C81">
        <f>INDEX(resultados!$A$2:$ZZ$360, 75, MATCH($B$3, resultados!$A$1:$ZZ$1, 0))</f>
        <v/>
      </c>
    </row>
    <row r="82">
      <c r="A82">
        <f>INDEX(resultados!$A$2:$ZZ$360, 76, MATCH($B$1, resultados!$A$1:$ZZ$1, 0))</f>
        <v/>
      </c>
      <c r="B82">
        <f>INDEX(resultados!$A$2:$ZZ$360, 76, MATCH($B$2, resultados!$A$1:$ZZ$1, 0))</f>
        <v/>
      </c>
      <c r="C82">
        <f>INDEX(resultados!$A$2:$ZZ$360, 76, MATCH($B$3, resultados!$A$1:$ZZ$1, 0))</f>
        <v/>
      </c>
    </row>
    <row r="83">
      <c r="A83">
        <f>INDEX(resultados!$A$2:$ZZ$360, 77, MATCH($B$1, resultados!$A$1:$ZZ$1, 0))</f>
        <v/>
      </c>
      <c r="B83">
        <f>INDEX(resultados!$A$2:$ZZ$360, 77, MATCH($B$2, resultados!$A$1:$ZZ$1, 0))</f>
        <v/>
      </c>
      <c r="C83">
        <f>INDEX(resultados!$A$2:$ZZ$360, 77, MATCH($B$3, resultados!$A$1:$ZZ$1, 0))</f>
        <v/>
      </c>
    </row>
    <row r="84">
      <c r="A84">
        <f>INDEX(resultados!$A$2:$ZZ$360, 78, MATCH($B$1, resultados!$A$1:$ZZ$1, 0))</f>
        <v/>
      </c>
      <c r="B84">
        <f>INDEX(resultados!$A$2:$ZZ$360, 78, MATCH($B$2, resultados!$A$1:$ZZ$1, 0))</f>
        <v/>
      </c>
      <c r="C84">
        <f>INDEX(resultados!$A$2:$ZZ$360, 78, MATCH($B$3, resultados!$A$1:$ZZ$1, 0))</f>
        <v/>
      </c>
    </row>
    <row r="85">
      <c r="A85">
        <f>INDEX(resultados!$A$2:$ZZ$360, 79, MATCH($B$1, resultados!$A$1:$ZZ$1, 0))</f>
        <v/>
      </c>
      <c r="B85">
        <f>INDEX(resultados!$A$2:$ZZ$360, 79, MATCH($B$2, resultados!$A$1:$ZZ$1, 0))</f>
        <v/>
      </c>
      <c r="C85">
        <f>INDEX(resultados!$A$2:$ZZ$360, 79, MATCH($B$3, resultados!$A$1:$ZZ$1, 0))</f>
        <v/>
      </c>
    </row>
    <row r="86">
      <c r="A86">
        <f>INDEX(resultados!$A$2:$ZZ$360, 80, MATCH($B$1, resultados!$A$1:$ZZ$1, 0))</f>
        <v/>
      </c>
      <c r="B86">
        <f>INDEX(resultados!$A$2:$ZZ$360, 80, MATCH($B$2, resultados!$A$1:$ZZ$1, 0))</f>
        <v/>
      </c>
      <c r="C86">
        <f>INDEX(resultados!$A$2:$ZZ$360, 80, MATCH($B$3, resultados!$A$1:$ZZ$1, 0))</f>
        <v/>
      </c>
    </row>
    <row r="87">
      <c r="A87">
        <f>INDEX(resultados!$A$2:$ZZ$360, 81, MATCH($B$1, resultados!$A$1:$ZZ$1, 0))</f>
        <v/>
      </c>
      <c r="B87">
        <f>INDEX(resultados!$A$2:$ZZ$360, 81, MATCH($B$2, resultados!$A$1:$ZZ$1, 0))</f>
        <v/>
      </c>
      <c r="C87">
        <f>INDEX(resultados!$A$2:$ZZ$360, 81, MATCH($B$3, resultados!$A$1:$ZZ$1, 0))</f>
        <v/>
      </c>
    </row>
    <row r="88">
      <c r="A88">
        <f>INDEX(resultados!$A$2:$ZZ$360, 82, MATCH($B$1, resultados!$A$1:$ZZ$1, 0))</f>
        <v/>
      </c>
      <c r="B88">
        <f>INDEX(resultados!$A$2:$ZZ$360, 82, MATCH($B$2, resultados!$A$1:$ZZ$1, 0))</f>
        <v/>
      </c>
      <c r="C88">
        <f>INDEX(resultados!$A$2:$ZZ$360, 82, MATCH($B$3, resultados!$A$1:$ZZ$1, 0))</f>
        <v/>
      </c>
    </row>
    <row r="89">
      <c r="A89">
        <f>INDEX(resultados!$A$2:$ZZ$360, 83, MATCH($B$1, resultados!$A$1:$ZZ$1, 0))</f>
        <v/>
      </c>
      <c r="B89">
        <f>INDEX(resultados!$A$2:$ZZ$360, 83, MATCH($B$2, resultados!$A$1:$ZZ$1, 0))</f>
        <v/>
      </c>
      <c r="C89">
        <f>INDEX(resultados!$A$2:$ZZ$360, 83, MATCH($B$3, resultados!$A$1:$ZZ$1, 0))</f>
        <v/>
      </c>
    </row>
    <row r="90">
      <c r="A90">
        <f>INDEX(resultados!$A$2:$ZZ$360, 84, MATCH($B$1, resultados!$A$1:$ZZ$1, 0))</f>
        <v/>
      </c>
      <c r="B90">
        <f>INDEX(resultados!$A$2:$ZZ$360, 84, MATCH($B$2, resultados!$A$1:$ZZ$1, 0))</f>
        <v/>
      </c>
      <c r="C90">
        <f>INDEX(resultados!$A$2:$ZZ$360, 84, MATCH($B$3, resultados!$A$1:$ZZ$1, 0))</f>
        <v/>
      </c>
    </row>
    <row r="91">
      <c r="A91">
        <f>INDEX(resultados!$A$2:$ZZ$360, 85, MATCH($B$1, resultados!$A$1:$ZZ$1, 0))</f>
        <v/>
      </c>
      <c r="B91">
        <f>INDEX(resultados!$A$2:$ZZ$360, 85, MATCH($B$2, resultados!$A$1:$ZZ$1, 0))</f>
        <v/>
      </c>
      <c r="C91">
        <f>INDEX(resultados!$A$2:$ZZ$360, 85, MATCH($B$3, resultados!$A$1:$ZZ$1, 0))</f>
        <v/>
      </c>
    </row>
    <row r="92">
      <c r="A92">
        <f>INDEX(resultados!$A$2:$ZZ$360, 86, MATCH($B$1, resultados!$A$1:$ZZ$1, 0))</f>
        <v/>
      </c>
      <c r="B92">
        <f>INDEX(resultados!$A$2:$ZZ$360, 86, MATCH($B$2, resultados!$A$1:$ZZ$1, 0))</f>
        <v/>
      </c>
      <c r="C92">
        <f>INDEX(resultados!$A$2:$ZZ$360, 86, MATCH($B$3, resultados!$A$1:$ZZ$1, 0))</f>
        <v/>
      </c>
    </row>
    <row r="93">
      <c r="A93">
        <f>INDEX(resultados!$A$2:$ZZ$360, 87, MATCH($B$1, resultados!$A$1:$ZZ$1, 0))</f>
        <v/>
      </c>
      <c r="B93">
        <f>INDEX(resultados!$A$2:$ZZ$360, 87, MATCH($B$2, resultados!$A$1:$ZZ$1, 0))</f>
        <v/>
      </c>
      <c r="C93">
        <f>INDEX(resultados!$A$2:$ZZ$360, 87, MATCH($B$3, resultados!$A$1:$ZZ$1, 0))</f>
        <v/>
      </c>
    </row>
    <row r="94">
      <c r="A94">
        <f>INDEX(resultados!$A$2:$ZZ$360, 88, MATCH($B$1, resultados!$A$1:$ZZ$1, 0))</f>
        <v/>
      </c>
      <c r="B94">
        <f>INDEX(resultados!$A$2:$ZZ$360, 88, MATCH($B$2, resultados!$A$1:$ZZ$1, 0))</f>
        <v/>
      </c>
      <c r="C94">
        <f>INDEX(resultados!$A$2:$ZZ$360, 88, MATCH($B$3, resultados!$A$1:$ZZ$1, 0))</f>
        <v/>
      </c>
    </row>
    <row r="95">
      <c r="A95">
        <f>INDEX(resultados!$A$2:$ZZ$360, 89, MATCH($B$1, resultados!$A$1:$ZZ$1, 0))</f>
        <v/>
      </c>
      <c r="B95">
        <f>INDEX(resultados!$A$2:$ZZ$360, 89, MATCH($B$2, resultados!$A$1:$ZZ$1, 0))</f>
        <v/>
      </c>
      <c r="C95">
        <f>INDEX(resultados!$A$2:$ZZ$360, 89, MATCH($B$3, resultados!$A$1:$ZZ$1, 0))</f>
        <v/>
      </c>
    </row>
    <row r="96">
      <c r="A96">
        <f>INDEX(resultados!$A$2:$ZZ$360, 90, MATCH($B$1, resultados!$A$1:$ZZ$1, 0))</f>
        <v/>
      </c>
      <c r="B96">
        <f>INDEX(resultados!$A$2:$ZZ$360, 90, MATCH($B$2, resultados!$A$1:$ZZ$1, 0))</f>
        <v/>
      </c>
      <c r="C96">
        <f>INDEX(resultados!$A$2:$ZZ$360, 90, MATCH($B$3, resultados!$A$1:$ZZ$1, 0))</f>
        <v/>
      </c>
    </row>
    <row r="97">
      <c r="A97">
        <f>INDEX(resultados!$A$2:$ZZ$360, 91, MATCH($B$1, resultados!$A$1:$ZZ$1, 0))</f>
        <v/>
      </c>
      <c r="B97">
        <f>INDEX(resultados!$A$2:$ZZ$360, 91, MATCH($B$2, resultados!$A$1:$ZZ$1, 0))</f>
        <v/>
      </c>
      <c r="C97">
        <f>INDEX(resultados!$A$2:$ZZ$360, 91, MATCH($B$3, resultados!$A$1:$ZZ$1, 0))</f>
        <v/>
      </c>
    </row>
    <row r="98">
      <c r="A98">
        <f>INDEX(resultados!$A$2:$ZZ$360, 92, MATCH($B$1, resultados!$A$1:$ZZ$1, 0))</f>
        <v/>
      </c>
      <c r="B98">
        <f>INDEX(resultados!$A$2:$ZZ$360, 92, MATCH($B$2, resultados!$A$1:$ZZ$1, 0))</f>
        <v/>
      </c>
      <c r="C98">
        <f>INDEX(resultados!$A$2:$ZZ$360, 92, MATCH($B$3, resultados!$A$1:$ZZ$1, 0))</f>
        <v/>
      </c>
    </row>
    <row r="99">
      <c r="A99">
        <f>INDEX(resultados!$A$2:$ZZ$360, 93, MATCH($B$1, resultados!$A$1:$ZZ$1, 0))</f>
        <v/>
      </c>
      <c r="B99">
        <f>INDEX(resultados!$A$2:$ZZ$360, 93, MATCH($B$2, resultados!$A$1:$ZZ$1, 0))</f>
        <v/>
      </c>
      <c r="C99">
        <f>INDEX(resultados!$A$2:$ZZ$360, 93, MATCH($B$3, resultados!$A$1:$ZZ$1, 0))</f>
        <v/>
      </c>
    </row>
    <row r="100">
      <c r="A100">
        <f>INDEX(resultados!$A$2:$ZZ$360, 94, MATCH($B$1, resultados!$A$1:$ZZ$1, 0))</f>
        <v/>
      </c>
      <c r="B100">
        <f>INDEX(resultados!$A$2:$ZZ$360, 94, MATCH($B$2, resultados!$A$1:$ZZ$1, 0))</f>
        <v/>
      </c>
      <c r="C100">
        <f>INDEX(resultados!$A$2:$ZZ$360, 94, MATCH($B$3, resultados!$A$1:$ZZ$1, 0))</f>
        <v/>
      </c>
    </row>
    <row r="101">
      <c r="A101">
        <f>INDEX(resultados!$A$2:$ZZ$360, 95, MATCH($B$1, resultados!$A$1:$ZZ$1, 0))</f>
        <v/>
      </c>
      <c r="B101">
        <f>INDEX(resultados!$A$2:$ZZ$360, 95, MATCH($B$2, resultados!$A$1:$ZZ$1, 0))</f>
        <v/>
      </c>
      <c r="C101">
        <f>INDEX(resultados!$A$2:$ZZ$360, 95, MATCH($B$3, resultados!$A$1:$ZZ$1, 0))</f>
        <v/>
      </c>
    </row>
    <row r="102">
      <c r="A102">
        <f>INDEX(resultados!$A$2:$ZZ$360, 96, MATCH($B$1, resultados!$A$1:$ZZ$1, 0))</f>
        <v/>
      </c>
      <c r="B102">
        <f>INDEX(resultados!$A$2:$ZZ$360, 96, MATCH($B$2, resultados!$A$1:$ZZ$1, 0))</f>
        <v/>
      </c>
      <c r="C102">
        <f>INDEX(resultados!$A$2:$ZZ$360, 96, MATCH($B$3, resultados!$A$1:$ZZ$1, 0))</f>
        <v/>
      </c>
    </row>
    <row r="103">
      <c r="A103">
        <f>INDEX(resultados!$A$2:$ZZ$360, 97, MATCH($B$1, resultados!$A$1:$ZZ$1, 0))</f>
        <v/>
      </c>
      <c r="B103">
        <f>INDEX(resultados!$A$2:$ZZ$360, 97, MATCH($B$2, resultados!$A$1:$ZZ$1, 0))</f>
        <v/>
      </c>
      <c r="C103">
        <f>INDEX(resultados!$A$2:$ZZ$360, 97, MATCH($B$3, resultados!$A$1:$ZZ$1, 0))</f>
        <v/>
      </c>
    </row>
    <row r="104">
      <c r="A104">
        <f>INDEX(resultados!$A$2:$ZZ$360, 98, MATCH($B$1, resultados!$A$1:$ZZ$1, 0))</f>
        <v/>
      </c>
      <c r="B104">
        <f>INDEX(resultados!$A$2:$ZZ$360, 98, MATCH($B$2, resultados!$A$1:$ZZ$1, 0))</f>
        <v/>
      </c>
      <c r="C104">
        <f>INDEX(resultados!$A$2:$ZZ$360, 98, MATCH($B$3, resultados!$A$1:$ZZ$1, 0))</f>
        <v/>
      </c>
    </row>
    <row r="105">
      <c r="A105">
        <f>INDEX(resultados!$A$2:$ZZ$360, 99, MATCH($B$1, resultados!$A$1:$ZZ$1, 0))</f>
        <v/>
      </c>
      <c r="B105">
        <f>INDEX(resultados!$A$2:$ZZ$360, 99, MATCH($B$2, resultados!$A$1:$ZZ$1, 0))</f>
        <v/>
      </c>
      <c r="C105">
        <f>INDEX(resultados!$A$2:$ZZ$360, 99, MATCH($B$3, resultados!$A$1:$ZZ$1, 0))</f>
        <v/>
      </c>
    </row>
    <row r="106">
      <c r="A106">
        <f>INDEX(resultados!$A$2:$ZZ$360, 100, MATCH($B$1, resultados!$A$1:$ZZ$1, 0))</f>
        <v/>
      </c>
      <c r="B106">
        <f>INDEX(resultados!$A$2:$ZZ$360, 100, MATCH($B$2, resultados!$A$1:$ZZ$1, 0))</f>
        <v/>
      </c>
      <c r="C106">
        <f>INDEX(resultados!$A$2:$ZZ$360, 100, MATCH($B$3, resultados!$A$1:$ZZ$1, 0))</f>
        <v/>
      </c>
    </row>
    <row r="107">
      <c r="A107">
        <f>INDEX(resultados!$A$2:$ZZ$360, 101, MATCH($B$1, resultados!$A$1:$ZZ$1, 0))</f>
        <v/>
      </c>
      <c r="B107">
        <f>INDEX(resultados!$A$2:$ZZ$360, 101, MATCH($B$2, resultados!$A$1:$ZZ$1, 0))</f>
        <v/>
      </c>
      <c r="C107">
        <f>INDEX(resultados!$A$2:$ZZ$360, 101, MATCH($B$3, resultados!$A$1:$ZZ$1, 0))</f>
        <v/>
      </c>
    </row>
    <row r="108">
      <c r="A108">
        <f>INDEX(resultados!$A$2:$ZZ$360, 102, MATCH($B$1, resultados!$A$1:$ZZ$1, 0))</f>
        <v/>
      </c>
      <c r="B108">
        <f>INDEX(resultados!$A$2:$ZZ$360, 102, MATCH($B$2, resultados!$A$1:$ZZ$1, 0))</f>
        <v/>
      </c>
      <c r="C108">
        <f>INDEX(resultados!$A$2:$ZZ$360, 102, MATCH($B$3, resultados!$A$1:$ZZ$1, 0))</f>
        <v/>
      </c>
    </row>
    <row r="109">
      <c r="A109">
        <f>INDEX(resultados!$A$2:$ZZ$360, 103, MATCH($B$1, resultados!$A$1:$ZZ$1, 0))</f>
        <v/>
      </c>
      <c r="B109">
        <f>INDEX(resultados!$A$2:$ZZ$360, 103, MATCH($B$2, resultados!$A$1:$ZZ$1, 0))</f>
        <v/>
      </c>
      <c r="C109">
        <f>INDEX(resultados!$A$2:$ZZ$360, 103, MATCH($B$3, resultados!$A$1:$ZZ$1, 0))</f>
        <v/>
      </c>
    </row>
    <row r="110">
      <c r="A110">
        <f>INDEX(resultados!$A$2:$ZZ$360, 104, MATCH($B$1, resultados!$A$1:$ZZ$1, 0))</f>
        <v/>
      </c>
      <c r="B110">
        <f>INDEX(resultados!$A$2:$ZZ$360, 104, MATCH($B$2, resultados!$A$1:$ZZ$1, 0))</f>
        <v/>
      </c>
      <c r="C110">
        <f>INDEX(resultados!$A$2:$ZZ$360, 104, MATCH($B$3, resultados!$A$1:$ZZ$1, 0))</f>
        <v/>
      </c>
    </row>
    <row r="111">
      <c r="A111">
        <f>INDEX(resultados!$A$2:$ZZ$360, 105, MATCH($B$1, resultados!$A$1:$ZZ$1, 0))</f>
        <v/>
      </c>
      <c r="B111">
        <f>INDEX(resultados!$A$2:$ZZ$360, 105, MATCH($B$2, resultados!$A$1:$ZZ$1, 0))</f>
        <v/>
      </c>
      <c r="C111">
        <f>INDEX(resultados!$A$2:$ZZ$360, 105, MATCH($B$3, resultados!$A$1:$ZZ$1, 0))</f>
        <v/>
      </c>
    </row>
    <row r="112">
      <c r="A112">
        <f>INDEX(resultados!$A$2:$ZZ$360, 106, MATCH($B$1, resultados!$A$1:$ZZ$1, 0))</f>
        <v/>
      </c>
      <c r="B112">
        <f>INDEX(resultados!$A$2:$ZZ$360, 106, MATCH($B$2, resultados!$A$1:$ZZ$1, 0))</f>
        <v/>
      </c>
      <c r="C112">
        <f>INDEX(resultados!$A$2:$ZZ$360, 106, MATCH($B$3, resultados!$A$1:$ZZ$1, 0))</f>
        <v/>
      </c>
    </row>
    <row r="113">
      <c r="A113">
        <f>INDEX(resultados!$A$2:$ZZ$360, 107, MATCH($B$1, resultados!$A$1:$ZZ$1, 0))</f>
        <v/>
      </c>
      <c r="B113">
        <f>INDEX(resultados!$A$2:$ZZ$360, 107, MATCH($B$2, resultados!$A$1:$ZZ$1, 0))</f>
        <v/>
      </c>
      <c r="C113">
        <f>INDEX(resultados!$A$2:$ZZ$360, 107, MATCH($B$3, resultados!$A$1:$ZZ$1, 0))</f>
        <v/>
      </c>
    </row>
    <row r="114">
      <c r="A114">
        <f>INDEX(resultados!$A$2:$ZZ$360, 108, MATCH($B$1, resultados!$A$1:$ZZ$1, 0))</f>
        <v/>
      </c>
      <c r="B114">
        <f>INDEX(resultados!$A$2:$ZZ$360, 108, MATCH($B$2, resultados!$A$1:$ZZ$1, 0))</f>
        <v/>
      </c>
      <c r="C114">
        <f>INDEX(resultados!$A$2:$ZZ$360, 108, MATCH($B$3, resultados!$A$1:$ZZ$1, 0))</f>
        <v/>
      </c>
    </row>
    <row r="115">
      <c r="A115">
        <f>INDEX(resultados!$A$2:$ZZ$360, 109, MATCH($B$1, resultados!$A$1:$ZZ$1, 0))</f>
        <v/>
      </c>
      <c r="B115">
        <f>INDEX(resultados!$A$2:$ZZ$360, 109, MATCH($B$2, resultados!$A$1:$ZZ$1, 0))</f>
        <v/>
      </c>
      <c r="C115">
        <f>INDEX(resultados!$A$2:$ZZ$360, 109, MATCH($B$3, resultados!$A$1:$ZZ$1, 0))</f>
        <v/>
      </c>
    </row>
    <row r="116">
      <c r="A116">
        <f>INDEX(resultados!$A$2:$ZZ$360, 110, MATCH($B$1, resultados!$A$1:$ZZ$1, 0))</f>
        <v/>
      </c>
      <c r="B116">
        <f>INDEX(resultados!$A$2:$ZZ$360, 110, MATCH($B$2, resultados!$A$1:$ZZ$1, 0))</f>
        <v/>
      </c>
      <c r="C116">
        <f>INDEX(resultados!$A$2:$ZZ$360, 110, MATCH($B$3, resultados!$A$1:$ZZ$1, 0))</f>
        <v/>
      </c>
    </row>
    <row r="117">
      <c r="A117">
        <f>INDEX(resultados!$A$2:$ZZ$360, 111, MATCH($B$1, resultados!$A$1:$ZZ$1, 0))</f>
        <v/>
      </c>
      <c r="B117">
        <f>INDEX(resultados!$A$2:$ZZ$360, 111, MATCH($B$2, resultados!$A$1:$ZZ$1, 0))</f>
        <v/>
      </c>
      <c r="C117">
        <f>INDEX(resultados!$A$2:$ZZ$360, 111, MATCH($B$3, resultados!$A$1:$ZZ$1, 0))</f>
        <v/>
      </c>
    </row>
    <row r="118">
      <c r="A118">
        <f>INDEX(resultados!$A$2:$ZZ$360, 112, MATCH($B$1, resultados!$A$1:$ZZ$1, 0))</f>
        <v/>
      </c>
      <c r="B118">
        <f>INDEX(resultados!$A$2:$ZZ$360, 112, MATCH($B$2, resultados!$A$1:$ZZ$1, 0))</f>
        <v/>
      </c>
      <c r="C118">
        <f>INDEX(resultados!$A$2:$ZZ$360, 112, MATCH($B$3, resultados!$A$1:$ZZ$1, 0))</f>
        <v/>
      </c>
    </row>
    <row r="119">
      <c r="A119">
        <f>INDEX(resultados!$A$2:$ZZ$360, 113, MATCH($B$1, resultados!$A$1:$ZZ$1, 0))</f>
        <v/>
      </c>
      <c r="B119">
        <f>INDEX(resultados!$A$2:$ZZ$360, 113, MATCH($B$2, resultados!$A$1:$ZZ$1, 0))</f>
        <v/>
      </c>
      <c r="C119">
        <f>INDEX(resultados!$A$2:$ZZ$360, 113, MATCH($B$3, resultados!$A$1:$ZZ$1, 0))</f>
        <v/>
      </c>
    </row>
    <row r="120">
      <c r="A120">
        <f>INDEX(resultados!$A$2:$ZZ$360, 114, MATCH($B$1, resultados!$A$1:$ZZ$1, 0))</f>
        <v/>
      </c>
      <c r="B120">
        <f>INDEX(resultados!$A$2:$ZZ$360, 114, MATCH($B$2, resultados!$A$1:$ZZ$1, 0))</f>
        <v/>
      </c>
      <c r="C120">
        <f>INDEX(resultados!$A$2:$ZZ$360, 114, MATCH($B$3, resultados!$A$1:$ZZ$1, 0))</f>
        <v/>
      </c>
    </row>
    <row r="121">
      <c r="A121">
        <f>INDEX(resultados!$A$2:$ZZ$360, 115, MATCH($B$1, resultados!$A$1:$ZZ$1, 0))</f>
        <v/>
      </c>
      <c r="B121">
        <f>INDEX(resultados!$A$2:$ZZ$360, 115, MATCH($B$2, resultados!$A$1:$ZZ$1, 0))</f>
        <v/>
      </c>
      <c r="C121">
        <f>INDEX(resultados!$A$2:$ZZ$360, 115, MATCH($B$3, resultados!$A$1:$ZZ$1, 0))</f>
        <v/>
      </c>
    </row>
    <row r="122">
      <c r="A122">
        <f>INDEX(resultados!$A$2:$ZZ$360, 116, MATCH($B$1, resultados!$A$1:$ZZ$1, 0))</f>
        <v/>
      </c>
      <c r="B122">
        <f>INDEX(resultados!$A$2:$ZZ$360, 116, MATCH($B$2, resultados!$A$1:$ZZ$1, 0))</f>
        <v/>
      </c>
      <c r="C122">
        <f>INDEX(resultados!$A$2:$ZZ$360, 116, MATCH($B$3, resultados!$A$1:$ZZ$1, 0))</f>
        <v/>
      </c>
    </row>
    <row r="123">
      <c r="A123">
        <f>INDEX(resultados!$A$2:$ZZ$360, 117, MATCH($B$1, resultados!$A$1:$ZZ$1, 0))</f>
        <v/>
      </c>
      <c r="B123">
        <f>INDEX(resultados!$A$2:$ZZ$360, 117, MATCH($B$2, resultados!$A$1:$ZZ$1, 0))</f>
        <v/>
      </c>
      <c r="C123">
        <f>INDEX(resultados!$A$2:$ZZ$360, 117, MATCH($B$3, resultados!$A$1:$ZZ$1, 0))</f>
        <v/>
      </c>
    </row>
    <row r="124">
      <c r="A124">
        <f>INDEX(resultados!$A$2:$ZZ$360, 118, MATCH($B$1, resultados!$A$1:$ZZ$1, 0))</f>
        <v/>
      </c>
      <c r="B124">
        <f>INDEX(resultados!$A$2:$ZZ$360, 118, MATCH($B$2, resultados!$A$1:$ZZ$1, 0))</f>
        <v/>
      </c>
      <c r="C124">
        <f>INDEX(resultados!$A$2:$ZZ$360, 118, MATCH($B$3, resultados!$A$1:$ZZ$1, 0))</f>
        <v/>
      </c>
    </row>
    <row r="125">
      <c r="A125">
        <f>INDEX(resultados!$A$2:$ZZ$360, 119, MATCH($B$1, resultados!$A$1:$ZZ$1, 0))</f>
        <v/>
      </c>
      <c r="B125">
        <f>INDEX(resultados!$A$2:$ZZ$360, 119, MATCH($B$2, resultados!$A$1:$ZZ$1, 0))</f>
        <v/>
      </c>
      <c r="C125">
        <f>INDEX(resultados!$A$2:$ZZ$360, 119, MATCH($B$3, resultados!$A$1:$ZZ$1, 0))</f>
        <v/>
      </c>
    </row>
    <row r="126">
      <c r="A126">
        <f>INDEX(resultados!$A$2:$ZZ$360, 120, MATCH($B$1, resultados!$A$1:$ZZ$1, 0))</f>
        <v/>
      </c>
      <c r="B126">
        <f>INDEX(resultados!$A$2:$ZZ$360, 120, MATCH($B$2, resultados!$A$1:$ZZ$1, 0))</f>
        <v/>
      </c>
      <c r="C126">
        <f>INDEX(resultados!$A$2:$ZZ$360, 120, MATCH($B$3, resultados!$A$1:$ZZ$1, 0))</f>
        <v/>
      </c>
    </row>
    <row r="127">
      <c r="A127">
        <f>INDEX(resultados!$A$2:$ZZ$360, 121, MATCH($B$1, resultados!$A$1:$ZZ$1, 0))</f>
        <v/>
      </c>
      <c r="B127">
        <f>INDEX(resultados!$A$2:$ZZ$360, 121, MATCH($B$2, resultados!$A$1:$ZZ$1, 0))</f>
        <v/>
      </c>
      <c r="C127">
        <f>INDEX(resultados!$A$2:$ZZ$360, 121, MATCH($B$3, resultados!$A$1:$ZZ$1, 0))</f>
        <v/>
      </c>
    </row>
    <row r="128">
      <c r="A128">
        <f>INDEX(resultados!$A$2:$ZZ$360, 122, MATCH($B$1, resultados!$A$1:$ZZ$1, 0))</f>
        <v/>
      </c>
      <c r="B128">
        <f>INDEX(resultados!$A$2:$ZZ$360, 122, MATCH($B$2, resultados!$A$1:$ZZ$1, 0))</f>
        <v/>
      </c>
      <c r="C128">
        <f>INDEX(resultados!$A$2:$ZZ$360, 122, MATCH($B$3, resultados!$A$1:$ZZ$1, 0))</f>
        <v/>
      </c>
    </row>
    <row r="129">
      <c r="A129">
        <f>INDEX(resultados!$A$2:$ZZ$360, 123, MATCH($B$1, resultados!$A$1:$ZZ$1, 0))</f>
        <v/>
      </c>
      <c r="B129">
        <f>INDEX(resultados!$A$2:$ZZ$360, 123, MATCH($B$2, resultados!$A$1:$ZZ$1, 0))</f>
        <v/>
      </c>
      <c r="C129">
        <f>INDEX(resultados!$A$2:$ZZ$360, 123, MATCH($B$3, resultados!$A$1:$ZZ$1, 0))</f>
        <v/>
      </c>
    </row>
    <row r="130">
      <c r="A130">
        <f>INDEX(resultados!$A$2:$ZZ$360, 124, MATCH($B$1, resultados!$A$1:$ZZ$1, 0))</f>
        <v/>
      </c>
      <c r="B130">
        <f>INDEX(resultados!$A$2:$ZZ$360, 124, MATCH($B$2, resultados!$A$1:$ZZ$1, 0))</f>
        <v/>
      </c>
      <c r="C130">
        <f>INDEX(resultados!$A$2:$ZZ$360, 124, MATCH($B$3, resultados!$A$1:$ZZ$1, 0))</f>
        <v/>
      </c>
    </row>
    <row r="131">
      <c r="A131">
        <f>INDEX(resultados!$A$2:$ZZ$360, 125, MATCH($B$1, resultados!$A$1:$ZZ$1, 0))</f>
        <v/>
      </c>
      <c r="B131">
        <f>INDEX(resultados!$A$2:$ZZ$360, 125, MATCH($B$2, resultados!$A$1:$ZZ$1, 0))</f>
        <v/>
      </c>
      <c r="C131">
        <f>INDEX(resultados!$A$2:$ZZ$360, 125, MATCH($B$3, resultados!$A$1:$ZZ$1, 0))</f>
        <v/>
      </c>
    </row>
    <row r="132">
      <c r="A132">
        <f>INDEX(resultados!$A$2:$ZZ$360, 126, MATCH($B$1, resultados!$A$1:$ZZ$1, 0))</f>
        <v/>
      </c>
      <c r="B132">
        <f>INDEX(resultados!$A$2:$ZZ$360, 126, MATCH($B$2, resultados!$A$1:$ZZ$1, 0))</f>
        <v/>
      </c>
      <c r="C132">
        <f>INDEX(resultados!$A$2:$ZZ$360, 126, MATCH($B$3, resultados!$A$1:$ZZ$1, 0))</f>
        <v/>
      </c>
    </row>
    <row r="133">
      <c r="A133">
        <f>INDEX(resultados!$A$2:$ZZ$360, 127, MATCH($B$1, resultados!$A$1:$ZZ$1, 0))</f>
        <v/>
      </c>
      <c r="B133">
        <f>INDEX(resultados!$A$2:$ZZ$360, 127, MATCH($B$2, resultados!$A$1:$ZZ$1, 0))</f>
        <v/>
      </c>
      <c r="C133">
        <f>INDEX(resultados!$A$2:$ZZ$360, 127, MATCH($B$3, resultados!$A$1:$ZZ$1, 0))</f>
        <v/>
      </c>
    </row>
    <row r="134">
      <c r="A134">
        <f>INDEX(resultados!$A$2:$ZZ$360, 128, MATCH($B$1, resultados!$A$1:$ZZ$1, 0))</f>
        <v/>
      </c>
      <c r="B134">
        <f>INDEX(resultados!$A$2:$ZZ$360, 128, MATCH($B$2, resultados!$A$1:$ZZ$1, 0))</f>
        <v/>
      </c>
      <c r="C134">
        <f>INDEX(resultados!$A$2:$ZZ$360, 128, MATCH($B$3, resultados!$A$1:$ZZ$1, 0))</f>
        <v/>
      </c>
    </row>
    <row r="135">
      <c r="A135">
        <f>INDEX(resultados!$A$2:$ZZ$360, 129, MATCH($B$1, resultados!$A$1:$ZZ$1, 0))</f>
        <v/>
      </c>
      <c r="B135">
        <f>INDEX(resultados!$A$2:$ZZ$360, 129, MATCH($B$2, resultados!$A$1:$ZZ$1, 0))</f>
        <v/>
      </c>
      <c r="C135">
        <f>INDEX(resultados!$A$2:$ZZ$360, 129, MATCH($B$3, resultados!$A$1:$ZZ$1, 0))</f>
        <v/>
      </c>
    </row>
    <row r="136">
      <c r="A136">
        <f>INDEX(resultados!$A$2:$ZZ$360, 130, MATCH($B$1, resultados!$A$1:$ZZ$1, 0))</f>
        <v/>
      </c>
      <c r="B136">
        <f>INDEX(resultados!$A$2:$ZZ$360, 130, MATCH($B$2, resultados!$A$1:$ZZ$1, 0))</f>
        <v/>
      </c>
      <c r="C136">
        <f>INDEX(resultados!$A$2:$ZZ$360, 130, MATCH($B$3, resultados!$A$1:$ZZ$1, 0))</f>
        <v/>
      </c>
    </row>
    <row r="137">
      <c r="A137">
        <f>INDEX(resultados!$A$2:$ZZ$360, 131, MATCH($B$1, resultados!$A$1:$ZZ$1, 0))</f>
        <v/>
      </c>
      <c r="B137">
        <f>INDEX(resultados!$A$2:$ZZ$360, 131, MATCH($B$2, resultados!$A$1:$ZZ$1, 0))</f>
        <v/>
      </c>
      <c r="C137">
        <f>INDEX(resultados!$A$2:$ZZ$360, 131, MATCH($B$3, resultados!$A$1:$ZZ$1, 0))</f>
        <v/>
      </c>
    </row>
    <row r="138">
      <c r="A138">
        <f>INDEX(resultados!$A$2:$ZZ$360, 132, MATCH($B$1, resultados!$A$1:$ZZ$1, 0))</f>
        <v/>
      </c>
      <c r="B138">
        <f>INDEX(resultados!$A$2:$ZZ$360, 132, MATCH($B$2, resultados!$A$1:$ZZ$1, 0))</f>
        <v/>
      </c>
      <c r="C138">
        <f>INDEX(resultados!$A$2:$ZZ$360, 132, MATCH($B$3, resultados!$A$1:$ZZ$1, 0))</f>
        <v/>
      </c>
    </row>
    <row r="139">
      <c r="A139">
        <f>INDEX(resultados!$A$2:$ZZ$360, 133, MATCH($B$1, resultados!$A$1:$ZZ$1, 0))</f>
        <v/>
      </c>
      <c r="B139">
        <f>INDEX(resultados!$A$2:$ZZ$360, 133, MATCH($B$2, resultados!$A$1:$ZZ$1, 0))</f>
        <v/>
      </c>
      <c r="C139">
        <f>INDEX(resultados!$A$2:$ZZ$360, 133, MATCH($B$3, resultados!$A$1:$ZZ$1, 0))</f>
        <v/>
      </c>
    </row>
    <row r="140">
      <c r="A140">
        <f>INDEX(resultados!$A$2:$ZZ$360, 134, MATCH($B$1, resultados!$A$1:$ZZ$1, 0))</f>
        <v/>
      </c>
      <c r="B140">
        <f>INDEX(resultados!$A$2:$ZZ$360, 134, MATCH($B$2, resultados!$A$1:$ZZ$1, 0))</f>
        <v/>
      </c>
      <c r="C140">
        <f>INDEX(resultados!$A$2:$ZZ$360, 134, MATCH($B$3, resultados!$A$1:$ZZ$1, 0))</f>
        <v/>
      </c>
    </row>
    <row r="141">
      <c r="A141">
        <f>INDEX(resultados!$A$2:$ZZ$360, 135, MATCH($B$1, resultados!$A$1:$ZZ$1, 0))</f>
        <v/>
      </c>
      <c r="B141">
        <f>INDEX(resultados!$A$2:$ZZ$360, 135, MATCH($B$2, resultados!$A$1:$ZZ$1, 0))</f>
        <v/>
      </c>
      <c r="C141">
        <f>INDEX(resultados!$A$2:$ZZ$360, 135, MATCH($B$3, resultados!$A$1:$ZZ$1, 0))</f>
        <v/>
      </c>
    </row>
    <row r="142">
      <c r="A142">
        <f>INDEX(resultados!$A$2:$ZZ$360, 136, MATCH($B$1, resultados!$A$1:$ZZ$1, 0))</f>
        <v/>
      </c>
      <c r="B142">
        <f>INDEX(resultados!$A$2:$ZZ$360, 136, MATCH($B$2, resultados!$A$1:$ZZ$1, 0))</f>
        <v/>
      </c>
      <c r="C142">
        <f>INDEX(resultados!$A$2:$ZZ$360, 136, MATCH($B$3, resultados!$A$1:$ZZ$1, 0))</f>
        <v/>
      </c>
    </row>
    <row r="143">
      <c r="A143">
        <f>INDEX(resultados!$A$2:$ZZ$360, 137, MATCH($B$1, resultados!$A$1:$ZZ$1, 0))</f>
        <v/>
      </c>
      <c r="B143">
        <f>INDEX(resultados!$A$2:$ZZ$360, 137, MATCH($B$2, resultados!$A$1:$ZZ$1, 0))</f>
        <v/>
      </c>
      <c r="C143">
        <f>INDEX(resultados!$A$2:$ZZ$360, 137, MATCH($B$3, resultados!$A$1:$ZZ$1, 0))</f>
        <v/>
      </c>
    </row>
    <row r="144">
      <c r="A144">
        <f>INDEX(resultados!$A$2:$ZZ$360, 138, MATCH($B$1, resultados!$A$1:$ZZ$1, 0))</f>
        <v/>
      </c>
      <c r="B144">
        <f>INDEX(resultados!$A$2:$ZZ$360, 138, MATCH($B$2, resultados!$A$1:$ZZ$1, 0))</f>
        <v/>
      </c>
      <c r="C144">
        <f>INDEX(resultados!$A$2:$ZZ$360, 138, MATCH($B$3, resultados!$A$1:$ZZ$1, 0))</f>
        <v/>
      </c>
    </row>
    <row r="145">
      <c r="A145">
        <f>INDEX(resultados!$A$2:$ZZ$360, 139, MATCH($B$1, resultados!$A$1:$ZZ$1, 0))</f>
        <v/>
      </c>
      <c r="B145">
        <f>INDEX(resultados!$A$2:$ZZ$360, 139, MATCH($B$2, resultados!$A$1:$ZZ$1, 0))</f>
        <v/>
      </c>
      <c r="C145">
        <f>INDEX(resultados!$A$2:$ZZ$360, 139, MATCH($B$3, resultados!$A$1:$ZZ$1, 0))</f>
        <v/>
      </c>
    </row>
    <row r="146">
      <c r="A146">
        <f>INDEX(resultados!$A$2:$ZZ$360, 140, MATCH($B$1, resultados!$A$1:$ZZ$1, 0))</f>
        <v/>
      </c>
      <c r="B146">
        <f>INDEX(resultados!$A$2:$ZZ$360, 140, MATCH($B$2, resultados!$A$1:$ZZ$1, 0))</f>
        <v/>
      </c>
      <c r="C146">
        <f>INDEX(resultados!$A$2:$ZZ$360, 140, MATCH($B$3, resultados!$A$1:$ZZ$1, 0))</f>
        <v/>
      </c>
    </row>
    <row r="147">
      <c r="A147">
        <f>INDEX(resultados!$A$2:$ZZ$360, 141, MATCH($B$1, resultados!$A$1:$ZZ$1, 0))</f>
        <v/>
      </c>
      <c r="B147">
        <f>INDEX(resultados!$A$2:$ZZ$360, 141, MATCH($B$2, resultados!$A$1:$ZZ$1, 0))</f>
        <v/>
      </c>
      <c r="C147">
        <f>INDEX(resultados!$A$2:$ZZ$360, 141, MATCH($B$3, resultados!$A$1:$ZZ$1, 0))</f>
        <v/>
      </c>
    </row>
    <row r="148">
      <c r="A148">
        <f>INDEX(resultados!$A$2:$ZZ$360, 142, MATCH($B$1, resultados!$A$1:$ZZ$1, 0))</f>
        <v/>
      </c>
      <c r="B148">
        <f>INDEX(resultados!$A$2:$ZZ$360, 142, MATCH($B$2, resultados!$A$1:$ZZ$1, 0))</f>
        <v/>
      </c>
      <c r="C148">
        <f>INDEX(resultados!$A$2:$ZZ$360, 142, MATCH($B$3, resultados!$A$1:$ZZ$1, 0))</f>
        <v/>
      </c>
    </row>
    <row r="149">
      <c r="A149">
        <f>INDEX(resultados!$A$2:$ZZ$360, 143, MATCH($B$1, resultados!$A$1:$ZZ$1, 0))</f>
        <v/>
      </c>
      <c r="B149">
        <f>INDEX(resultados!$A$2:$ZZ$360, 143, MATCH($B$2, resultados!$A$1:$ZZ$1, 0))</f>
        <v/>
      </c>
      <c r="C149">
        <f>INDEX(resultados!$A$2:$ZZ$360, 143, MATCH($B$3, resultados!$A$1:$ZZ$1, 0))</f>
        <v/>
      </c>
    </row>
    <row r="150">
      <c r="A150">
        <f>INDEX(resultados!$A$2:$ZZ$360, 144, MATCH($B$1, resultados!$A$1:$ZZ$1, 0))</f>
        <v/>
      </c>
      <c r="B150">
        <f>INDEX(resultados!$A$2:$ZZ$360, 144, MATCH($B$2, resultados!$A$1:$ZZ$1, 0))</f>
        <v/>
      </c>
      <c r="C150">
        <f>INDEX(resultados!$A$2:$ZZ$360, 144, MATCH($B$3, resultados!$A$1:$ZZ$1, 0))</f>
        <v/>
      </c>
    </row>
    <row r="151">
      <c r="A151">
        <f>INDEX(resultados!$A$2:$ZZ$360, 145, MATCH($B$1, resultados!$A$1:$ZZ$1, 0))</f>
        <v/>
      </c>
      <c r="B151">
        <f>INDEX(resultados!$A$2:$ZZ$360, 145, MATCH($B$2, resultados!$A$1:$ZZ$1, 0))</f>
        <v/>
      </c>
      <c r="C151">
        <f>INDEX(resultados!$A$2:$ZZ$360, 145, MATCH($B$3, resultados!$A$1:$ZZ$1, 0))</f>
        <v/>
      </c>
    </row>
    <row r="152">
      <c r="A152">
        <f>INDEX(resultados!$A$2:$ZZ$360, 146, MATCH($B$1, resultados!$A$1:$ZZ$1, 0))</f>
        <v/>
      </c>
      <c r="B152">
        <f>INDEX(resultados!$A$2:$ZZ$360, 146, MATCH($B$2, resultados!$A$1:$ZZ$1, 0))</f>
        <v/>
      </c>
      <c r="C152">
        <f>INDEX(resultados!$A$2:$ZZ$360, 146, MATCH($B$3, resultados!$A$1:$ZZ$1, 0))</f>
        <v/>
      </c>
    </row>
    <row r="153">
      <c r="A153">
        <f>INDEX(resultados!$A$2:$ZZ$360, 147, MATCH($B$1, resultados!$A$1:$ZZ$1, 0))</f>
        <v/>
      </c>
      <c r="B153">
        <f>INDEX(resultados!$A$2:$ZZ$360, 147, MATCH($B$2, resultados!$A$1:$ZZ$1, 0))</f>
        <v/>
      </c>
      <c r="C153">
        <f>INDEX(resultados!$A$2:$ZZ$360, 147, MATCH($B$3, resultados!$A$1:$ZZ$1, 0))</f>
        <v/>
      </c>
    </row>
    <row r="154">
      <c r="A154">
        <f>INDEX(resultados!$A$2:$ZZ$360, 148, MATCH($B$1, resultados!$A$1:$ZZ$1, 0))</f>
        <v/>
      </c>
      <c r="B154">
        <f>INDEX(resultados!$A$2:$ZZ$360, 148, MATCH($B$2, resultados!$A$1:$ZZ$1, 0))</f>
        <v/>
      </c>
      <c r="C154">
        <f>INDEX(resultados!$A$2:$ZZ$360, 148, MATCH($B$3, resultados!$A$1:$ZZ$1, 0))</f>
        <v/>
      </c>
    </row>
    <row r="155">
      <c r="A155">
        <f>INDEX(resultados!$A$2:$ZZ$360, 149, MATCH($B$1, resultados!$A$1:$ZZ$1, 0))</f>
        <v/>
      </c>
      <c r="B155">
        <f>INDEX(resultados!$A$2:$ZZ$360, 149, MATCH($B$2, resultados!$A$1:$ZZ$1, 0))</f>
        <v/>
      </c>
      <c r="C155">
        <f>INDEX(resultados!$A$2:$ZZ$360, 149, MATCH($B$3, resultados!$A$1:$ZZ$1, 0))</f>
        <v/>
      </c>
    </row>
    <row r="156">
      <c r="A156">
        <f>INDEX(resultados!$A$2:$ZZ$360, 150, MATCH($B$1, resultados!$A$1:$ZZ$1, 0))</f>
        <v/>
      </c>
      <c r="B156">
        <f>INDEX(resultados!$A$2:$ZZ$360, 150, MATCH($B$2, resultados!$A$1:$ZZ$1, 0))</f>
        <v/>
      </c>
      <c r="C156">
        <f>INDEX(resultados!$A$2:$ZZ$360, 150, MATCH($B$3, resultados!$A$1:$ZZ$1, 0))</f>
        <v/>
      </c>
    </row>
    <row r="157">
      <c r="A157">
        <f>INDEX(resultados!$A$2:$ZZ$360, 151, MATCH($B$1, resultados!$A$1:$ZZ$1, 0))</f>
        <v/>
      </c>
      <c r="B157">
        <f>INDEX(resultados!$A$2:$ZZ$360, 151, MATCH($B$2, resultados!$A$1:$ZZ$1, 0))</f>
        <v/>
      </c>
      <c r="C157">
        <f>INDEX(resultados!$A$2:$ZZ$360, 151, MATCH($B$3, resultados!$A$1:$ZZ$1, 0))</f>
        <v/>
      </c>
    </row>
    <row r="158">
      <c r="A158">
        <f>INDEX(resultados!$A$2:$ZZ$360, 152, MATCH($B$1, resultados!$A$1:$ZZ$1, 0))</f>
        <v/>
      </c>
      <c r="B158">
        <f>INDEX(resultados!$A$2:$ZZ$360, 152, MATCH($B$2, resultados!$A$1:$ZZ$1, 0))</f>
        <v/>
      </c>
      <c r="C158">
        <f>INDEX(resultados!$A$2:$ZZ$360, 152, MATCH($B$3, resultados!$A$1:$ZZ$1, 0))</f>
        <v/>
      </c>
    </row>
    <row r="159">
      <c r="A159">
        <f>INDEX(resultados!$A$2:$ZZ$360, 153, MATCH($B$1, resultados!$A$1:$ZZ$1, 0))</f>
        <v/>
      </c>
      <c r="B159">
        <f>INDEX(resultados!$A$2:$ZZ$360, 153, MATCH($B$2, resultados!$A$1:$ZZ$1, 0))</f>
        <v/>
      </c>
      <c r="C159">
        <f>INDEX(resultados!$A$2:$ZZ$360, 153, MATCH($B$3, resultados!$A$1:$ZZ$1, 0))</f>
        <v/>
      </c>
    </row>
    <row r="160">
      <c r="A160">
        <f>INDEX(resultados!$A$2:$ZZ$360, 154, MATCH($B$1, resultados!$A$1:$ZZ$1, 0))</f>
        <v/>
      </c>
      <c r="B160">
        <f>INDEX(resultados!$A$2:$ZZ$360, 154, MATCH($B$2, resultados!$A$1:$ZZ$1, 0))</f>
        <v/>
      </c>
      <c r="C160">
        <f>INDEX(resultados!$A$2:$ZZ$360, 154, MATCH($B$3, resultados!$A$1:$ZZ$1, 0))</f>
        <v/>
      </c>
    </row>
    <row r="161">
      <c r="A161">
        <f>INDEX(resultados!$A$2:$ZZ$360, 155, MATCH($B$1, resultados!$A$1:$ZZ$1, 0))</f>
        <v/>
      </c>
      <c r="B161">
        <f>INDEX(resultados!$A$2:$ZZ$360, 155, MATCH($B$2, resultados!$A$1:$ZZ$1, 0))</f>
        <v/>
      </c>
      <c r="C161">
        <f>INDEX(resultados!$A$2:$ZZ$360, 155, MATCH($B$3, resultados!$A$1:$ZZ$1, 0))</f>
        <v/>
      </c>
    </row>
    <row r="162">
      <c r="A162">
        <f>INDEX(resultados!$A$2:$ZZ$360, 156, MATCH($B$1, resultados!$A$1:$ZZ$1, 0))</f>
        <v/>
      </c>
      <c r="B162">
        <f>INDEX(resultados!$A$2:$ZZ$360, 156, MATCH($B$2, resultados!$A$1:$ZZ$1, 0))</f>
        <v/>
      </c>
      <c r="C162">
        <f>INDEX(resultados!$A$2:$ZZ$360, 156, MATCH($B$3, resultados!$A$1:$ZZ$1, 0))</f>
        <v/>
      </c>
    </row>
    <row r="163">
      <c r="A163">
        <f>INDEX(resultados!$A$2:$ZZ$360, 157, MATCH($B$1, resultados!$A$1:$ZZ$1, 0))</f>
        <v/>
      </c>
      <c r="B163">
        <f>INDEX(resultados!$A$2:$ZZ$360, 157, MATCH($B$2, resultados!$A$1:$ZZ$1, 0))</f>
        <v/>
      </c>
      <c r="C163">
        <f>INDEX(resultados!$A$2:$ZZ$360, 157, MATCH($B$3, resultados!$A$1:$ZZ$1, 0))</f>
        <v/>
      </c>
    </row>
    <row r="164">
      <c r="A164">
        <f>INDEX(resultados!$A$2:$ZZ$360, 158, MATCH($B$1, resultados!$A$1:$ZZ$1, 0))</f>
        <v/>
      </c>
      <c r="B164">
        <f>INDEX(resultados!$A$2:$ZZ$360, 158, MATCH($B$2, resultados!$A$1:$ZZ$1, 0))</f>
        <v/>
      </c>
      <c r="C164">
        <f>INDEX(resultados!$A$2:$ZZ$360, 158, MATCH($B$3, resultados!$A$1:$ZZ$1, 0))</f>
        <v/>
      </c>
    </row>
    <row r="165">
      <c r="A165">
        <f>INDEX(resultados!$A$2:$ZZ$360, 159, MATCH($B$1, resultados!$A$1:$ZZ$1, 0))</f>
        <v/>
      </c>
      <c r="B165">
        <f>INDEX(resultados!$A$2:$ZZ$360, 159, MATCH($B$2, resultados!$A$1:$ZZ$1, 0))</f>
        <v/>
      </c>
      <c r="C165">
        <f>INDEX(resultados!$A$2:$ZZ$360, 159, MATCH($B$3, resultados!$A$1:$ZZ$1, 0))</f>
        <v/>
      </c>
    </row>
    <row r="166">
      <c r="A166">
        <f>INDEX(resultados!$A$2:$ZZ$360, 160, MATCH($B$1, resultados!$A$1:$ZZ$1, 0))</f>
        <v/>
      </c>
      <c r="B166">
        <f>INDEX(resultados!$A$2:$ZZ$360, 160, MATCH($B$2, resultados!$A$1:$ZZ$1, 0))</f>
        <v/>
      </c>
      <c r="C166">
        <f>INDEX(resultados!$A$2:$ZZ$360, 160, MATCH($B$3, resultados!$A$1:$ZZ$1, 0))</f>
        <v/>
      </c>
    </row>
    <row r="167">
      <c r="A167">
        <f>INDEX(resultados!$A$2:$ZZ$360, 161, MATCH($B$1, resultados!$A$1:$ZZ$1, 0))</f>
        <v/>
      </c>
      <c r="B167">
        <f>INDEX(resultados!$A$2:$ZZ$360, 161, MATCH($B$2, resultados!$A$1:$ZZ$1, 0))</f>
        <v/>
      </c>
      <c r="C167">
        <f>INDEX(resultados!$A$2:$ZZ$360, 161, MATCH($B$3, resultados!$A$1:$ZZ$1, 0))</f>
        <v/>
      </c>
    </row>
    <row r="168">
      <c r="A168">
        <f>INDEX(resultados!$A$2:$ZZ$360, 162, MATCH($B$1, resultados!$A$1:$ZZ$1, 0))</f>
        <v/>
      </c>
      <c r="B168">
        <f>INDEX(resultados!$A$2:$ZZ$360, 162, MATCH($B$2, resultados!$A$1:$ZZ$1, 0))</f>
        <v/>
      </c>
      <c r="C168">
        <f>INDEX(resultados!$A$2:$ZZ$360, 162, MATCH($B$3, resultados!$A$1:$ZZ$1, 0))</f>
        <v/>
      </c>
    </row>
    <row r="169">
      <c r="A169">
        <f>INDEX(resultados!$A$2:$ZZ$360, 163, MATCH($B$1, resultados!$A$1:$ZZ$1, 0))</f>
        <v/>
      </c>
      <c r="B169">
        <f>INDEX(resultados!$A$2:$ZZ$360, 163, MATCH($B$2, resultados!$A$1:$ZZ$1, 0))</f>
        <v/>
      </c>
      <c r="C169">
        <f>INDEX(resultados!$A$2:$ZZ$360, 163, MATCH($B$3, resultados!$A$1:$ZZ$1, 0))</f>
        <v/>
      </c>
    </row>
    <row r="170">
      <c r="A170">
        <f>INDEX(resultados!$A$2:$ZZ$360, 164, MATCH($B$1, resultados!$A$1:$ZZ$1, 0))</f>
        <v/>
      </c>
      <c r="B170">
        <f>INDEX(resultados!$A$2:$ZZ$360, 164, MATCH($B$2, resultados!$A$1:$ZZ$1, 0))</f>
        <v/>
      </c>
      <c r="C170">
        <f>INDEX(resultados!$A$2:$ZZ$360, 164, MATCH($B$3, resultados!$A$1:$ZZ$1, 0))</f>
        <v/>
      </c>
    </row>
    <row r="171">
      <c r="A171">
        <f>INDEX(resultados!$A$2:$ZZ$360, 165, MATCH($B$1, resultados!$A$1:$ZZ$1, 0))</f>
        <v/>
      </c>
      <c r="B171">
        <f>INDEX(resultados!$A$2:$ZZ$360, 165, MATCH($B$2, resultados!$A$1:$ZZ$1, 0))</f>
        <v/>
      </c>
      <c r="C171">
        <f>INDEX(resultados!$A$2:$ZZ$360, 165, MATCH($B$3, resultados!$A$1:$ZZ$1, 0))</f>
        <v/>
      </c>
    </row>
    <row r="172">
      <c r="A172">
        <f>INDEX(resultados!$A$2:$ZZ$360, 166, MATCH($B$1, resultados!$A$1:$ZZ$1, 0))</f>
        <v/>
      </c>
      <c r="B172">
        <f>INDEX(resultados!$A$2:$ZZ$360, 166, MATCH($B$2, resultados!$A$1:$ZZ$1, 0))</f>
        <v/>
      </c>
      <c r="C172">
        <f>INDEX(resultados!$A$2:$ZZ$360, 166, MATCH($B$3, resultados!$A$1:$ZZ$1, 0))</f>
        <v/>
      </c>
    </row>
    <row r="173">
      <c r="A173">
        <f>INDEX(resultados!$A$2:$ZZ$360, 167, MATCH($B$1, resultados!$A$1:$ZZ$1, 0))</f>
        <v/>
      </c>
      <c r="B173">
        <f>INDEX(resultados!$A$2:$ZZ$360, 167, MATCH($B$2, resultados!$A$1:$ZZ$1, 0))</f>
        <v/>
      </c>
      <c r="C173">
        <f>INDEX(resultados!$A$2:$ZZ$360, 167, MATCH($B$3, resultados!$A$1:$ZZ$1, 0))</f>
        <v/>
      </c>
    </row>
    <row r="174">
      <c r="A174">
        <f>INDEX(resultados!$A$2:$ZZ$360, 168, MATCH($B$1, resultados!$A$1:$ZZ$1, 0))</f>
        <v/>
      </c>
      <c r="B174">
        <f>INDEX(resultados!$A$2:$ZZ$360, 168, MATCH($B$2, resultados!$A$1:$ZZ$1, 0))</f>
        <v/>
      </c>
      <c r="C174">
        <f>INDEX(resultados!$A$2:$ZZ$360, 168, MATCH($B$3, resultados!$A$1:$ZZ$1, 0))</f>
        <v/>
      </c>
    </row>
    <row r="175">
      <c r="A175">
        <f>INDEX(resultados!$A$2:$ZZ$360, 169, MATCH($B$1, resultados!$A$1:$ZZ$1, 0))</f>
        <v/>
      </c>
      <c r="B175">
        <f>INDEX(resultados!$A$2:$ZZ$360, 169, MATCH($B$2, resultados!$A$1:$ZZ$1, 0))</f>
        <v/>
      </c>
      <c r="C175">
        <f>INDEX(resultados!$A$2:$ZZ$360, 169, MATCH($B$3, resultados!$A$1:$ZZ$1, 0))</f>
        <v/>
      </c>
    </row>
    <row r="176">
      <c r="A176">
        <f>INDEX(resultados!$A$2:$ZZ$360, 170, MATCH($B$1, resultados!$A$1:$ZZ$1, 0))</f>
        <v/>
      </c>
      <c r="B176">
        <f>INDEX(resultados!$A$2:$ZZ$360, 170, MATCH($B$2, resultados!$A$1:$ZZ$1, 0))</f>
        <v/>
      </c>
      <c r="C176">
        <f>INDEX(resultados!$A$2:$ZZ$360, 170, MATCH($B$3, resultados!$A$1:$ZZ$1, 0))</f>
        <v/>
      </c>
    </row>
    <row r="177">
      <c r="A177">
        <f>INDEX(resultados!$A$2:$ZZ$360, 171, MATCH($B$1, resultados!$A$1:$ZZ$1, 0))</f>
        <v/>
      </c>
      <c r="B177">
        <f>INDEX(resultados!$A$2:$ZZ$360, 171, MATCH($B$2, resultados!$A$1:$ZZ$1, 0))</f>
        <v/>
      </c>
      <c r="C177">
        <f>INDEX(resultados!$A$2:$ZZ$360, 171, MATCH($B$3, resultados!$A$1:$ZZ$1, 0))</f>
        <v/>
      </c>
    </row>
    <row r="178">
      <c r="A178">
        <f>INDEX(resultados!$A$2:$ZZ$360, 172, MATCH($B$1, resultados!$A$1:$ZZ$1, 0))</f>
        <v/>
      </c>
      <c r="B178">
        <f>INDEX(resultados!$A$2:$ZZ$360, 172, MATCH($B$2, resultados!$A$1:$ZZ$1, 0))</f>
        <v/>
      </c>
      <c r="C178">
        <f>INDEX(resultados!$A$2:$ZZ$360, 172, MATCH($B$3, resultados!$A$1:$ZZ$1, 0))</f>
        <v/>
      </c>
    </row>
    <row r="179">
      <c r="A179">
        <f>INDEX(resultados!$A$2:$ZZ$360, 173, MATCH($B$1, resultados!$A$1:$ZZ$1, 0))</f>
        <v/>
      </c>
      <c r="B179">
        <f>INDEX(resultados!$A$2:$ZZ$360, 173, MATCH($B$2, resultados!$A$1:$ZZ$1, 0))</f>
        <v/>
      </c>
      <c r="C179">
        <f>INDEX(resultados!$A$2:$ZZ$360, 173, MATCH($B$3, resultados!$A$1:$ZZ$1, 0))</f>
        <v/>
      </c>
    </row>
    <row r="180">
      <c r="A180">
        <f>INDEX(resultados!$A$2:$ZZ$360, 174, MATCH($B$1, resultados!$A$1:$ZZ$1, 0))</f>
        <v/>
      </c>
      <c r="B180">
        <f>INDEX(resultados!$A$2:$ZZ$360, 174, MATCH($B$2, resultados!$A$1:$ZZ$1, 0))</f>
        <v/>
      </c>
      <c r="C180">
        <f>INDEX(resultados!$A$2:$ZZ$360, 174, MATCH($B$3, resultados!$A$1:$ZZ$1, 0))</f>
        <v/>
      </c>
    </row>
    <row r="181">
      <c r="A181">
        <f>INDEX(resultados!$A$2:$ZZ$360, 175, MATCH($B$1, resultados!$A$1:$ZZ$1, 0))</f>
        <v/>
      </c>
      <c r="B181">
        <f>INDEX(resultados!$A$2:$ZZ$360, 175, MATCH($B$2, resultados!$A$1:$ZZ$1, 0))</f>
        <v/>
      </c>
      <c r="C181">
        <f>INDEX(resultados!$A$2:$ZZ$360, 175, MATCH($B$3, resultados!$A$1:$ZZ$1, 0))</f>
        <v/>
      </c>
    </row>
    <row r="182">
      <c r="A182">
        <f>INDEX(resultados!$A$2:$ZZ$360, 176, MATCH($B$1, resultados!$A$1:$ZZ$1, 0))</f>
        <v/>
      </c>
      <c r="B182">
        <f>INDEX(resultados!$A$2:$ZZ$360, 176, MATCH($B$2, resultados!$A$1:$ZZ$1, 0))</f>
        <v/>
      </c>
      <c r="C182">
        <f>INDEX(resultados!$A$2:$ZZ$360, 176, MATCH($B$3, resultados!$A$1:$ZZ$1, 0))</f>
        <v/>
      </c>
    </row>
    <row r="183">
      <c r="A183">
        <f>INDEX(resultados!$A$2:$ZZ$360, 177, MATCH($B$1, resultados!$A$1:$ZZ$1, 0))</f>
        <v/>
      </c>
      <c r="B183">
        <f>INDEX(resultados!$A$2:$ZZ$360, 177, MATCH($B$2, resultados!$A$1:$ZZ$1, 0))</f>
        <v/>
      </c>
      <c r="C183">
        <f>INDEX(resultados!$A$2:$ZZ$360, 177, MATCH($B$3, resultados!$A$1:$ZZ$1, 0))</f>
        <v/>
      </c>
    </row>
    <row r="184">
      <c r="A184">
        <f>INDEX(resultados!$A$2:$ZZ$360, 178, MATCH($B$1, resultados!$A$1:$ZZ$1, 0))</f>
        <v/>
      </c>
      <c r="B184">
        <f>INDEX(resultados!$A$2:$ZZ$360, 178, MATCH($B$2, resultados!$A$1:$ZZ$1, 0))</f>
        <v/>
      </c>
      <c r="C184">
        <f>INDEX(resultados!$A$2:$ZZ$360, 178, MATCH($B$3, resultados!$A$1:$ZZ$1, 0))</f>
        <v/>
      </c>
    </row>
    <row r="185">
      <c r="A185">
        <f>INDEX(resultados!$A$2:$ZZ$360, 179, MATCH($B$1, resultados!$A$1:$ZZ$1, 0))</f>
        <v/>
      </c>
      <c r="B185">
        <f>INDEX(resultados!$A$2:$ZZ$360, 179, MATCH($B$2, resultados!$A$1:$ZZ$1, 0))</f>
        <v/>
      </c>
      <c r="C185">
        <f>INDEX(resultados!$A$2:$ZZ$360, 179, MATCH($B$3, resultados!$A$1:$ZZ$1, 0))</f>
        <v/>
      </c>
    </row>
    <row r="186">
      <c r="A186">
        <f>INDEX(resultados!$A$2:$ZZ$360, 180, MATCH($B$1, resultados!$A$1:$ZZ$1, 0))</f>
        <v/>
      </c>
      <c r="B186">
        <f>INDEX(resultados!$A$2:$ZZ$360, 180, MATCH($B$2, resultados!$A$1:$ZZ$1, 0))</f>
        <v/>
      </c>
      <c r="C186">
        <f>INDEX(resultados!$A$2:$ZZ$360, 180, MATCH($B$3, resultados!$A$1:$ZZ$1, 0))</f>
        <v/>
      </c>
    </row>
    <row r="187">
      <c r="A187">
        <f>INDEX(resultados!$A$2:$ZZ$360, 181, MATCH($B$1, resultados!$A$1:$ZZ$1, 0))</f>
        <v/>
      </c>
      <c r="B187">
        <f>INDEX(resultados!$A$2:$ZZ$360, 181, MATCH($B$2, resultados!$A$1:$ZZ$1, 0))</f>
        <v/>
      </c>
      <c r="C187">
        <f>INDEX(resultados!$A$2:$ZZ$360, 181, MATCH($B$3, resultados!$A$1:$ZZ$1, 0))</f>
        <v/>
      </c>
    </row>
    <row r="188">
      <c r="A188">
        <f>INDEX(resultados!$A$2:$ZZ$360, 182, MATCH($B$1, resultados!$A$1:$ZZ$1, 0))</f>
        <v/>
      </c>
      <c r="B188">
        <f>INDEX(resultados!$A$2:$ZZ$360, 182, MATCH($B$2, resultados!$A$1:$ZZ$1, 0))</f>
        <v/>
      </c>
      <c r="C188">
        <f>INDEX(resultados!$A$2:$ZZ$360, 182, MATCH($B$3, resultados!$A$1:$ZZ$1, 0))</f>
        <v/>
      </c>
    </row>
    <row r="189">
      <c r="A189">
        <f>INDEX(resultados!$A$2:$ZZ$360, 183, MATCH($B$1, resultados!$A$1:$ZZ$1, 0))</f>
        <v/>
      </c>
      <c r="B189">
        <f>INDEX(resultados!$A$2:$ZZ$360, 183, MATCH($B$2, resultados!$A$1:$ZZ$1, 0))</f>
        <v/>
      </c>
      <c r="C189">
        <f>INDEX(resultados!$A$2:$ZZ$360, 183, MATCH($B$3, resultados!$A$1:$ZZ$1, 0))</f>
        <v/>
      </c>
    </row>
    <row r="190">
      <c r="A190">
        <f>INDEX(resultados!$A$2:$ZZ$360, 184, MATCH($B$1, resultados!$A$1:$ZZ$1, 0))</f>
        <v/>
      </c>
      <c r="B190">
        <f>INDEX(resultados!$A$2:$ZZ$360, 184, MATCH($B$2, resultados!$A$1:$ZZ$1, 0))</f>
        <v/>
      </c>
      <c r="C190">
        <f>INDEX(resultados!$A$2:$ZZ$360, 184, MATCH($B$3, resultados!$A$1:$ZZ$1, 0))</f>
        <v/>
      </c>
    </row>
    <row r="191">
      <c r="A191">
        <f>INDEX(resultados!$A$2:$ZZ$360, 185, MATCH($B$1, resultados!$A$1:$ZZ$1, 0))</f>
        <v/>
      </c>
      <c r="B191">
        <f>INDEX(resultados!$A$2:$ZZ$360, 185, MATCH($B$2, resultados!$A$1:$ZZ$1, 0))</f>
        <v/>
      </c>
      <c r="C191">
        <f>INDEX(resultados!$A$2:$ZZ$360, 185, MATCH($B$3, resultados!$A$1:$ZZ$1, 0))</f>
        <v/>
      </c>
    </row>
    <row r="192">
      <c r="A192">
        <f>INDEX(resultados!$A$2:$ZZ$360, 186, MATCH($B$1, resultados!$A$1:$ZZ$1, 0))</f>
        <v/>
      </c>
      <c r="B192">
        <f>INDEX(resultados!$A$2:$ZZ$360, 186, MATCH($B$2, resultados!$A$1:$ZZ$1, 0))</f>
        <v/>
      </c>
      <c r="C192">
        <f>INDEX(resultados!$A$2:$ZZ$360, 186, MATCH($B$3, resultados!$A$1:$ZZ$1, 0))</f>
        <v/>
      </c>
    </row>
    <row r="193">
      <c r="A193">
        <f>INDEX(resultados!$A$2:$ZZ$360, 187, MATCH($B$1, resultados!$A$1:$ZZ$1, 0))</f>
        <v/>
      </c>
      <c r="B193">
        <f>INDEX(resultados!$A$2:$ZZ$360, 187, MATCH($B$2, resultados!$A$1:$ZZ$1, 0))</f>
        <v/>
      </c>
      <c r="C193">
        <f>INDEX(resultados!$A$2:$ZZ$360, 187, MATCH($B$3, resultados!$A$1:$ZZ$1, 0))</f>
        <v/>
      </c>
    </row>
    <row r="194">
      <c r="A194">
        <f>INDEX(resultados!$A$2:$ZZ$360, 188, MATCH($B$1, resultados!$A$1:$ZZ$1, 0))</f>
        <v/>
      </c>
      <c r="B194">
        <f>INDEX(resultados!$A$2:$ZZ$360, 188, MATCH($B$2, resultados!$A$1:$ZZ$1, 0))</f>
        <v/>
      </c>
      <c r="C194">
        <f>INDEX(resultados!$A$2:$ZZ$360, 188, MATCH($B$3, resultados!$A$1:$ZZ$1, 0))</f>
        <v/>
      </c>
    </row>
    <row r="195">
      <c r="A195">
        <f>INDEX(resultados!$A$2:$ZZ$360, 189, MATCH($B$1, resultados!$A$1:$ZZ$1, 0))</f>
        <v/>
      </c>
      <c r="B195">
        <f>INDEX(resultados!$A$2:$ZZ$360, 189, MATCH($B$2, resultados!$A$1:$ZZ$1, 0))</f>
        <v/>
      </c>
      <c r="C195">
        <f>INDEX(resultados!$A$2:$ZZ$360, 189, MATCH($B$3, resultados!$A$1:$ZZ$1, 0))</f>
        <v/>
      </c>
    </row>
    <row r="196">
      <c r="A196">
        <f>INDEX(resultados!$A$2:$ZZ$360, 190, MATCH($B$1, resultados!$A$1:$ZZ$1, 0))</f>
        <v/>
      </c>
      <c r="B196">
        <f>INDEX(resultados!$A$2:$ZZ$360, 190, MATCH($B$2, resultados!$A$1:$ZZ$1, 0))</f>
        <v/>
      </c>
      <c r="C196">
        <f>INDEX(resultados!$A$2:$ZZ$360, 190, MATCH($B$3, resultados!$A$1:$ZZ$1, 0))</f>
        <v/>
      </c>
    </row>
    <row r="197">
      <c r="A197">
        <f>INDEX(resultados!$A$2:$ZZ$360, 191, MATCH($B$1, resultados!$A$1:$ZZ$1, 0))</f>
        <v/>
      </c>
      <c r="B197">
        <f>INDEX(resultados!$A$2:$ZZ$360, 191, MATCH($B$2, resultados!$A$1:$ZZ$1, 0))</f>
        <v/>
      </c>
      <c r="C197">
        <f>INDEX(resultados!$A$2:$ZZ$360, 191, MATCH($B$3, resultados!$A$1:$ZZ$1, 0))</f>
        <v/>
      </c>
    </row>
    <row r="198">
      <c r="A198">
        <f>INDEX(resultados!$A$2:$ZZ$360, 192, MATCH($B$1, resultados!$A$1:$ZZ$1, 0))</f>
        <v/>
      </c>
      <c r="B198">
        <f>INDEX(resultados!$A$2:$ZZ$360, 192, MATCH($B$2, resultados!$A$1:$ZZ$1, 0))</f>
        <v/>
      </c>
      <c r="C198">
        <f>INDEX(resultados!$A$2:$ZZ$360, 192, MATCH($B$3, resultados!$A$1:$ZZ$1, 0))</f>
        <v/>
      </c>
    </row>
    <row r="199">
      <c r="A199">
        <f>INDEX(resultados!$A$2:$ZZ$360, 193, MATCH($B$1, resultados!$A$1:$ZZ$1, 0))</f>
        <v/>
      </c>
      <c r="B199">
        <f>INDEX(resultados!$A$2:$ZZ$360, 193, MATCH($B$2, resultados!$A$1:$ZZ$1, 0))</f>
        <v/>
      </c>
      <c r="C199">
        <f>INDEX(resultados!$A$2:$ZZ$360, 193, MATCH($B$3, resultados!$A$1:$ZZ$1, 0))</f>
        <v/>
      </c>
    </row>
    <row r="200">
      <c r="A200">
        <f>INDEX(resultados!$A$2:$ZZ$360, 194, MATCH($B$1, resultados!$A$1:$ZZ$1, 0))</f>
        <v/>
      </c>
      <c r="B200">
        <f>INDEX(resultados!$A$2:$ZZ$360, 194, MATCH($B$2, resultados!$A$1:$ZZ$1, 0))</f>
        <v/>
      </c>
      <c r="C200">
        <f>INDEX(resultados!$A$2:$ZZ$360, 194, MATCH($B$3, resultados!$A$1:$ZZ$1, 0))</f>
        <v/>
      </c>
    </row>
    <row r="201">
      <c r="A201">
        <f>INDEX(resultados!$A$2:$ZZ$360, 195, MATCH($B$1, resultados!$A$1:$ZZ$1, 0))</f>
        <v/>
      </c>
      <c r="B201">
        <f>INDEX(resultados!$A$2:$ZZ$360, 195, MATCH($B$2, resultados!$A$1:$ZZ$1, 0))</f>
        <v/>
      </c>
      <c r="C201">
        <f>INDEX(resultados!$A$2:$ZZ$360, 195, MATCH($B$3, resultados!$A$1:$ZZ$1, 0))</f>
        <v/>
      </c>
    </row>
    <row r="202">
      <c r="A202">
        <f>INDEX(resultados!$A$2:$ZZ$360, 196, MATCH($B$1, resultados!$A$1:$ZZ$1, 0))</f>
        <v/>
      </c>
      <c r="B202">
        <f>INDEX(resultados!$A$2:$ZZ$360, 196, MATCH($B$2, resultados!$A$1:$ZZ$1, 0))</f>
        <v/>
      </c>
      <c r="C202">
        <f>INDEX(resultados!$A$2:$ZZ$360, 196, MATCH($B$3, resultados!$A$1:$ZZ$1, 0))</f>
        <v/>
      </c>
    </row>
    <row r="203">
      <c r="A203">
        <f>INDEX(resultados!$A$2:$ZZ$360, 197, MATCH($B$1, resultados!$A$1:$ZZ$1, 0))</f>
        <v/>
      </c>
      <c r="B203">
        <f>INDEX(resultados!$A$2:$ZZ$360, 197, MATCH($B$2, resultados!$A$1:$ZZ$1, 0))</f>
        <v/>
      </c>
      <c r="C203">
        <f>INDEX(resultados!$A$2:$ZZ$360, 197, MATCH($B$3, resultados!$A$1:$ZZ$1, 0))</f>
        <v/>
      </c>
    </row>
    <row r="204">
      <c r="A204">
        <f>INDEX(resultados!$A$2:$ZZ$360, 198, MATCH($B$1, resultados!$A$1:$ZZ$1, 0))</f>
        <v/>
      </c>
      <c r="B204">
        <f>INDEX(resultados!$A$2:$ZZ$360, 198, MATCH($B$2, resultados!$A$1:$ZZ$1, 0))</f>
        <v/>
      </c>
      <c r="C204">
        <f>INDEX(resultados!$A$2:$ZZ$360, 198, MATCH($B$3, resultados!$A$1:$ZZ$1, 0))</f>
        <v/>
      </c>
    </row>
    <row r="205">
      <c r="A205">
        <f>INDEX(resultados!$A$2:$ZZ$360, 199, MATCH($B$1, resultados!$A$1:$ZZ$1, 0))</f>
        <v/>
      </c>
      <c r="B205">
        <f>INDEX(resultados!$A$2:$ZZ$360, 199, MATCH($B$2, resultados!$A$1:$ZZ$1, 0))</f>
        <v/>
      </c>
      <c r="C205">
        <f>INDEX(resultados!$A$2:$ZZ$360, 199, MATCH($B$3, resultados!$A$1:$ZZ$1, 0))</f>
        <v/>
      </c>
    </row>
    <row r="206">
      <c r="A206">
        <f>INDEX(resultados!$A$2:$ZZ$360, 200, MATCH($B$1, resultados!$A$1:$ZZ$1, 0))</f>
        <v/>
      </c>
      <c r="B206">
        <f>INDEX(resultados!$A$2:$ZZ$360, 200, MATCH($B$2, resultados!$A$1:$ZZ$1, 0))</f>
        <v/>
      </c>
      <c r="C206">
        <f>INDEX(resultados!$A$2:$ZZ$360, 200, MATCH($B$3, resultados!$A$1:$ZZ$1, 0))</f>
        <v/>
      </c>
    </row>
    <row r="207">
      <c r="A207">
        <f>INDEX(resultados!$A$2:$ZZ$360, 201, MATCH($B$1, resultados!$A$1:$ZZ$1, 0))</f>
        <v/>
      </c>
      <c r="B207">
        <f>INDEX(resultados!$A$2:$ZZ$360, 201, MATCH($B$2, resultados!$A$1:$ZZ$1, 0))</f>
        <v/>
      </c>
      <c r="C207">
        <f>INDEX(resultados!$A$2:$ZZ$360, 201, MATCH($B$3, resultados!$A$1:$ZZ$1, 0))</f>
        <v/>
      </c>
    </row>
    <row r="208">
      <c r="A208">
        <f>INDEX(resultados!$A$2:$ZZ$360, 202, MATCH($B$1, resultados!$A$1:$ZZ$1, 0))</f>
        <v/>
      </c>
      <c r="B208">
        <f>INDEX(resultados!$A$2:$ZZ$360, 202, MATCH($B$2, resultados!$A$1:$ZZ$1, 0))</f>
        <v/>
      </c>
      <c r="C208">
        <f>INDEX(resultados!$A$2:$ZZ$360, 202, MATCH($B$3, resultados!$A$1:$ZZ$1, 0))</f>
        <v/>
      </c>
    </row>
    <row r="209">
      <c r="A209">
        <f>INDEX(resultados!$A$2:$ZZ$360, 203, MATCH($B$1, resultados!$A$1:$ZZ$1, 0))</f>
        <v/>
      </c>
      <c r="B209">
        <f>INDEX(resultados!$A$2:$ZZ$360, 203, MATCH($B$2, resultados!$A$1:$ZZ$1, 0))</f>
        <v/>
      </c>
      <c r="C209">
        <f>INDEX(resultados!$A$2:$ZZ$360, 203, MATCH($B$3, resultados!$A$1:$ZZ$1, 0))</f>
        <v/>
      </c>
    </row>
    <row r="210">
      <c r="A210">
        <f>INDEX(resultados!$A$2:$ZZ$360, 204, MATCH($B$1, resultados!$A$1:$ZZ$1, 0))</f>
        <v/>
      </c>
      <c r="B210">
        <f>INDEX(resultados!$A$2:$ZZ$360, 204, MATCH($B$2, resultados!$A$1:$ZZ$1, 0))</f>
        <v/>
      </c>
      <c r="C210">
        <f>INDEX(resultados!$A$2:$ZZ$360, 204, MATCH($B$3, resultados!$A$1:$ZZ$1, 0))</f>
        <v/>
      </c>
    </row>
    <row r="211">
      <c r="A211">
        <f>INDEX(resultados!$A$2:$ZZ$360, 205, MATCH($B$1, resultados!$A$1:$ZZ$1, 0))</f>
        <v/>
      </c>
      <c r="B211">
        <f>INDEX(resultados!$A$2:$ZZ$360, 205, MATCH($B$2, resultados!$A$1:$ZZ$1, 0))</f>
        <v/>
      </c>
      <c r="C211">
        <f>INDEX(resultados!$A$2:$ZZ$360, 205, MATCH($B$3, resultados!$A$1:$ZZ$1, 0))</f>
        <v/>
      </c>
    </row>
    <row r="212">
      <c r="A212">
        <f>INDEX(resultados!$A$2:$ZZ$360, 206, MATCH($B$1, resultados!$A$1:$ZZ$1, 0))</f>
        <v/>
      </c>
      <c r="B212">
        <f>INDEX(resultados!$A$2:$ZZ$360, 206, MATCH($B$2, resultados!$A$1:$ZZ$1, 0))</f>
        <v/>
      </c>
      <c r="C212">
        <f>INDEX(resultados!$A$2:$ZZ$360, 206, MATCH($B$3, resultados!$A$1:$ZZ$1, 0))</f>
        <v/>
      </c>
    </row>
    <row r="213">
      <c r="A213">
        <f>INDEX(resultados!$A$2:$ZZ$360, 207, MATCH($B$1, resultados!$A$1:$ZZ$1, 0))</f>
        <v/>
      </c>
      <c r="B213">
        <f>INDEX(resultados!$A$2:$ZZ$360, 207, MATCH($B$2, resultados!$A$1:$ZZ$1, 0))</f>
        <v/>
      </c>
      <c r="C213">
        <f>INDEX(resultados!$A$2:$ZZ$360, 207, MATCH($B$3, resultados!$A$1:$ZZ$1, 0))</f>
        <v/>
      </c>
    </row>
    <row r="214">
      <c r="A214">
        <f>INDEX(resultados!$A$2:$ZZ$360, 208, MATCH($B$1, resultados!$A$1:$ZZ$1, 0))</f>
        <v/>
      </c>
      <c r="B214">
        <f>INDEX(resultados!$A$2:$ZZ$360, 208, MATCH($B$2, resultados!$A$1:$ZZ$1, 0))</f>
        <v/>
      </c>
      <c r="C214">
        <f>INDEX(resultados!$A$2:$ZZ$360, 208, MATCH($B$3, resultados!$A$1:$ZZ$1, 0))</f>
        <v/>
      </c>
    </row>
    <row r="215">
      <c r="A215">
        <f>INDEX(resultados!$A$2:$ZZ$360, 209, MATCH($B$1, resultados!$A$1:$ZZ$1, 0))</f>
        <v/>
      </c>
      <c r="B215">
        <f>INDEX(resultados!$A$2:$ZZ$360, 209, MATCH($B$2, resultados!$A$1:$ZZ$1, 0))</f>
        <v/>
      </c>
      <c r="C215">
        <f>INDEX(resultados!$A$2:$ZZ$360, 209, MATCH($B$3, resultados!$A$1:$ZZ$1, 0))</f>
        <v/>
      </c>
    </row>
    <row r="216">
      <c r="A216">
        <f>INDEX(resultados!$A$2:$ZZ$360, 210, MATCH($B$1, resultados!$A$1:$ZZ$1, 0))</f>
        <v/>
      </c>
      <c r="B216">
        <f>INDEX(resultados!$A$2:$ZZ$360, 210, MATCH($B$2, resultados!$A$1:$ZZ$1, 0))</f>
        <v/>
      </c>
      <c r="C216">
        <f>INDEX(resultados!$A$2:$ZZ$360, 210, MATCH($B$3, resultados!$A$1:$ZZ$1, 0))</f>
        <v/>
      </c>
    </row>
    <row r="217">
      <c r="A217">
        <f>INDEX(resultados!$A$2:$ZZ$360, 211, MATCH($B$1, resultados!$A$1:$ZZ$1, 0))</f>
        <v/>
      </c>
      <c r="B217">
        <f>INDEX(resultados!$A$2:$ZZ$360, 211, MATCH($B$2, resultados!$A$1:$ZZ$1, 0))</f>
        <v/>
      </c>
      <c r="C217">
        <f>INDEX(resultados!$A$2:$ZZ$360, 211, MATCH($B$3, resultados!$A$1:$ZZ$1, 0))</f>
        <v/>
      </c>
    </row>
    <row r="218">
      <c r="A218">
        <f>INDEX(resultados!$A$2:$ZZ$360, 212, MATCH($B$1, resultados!$A$1:$ZZ$1, 0))</f>
        <v/>
      </c>
      <c r="B218">
        <f>INDEX(resultados!$A$2:$ZZ$360, 212, MATCH($B$2, resultados!$A$1:$ZZ$1, 0))</f>
        <v/>
      </c>
      <c r="C218">
        <f>INDEX(resultados!$A$2:$ZZ$360, 212, MATCH($B$3, resultados!$A$1:$ZZ$1, 0))</f>
        <v/>
      </c>
    </row>
    <row r="219">
      <c r="A219">
        <f>INDEX(resultados!$A$2:$ZZ$360, 213, MATCH($B$1, resultados!$A$1:$ZZ$1, 0))</f>
        <v/>
      </c>
      <c r="B219">
        <f>INDEX(resultados!$A$2:$ZZ$360, 213, MATCH($B$2, resultados!$A$1:$ZZ$1, 0))</f>
        <v/>
      </c>
      <c r="C219">
        <f>INDEX(resultados!$A$2:$ZZ$360, 213, MATCH($B$3, resultados!$A$1:$ZZ$1, 0))</f>
        <v/>
      </c>
    </row>
    <row r="220">
      <c r="A220">
        <f>INDEX(resultados!$A$2:$ZZ$360, 214, MATCH($B$1, resultados!$A$1:$ZZ$1, 0))</f>
        <v/>
      </c>
      <c r="B220">
        <f>INDEX(resultados!$A$2:$ZZ$360, 214, MATCH($B$2, resultados!$A$1:$ZZ$1, 0))</f>
        <v/>
      </c>
      <c r="C220">
        <f>INDEX(resultados!$A$2:$ZZ$360, 214, MATCH($B$3, resultados!$A$1:$ZZ$1, 0))</f>
        <v/>
      </c>
    </row>
    <row r="221">
      <c r="A221">
        <f>INDEX(resultados!$A$2:$ZZ$360, 215, MATCH($B$1, resultados!$A$1:$ZZ$1, 0))</f>
        <v/>
      </c>
      <c r="B221">
        <f>INDEX(resultados!$A$2:$ZZ$360, 215, MATCH($B$2, resultados!$A$1:$ZZ$1, 0))</f>
        <v/>
      </c>
      <c r="C221">
        <f>INDEX(resultados!$A$2:$ZZ$360, 215, MATCH($B$3, resultados!$A$1:$ZZ$1, 0))</f>
        <v/>
      </c>
    </row>
    <row r="222">
      <c r="A222">
        <f>INDEX(resultados!$A$2:$ZZ$360, 216, MATCH($B$1, resultados!$A$1:$ZZ$1, 0))</f>
        <v/>
      </c>
      <c r="B222">
        <f>INDEX(resultados!$A$2:$ZZ$360, 216, MATCH($B$2, resultados!$A$1:$ZZ$1, 0))</f>
        <v/>
      </c>
      <c r="C222">
        <f>INDEX(resultados!$A$2:$ZZ$360, 216, MATCH($B$3, resultados!$A$1:$ZZ$1, 0))</f>
        <v/>
      </c>
    </row>
    <row r="223">
      <c r="A223">
        <f>INDEX(resultados!$A$2:$ZZ$360, 217, MATCH($B$1, resultados!$A$1:$ZZ$1, 0))</f>
        <v/>
      </c>
      <c r="B223">
        <f>INDEX(resultados!$A$2:$ZZ$360, 217, MATCH($B$2, resultados!$A$1:$ZZ$1, 0))</f>
        <v/>
      </c>
      <c r="C223">
        <f>INDEX(resultados!$A$2:$ZZ$360, 217, MATCH($B$3, resultados!$A$1:$ZZ$1, 0))</f>
        <v/>
      </c>
    </row>
    <row r="224">
      <c r="A224">
        <f>INDEX(resultados!$A$2:$ZZ$360, 218, MATCH($B$1, resultados!$A$1:$ZZ$1, 0))</f>
        <v/>
      </c>
      <c r="B224">
        <f>INDEX(resultados!$A$2:$ZZ$360, 218, MATCH($B$2, resultados!$A$1:$ZZ$1, 0))</f>
        <v/>
      </c>
      <c r="C224">
        <f>INDEX(resultados!$A$2:$ZZ$360, 218, MATCH($B$3, resultados!$A$1:$ZZ$1, 0))</f>
        <v/>
      </c>
    </row>
    <row r="225">
      <c r="A225">
        <f>INDEX(resultados!$A$2:$ZZ$360, 219, MATCH($B$1, resultados!$A$1:$ZZ$1, 0))</f>
        <v/>
      </c>
      <c r="B225">
        <f>INDEX(resultados!$A$2:$ZZ$360, 219, MATCH($B$2, resultados!$A$1:$ZZ$1, 0))</f>
        <v/>
      </c>
      <c r="C225">
        <f>INDEX(resultados!$A$2:$ZZ$360, 219, MATCH($B$3, resultados!$A$1:$ZZ$1, 0))</f>
        <v/>
      </c>
    </row>
    <row r="226">
      <c r="A226">
        <f>INDEX(resultados!$A$2:$ZZ$360, 220, MATCH($B$1, resultados!$A$1:$ZZ$1, 0))</f>
        <v/>
      </c>
      <c r="B226">
        <f>INDEX(resultados!$A$2:$ZZ$360, 220, MATCH($B$2, resultados!$A$1:$ZZ$1, 0))</f>
        <v/>
      </c>
      <c r="C226">
        <f>INDEX(resultados!$A$2:$ZZ$360, 220, MATCH($B$3, resultados!$A$1:$ZZ$1, 0))</f>
        <v/>
      </c>
    </row>
    <row r="227">
      <c r="A227">
        <f>INDEX(resultados!$A$2:$ZZ$360, 221, MATCH($B$1, resultados!$A$1:$ZZ$1, 0))</f>
        <v/>
      </c>
      <c r="B227">
        <f>INDEX(resultados!$A$2:$ZZ$360, 221, MATCH($B$2, resultados!$A$1:$ZZ$1, 0))</f>
        <v/>
      </c>
      <c r="C227">
        <f>INDEX(resultados!$A$2:$ZZ$360, 221, MATCH($B$3, resultados!$A$1:$ZZ$1, 0))</f>
        <v/>
      </c>
    </row>
    <row r="228">
      <c r="A228">
        <f>INDEX(resultados!$A$2:$ZZ$360, 222, MATCH($B$1, resultados!$A$1:$ZZ$1, 0))</f>
        <v/>
      </c>
      <c r="B228">
        <f>INDEX(resultados!$A$2:$ZZ$360, 222, MATCH($B$2, resultados!$A$1:$ZZ$1, 0))</f>
        <v/>
      </c>
      <c r="C228">
        <f>INDEX(resultados!$A$2:$ZZ$360, 222, MATCH($B$3, resultados!$A$1:$ZZ$1, 0))</f>
        <v/>
      </c>
    </row>
    <row r="229">
      <c r="A229">
        <f>INDEX(resultados!$A$2:$ZZ$360, 223, MATCH($B$1, resultados!$A$1:$ZZ$1, 0))</f>
        <v/>
      </c>
      <c r="B229">
        <f>INDEX(resultados!$A$2:$ZZ$360, 223, MATCH($B$2, resultados!$A$1:$ZZ$1, 0))</f>
        <v/>
      </c>
      <c r="C229">
        <f>INDEX(resultados!$A$2:$ZZ$360, 223, MATCH($B$3, resultados!$A$1:$ZZ$1, 0))</f>
        <v/>
      </c>
    </row>
    <row r="230">
      <c r="A230">
        <f>INDEX(resultados!$A$2:$ZZ$360, 224, MATCH($B$1, resultados!$A$1:$ZZ$1, 0))</f>
        <v/>
      </c>
      <c r="B230">
        <f>INDEX(resultados!$A$2:$ZZ$360, 224, MATCH($B$2, resultados!$A$1:$ZZ$1, 0))</f>
        <v/>
      </c>
      <c r="C230">
        <f>INDEX(resultados!$A$2:$ZZ$360, 224, MATCH($B$3, resultados!$A$1:$ZZ$1, 0))</f>
        <v/>
      </c>
    </row>
    <row r="231">
      <c r="A231">
        <f>INDEX(resultados!$A$2:$ZZ$360, 225, MATCH($B$1, resultados!$A$1:$ZZ$1, 0))</f>
        <v/>
      </c>
      <c r="B231">
        <f>INDEX(resultados!$A$2:$ZZ$360, 225, MATCH($B$2, resultados!$A$1:$ZZ$1, 0))</f>
        <v/>
      </c>
      <c r="C231">
        <f>INDEX(resultados!$A$2:$ZZ$360, 225, MATCH($B$3, resultados!$A$1:$ZZ$1, 0))</f>
        <v/>
      </c>
    </row>
    <row r="232">
      <c r="A232">
        <f>INDEX(resultados!$A$2:$ZZ$360, 226, MATCH($B$1, resultados!$A$1:$ZZ$1, 0))</f>
        <v/>
      </c>
      <c r="B232">
        <f>INDEX(resultados!$A$2:$ZZ$360, 226, MATCH($B$2, resultados!$A$1:$ZZ$1, 0))</f>
        <v/>
      </c>
      <c r="C232">
        <f>INDEX(resultados!$A$2:$ZZ$360, 226, MATCH($B$3, resultados!$A$1:$ZZ$1, 0))</f>
        <v/>
      </c>
    </row>
    <row r="233">
      <c r="A233">
        <f>INDEX(resultados!$A$2:$ZZ$360, 227, MATCH($B$1, resultados!$A$1:$ZZ$1, 0))</f>
        <v/>
      </c>
      <c r="B233">
        <f>INDEX(resultados!$A$2:$ZZ$360, 227, MATCH($B$2, resultados!$A$1:$ZZ$1, 0))</f>
        <v/>
      </c>
      <c r="C233">
        <f>INDEX(resultados!$A$2:$ZZ$360, 227, MATCH($B$3, resultados!$A$1:$ZZ$1, 0))</f>
        <v/>
      </c>
    </row>
    <row r="234">
      <c r="A234">
        <f>INDEX(resultados!$A$2:$ZZ$360, 228, MATCH($B$1, resultados!$A$1:$ZZ$1, 0))</f>
        <v/>
      </c>
      <c r="B234">
        <f>INDEX(resultados!$A$2:$ZZ$360, 228, MATCH($B$2, resultados!$A$1:$ZZ$1, 0))</f>
        <v/>
      </c>
      <c r="C234">
        <f>INDEX(resultados!$A$2:$ZZ$360, 228, MATCH($B$3, resultados!$A$1:$ZZ$1, 0))</f>
        <v/>
      </c>
    </row>
    <row r="235">
      <c r="A235">
        <f>INDEX(resultados!$A$2:$ZZ$360, 229, MATCH($B$1, resultados!$A$1:$ZZ$1, 0))</f>
        <v/>
      </c>
      <c r="B235">
        <f>INDEX(resultados!$A$2:$ZZ$360, 229, MATCH($B$2, resultados!$A$1:$ZZ$1, 0))</f>
        <v/>
      </c>
      <c r="C235">
        <f>INDEX(resultados!$A$2:$ZZ$360, 229, MATCH($B$3, resultados!$A$1:$ZZ$1, 0))</f>
        <v/>
      </c>
    </row>
    <row r="236">
      <c r="A236">
        <f>INDEX(resultados!$A$2:$ZZ$360, 230, MATCH($B$1, resultados!$A$1:$ZZ$1, 0))</f>
        <v/>
      </c>
      <c r="B236">
        <f>INDEX(resultados!$A$2:$ZZ$360, 230, MATCH($B$2, resultados!$A$1:$ZZ$1, 0))</f>
        <v/>
      </c>
      <c r="C236">
        <f>INDEX(resultados!$A$2:$ZZ$360, 230, MATCH($B$3, resultados!$A$1:$ZZ$1, 0))</f>
        <v/>
      </c>
    </row>
    <row r="237">
      <c r="A237">
        <f>INDEX(resultados!$A$2:$ZZ$360, 231, MATCH($B$1, resultados!$A$1:$ZZ$1, 0))</f>
        <v/>
      </c>
      <c r="B237">
        <f>INDEX(resultados!$A$2:$ZZ$360, 231, MATCH($B$2, resultados!$A$1:$ZZ$1, 0))</f>
        <v/>
      </c>
      <c r="C237">
        <f>INDEX(resultados!$A$2:$ZZ$360, 231, MATCH($B$3, resultados!$A$1:$ZZ$1, 0))</f>
        <v/>
      </c>
    </row>
    <row r="238">
      <c r="A238">
        <f>INDEX(resultados!$A$2:$ZZ$360, 232, MATCH($B$1, resultados!$A$1:$ZZ$1, 0))</f>
        <v/>
      </c>
      <c r="B238">
        <f>INDEX(resultados!$A$2:$ZZ$360, 232, MATCH($B$2, resultados!$A$1:$ZZ$1, 0))</f>
        <v/>
      </c>
      <c r="C238">
        <f>INDEX(resultados!$A$2:$ZZ$360, 232, MATCH($B$3, resultados!$A$1:$ZZ$1, 0))</f>
        <v/>
      </c>
    </row>
    <row r="239">
      <c r="A239">
        <f>INDEX(resultados!$A$2:$ZZ$360, 233, MATCH($B$1, resultados!$A$1:$ZZ$1, 0))</f>
        <v/>
      </c>
      <c r="B239">
        <f>INDEX(resultados!$A$2:$ZZ$360, 233, MATCH($B$2, resultados!$A$1:$ZZ$1, 0))</f>
        <v/>
      </c>
      <c r="C239">
        <f>INDEX(resultados!$A$2:$ZZ$360, 233, MATCH($B$3, resultados!$A$1:$ZZ$1, 0))</f>
        <v/>
      </c>
    </row>
    <row r="240">
      <c r="A240">
        <f>INDEX(resultados!$A$2:$ZZ$360, 234, MATCH($B$1, resultados!$A$1:$ZZ$1, 0))</f>
        <v/>
      </c>
      <c r="B240">
        <f>INDEX(resultados!$A$2:$ZZ$360, 234, MATCH($B$2, resultados!$A$1:$ZZ$1, 0))</f>
        <v/>
      </c>
      <c r="C240">
        <f>INDEX(resultados!$A$2:$ZZ$360, 234, MATCH($B$3, resultados!$A$1:$ZZ$1, 0))</f>
        <v/>
      </c>
    </row>
    <row r="241">
      <c r="A241">
        <f>INDEX(resultados!$A$2:$ZZ$360, 235, MATCH($B$1, resultados!$A$1:$ZZ$1, 0))</f>
        <v/>
      </c>
      <c r="B241">
        <f>INDEX(resultados!$A$2:$ZZ$360, 235, MATCH($B$2, resultados!$A$1:$ZZ$1, 0))</f>
        <v/>
      </c>
      <c r="C241">
        <f>INDEX(resultados!$A$2:$ZZ$360, 235, MATCH($B$3, resultados!$A$1:$ZZ$1, 0))</f>
        <v/>
      </c>
    </row>
    <row r="242">
      <c r="A242">
        <f>INDEX(resultados!$A$2:$ZZ$360, 236, MATCH($B$1, resultados!$A$1:$ZZ$1, 0))</f>
        <v/>
      </c>
      <c r="B242">
        <f>INDEX(resultados!$A$2:$ZZ$360, 236, MATCH($B$2, resultados!$A$1:$ZZ$1, 0))</f>
        <v/>
      </c>
      <c r="C242">
        <f>INDEX(resultados!$A$2:$ZZ$360, 236, MATCH($B$3, resultados!$A$1:$ZZ$1, 0))</f>
        <v/>
      </c>
    </row>
    <row r="243">
      <c r="A243">
        <f>INDEX(resultados!$A$2:$ZZ$360, 237, MATCH($B$1, resultados!$A$1:$ZZ$1, 0))</f>
        <v/>
      </c>
      <c r="B243">
        <f>INDEX(resultados!$A$2:$ZZ$360, 237, MATCH($B$2, resultados!$A$1:$ZZ$1, 0))</f>
        <v/>
      </c>
      <c r="C243">
        <f>INDEX(resultados!$A$2:$ZZ$360, 237, MATCH($B$3, resultados!$A$1:$ZZ$1, 0))</f>
        <v/>
      </c>
    </row>
    <row r="244">
      <c r="A244">
        <f>INDEX(resultados!$A$2:$ZZ$360, 238, MATCH($B$1, resultados!$A$1:$ZZ$1, 0))</f>
        <v/>
      </c>
      <c r="B244">
        <f>INDEX(resultados!$A$2:$ZZ$360, 238, MATCH($B$2, resultados!$A$1:$ZZ$1, 0))</f>
        <v/>
      </c>
      <c r="C244">
        <f>INDEX(resultados!$A$2:$ZZ$360, 238, MATCH($B$3, resultados!$A$1:$ZZ$1, 0))</f>
        <v/>
      </c>
    </row>
    <row r="245">
      <c r="A245">
        <f>INDEX(resultados!$A$2:$ZZ$360, 239, MATCH($B$1, resultados!$A$1:$ZZ$1, 0))</f>
        <v/>
      </c>
      <c r="B245">
        <f>INDEX(resultados!$A$2:$ZZ$360, 239, MATCH($B$2, resultados!$A$1:$ZZ$1, 0))</f>
        <v/>
      </c>
      <c r="C245">
        <f>INDEX(resultados!$A$2:$ZZ$360, 239, MATCH($B$3, resultados!$A$1:$ZZ$1, 0))</f>
        <v/>
      </c>
    </row>
    <row r="246">
      <c r="A246">
        <f>INDEX(resultados!$A$2:$ZZ$360, 240, MATCH($B$1, resultados!$A$1:$ZZ$1, 0))</f>
        <v/>
      </c>
      <c r="B246">
        <f>INDEX(resultados!$A$2:$ZZ$360, 240, MATCH($B$2, resultados!$A$1:$ZZ$1, 0))</f>
        <v/>
      </c>
      <c r="C246">
        <f>INDEX(resultados!$A$2:$ZZ$360, 240, MATCH($B$3, resultados!$A$1:$ZZ$1, 0))</f>
        <v/>
      </c>
    </row>
    <row r="247">
      <c r="A247">
        <f>INDEX(resultados!$A$2:$ZZ$360, 241, MATCH($B$1, resultados!$A$1:$ZZ$1, 0))</f>
        <v/>
      </c>
      <c r="B247">
        <f>INDEX(resultados!$A$2:$ZZ$360, 241, MATCH($B$2, resultados!$A$1:$ZZ$1, 0))</f>
        <v/>
      </c>
      <c r="C247">
        <f>INDEX(resultados!$A$2:$ZZ$360, 241, MATCH($B$3, resultados!$A$1:$ZZ$1, 0))</f>
        <v/>
      </c>
    </row>
    <row r="248">
      <c r="A248">
        <f>INDEX(resultados!$A$2:$ZZ$360, 242, MATCH($B$1, resultados!$A$1:$ZZ$1, 0))</f>
        <v/>
      </c>
      <c r="B248">
        <f>INDEX(resultados!$A$2:$ZZ$360, 242, MATCH($B$2, resultados!$A$1:$ZZ$1, 0))</f>
        <v/>
      </c>
      <c r="C248">
        <f>INDEX(resultados!$A$2:$ZZ$360, 242, MATCH($B$3, resultados!$A$1:$ZZ$1, 0))</f>
        <v/>
      </c>
    </row>
    <row r="249">
      <c r="A249">
        <f>INDEX(resultados!$A$2:$ZZ$360, 243, MATCH($B$1, resultados!$A$1:$ZZ$1, 0))</f>
        <v/>
      </c>
      <c r="B249">
        <f>INDEX(resultados!$A$2:$ZZ$360, 243, MATCH($B$2, resultados!$A$1:$ZZ$1, 0))</f>
        <v/>
      </c>
      <c r="C249">
        <f>INDEX(resultados!$A$2:$ZZ$360, 243, MATCH($B$3, resultados!$A$1:$ZZ$1, 0))</f>
        <v/>
      </c>
    </row>
    <row r="250">
      <c r="A250">
        <f>INDEX(resultados!$A$2:$ZZ$360, 244, MATCH($B$1, resultados!$A$1:$ZZ$1, 0))</f>
        <v/>
      </c>
      <c r="B250">
        <f>INDEX(resultados!$A$2:$ZZ$360, 244, MATCH($B$2, resultados!$A$1:$ZZ$1, 0))</f>
        <v/>
      </c>
      <c r="C250">
        <f>INDEX(resultados!$A$2:$ZZ$360, 244, MATCH($B$3, resultados!$A$1:$ZZ$1, 0))</f>
        <v/>
      </c>
    </row>
    <row r="251">
      <c r="A251">
        <f>INDEX(resultados!$A$2:$ZZ$360, 245, MATCH($B$1, resultados!$A$1:$ZZ$1, 0))</f>
        <v/>
      </c>
      <c r="B251">
        <f>INDEX(resultados!$A$2:$ZZ$360, 245, MATCH($B$2, resultados!$A$1:$ZZ$1, 0))</f>
        <v/>
      </c>
      <c r="C251">
        <f>INDEX(resultados!$A$2:$ZZ$360, 245, MATCH($B$3, resultados!$A$1:$ZZ$1, 0))</f>
        <v/>
      </c>
    </row>
    <row r="252">
      <c r="A252">
        <f>INDEX(resultados!$A$2:$ZZ$360, 246, MATCH($B$1, resultados!$A$1:$ZZ$1, 0))</f>
        <v/>
      </c>
      <c r="B252">
        <f>INDEX(resultados!$A$2:$ZZ$360, 246, MATCH($B$2, resultados!$A$1:$ZZ$1, 0))</f>
        <v/>
      </c>
      <c r="C252">
        <f>INDEX(resultados!$A$2:$ZZ$360, 246, MATCH($B$3, resultados!$A$1:$ZZ$1, 0))</f>
        <v/>
      </c>
    </row>
    <row r="253">
      <c r="A253">
        <f>INDEX(resultados!$A$2:$ZZ$360, 247, MATCH($B$1, resultados!$A$1:$ZZ$1, 0))</f>
        <v/>
      </c>
      <c r="B253">
        <f>INDEX(resultados!$A$2:$ZZ$360, 247, MATCH($B$2, resultados!$A$1:$ZZ$1, 0))</f>
        <v/>
      </c>
      <c r="C253">
        <f>INDEX(resultados!$A$2:$ZZ$360, 247, MATCH($B$3, resultados!$A$1:$ZZ$1, 0))</f>
        <v/>
      </c>
    </row>
    <row r="254">
      <c r="A254">
        <f>INDEX(resultados!$A$2:$ZZ$360, 248, MATCH($B$1, resultados!$A$1:$ZZ$1, 0))</f>
        <v/>
      </c>
      <c r="B254">
        <f>INDEX(resultados!$A$2:$ZZ$360, 248, MATCH($B$2, resultados!$A$1:$ZZ$1, 0))</f>
        <v/>
      </c>
      <c r="C254">
        <f>INDEX(resultados!$A$2:$ZZ$360, 248, MATCH($B$3, resultados!$A$1:$ZZ$1, 0))</f>
        <v/>
      </c>
    </row>
    <row r="255">
      <c r="A255">
        <f>INDEX(resultados!$A$2:$ZZ$360, 249, MATCH($B$1, resultados!$A$1:$ZZ$1, 0))</f>
        <v/>
      </c>
      <c r="B255">
        <f>INDEX(resultados!$A$2:$ZZ$360, 249, MATCH($B$2, resultados!$A$1:$ZZ$1, 0))</f>
        <v/>
      </c>
      <c r="C255">
        <f>INDEX(resultados!$A$2:$ZZ$360, 249, MATCH($B$3, resultados!$A$1:$ZZ$1, 0))</f>
        <v/>
      </c>
    </row>
    <row r="256">
      <c r="A256">
        <f>INDEX(resultados!$A$2:$ZZ$360, 250, MATCH($B$1, resultados!$A$1:$ZZ$1, 0))</f>
        <v/>
      </c>
      <c r="B256">
        <f>INDEX(resultados!$A$2:$ZZ$360, 250, MATCH($B$2, resultados!$A$1:$ZZ$1, 0))</f>
        <v/>
      </c>
      <c r="C256">
        <f>INDEX(resultados!$A$2:$ZZ$360, 250, MATCH($B$3, resultados!$A$1:$ZZ$1, 0))</f>
        <v/>
      </c>
    </row>
    <row r="257">
      <c r="A257">
        <f>INDEX(resultados!$A$2:$ZZ$360, 251, MATCH($B$1, resultados!$A$1:$ZZ$1, 0))</f>
        <v/>
      </c>
      <c r="B257">
        <f>INDEX(resultados!$A$2:$ZZ$360, 251, MATCH($B$2, resultados!$A$1:$ZZ$1, 0))</f>
        <v/>
      </c>
      <c r="C257">
        <f>INDEX(resultados!$A$2:$ZZ$360, 251, MATCH($B$3, resultados!$A$1:$ZZ$1, 0))</f>
        <v/>
      </c>
    </row>
    <row r="258">
      <c r="A258">
        <f>INDEX(resultados!$A$2:$ZZ$360, 252, MATCH($B$1, resultados!$A$1:$ZZ$1, 0))</f>
        <v/>
      </c>
      <c r="B258">
        <f>INDEX(resultados!$A$2:$ZZ$360, 252, MATCH($B$2, resultados!$A$1:$ZZ$1, 0))</f>
        <v/>
      </c>
      <c r="C258">
        <f>INDEX(resultados!$A$2:$ZZ$360, 252, MATCH($B$3, resultados!$A$1:$ZZ$1, 0))</f>
        <v/>
      </c>
    </row>
    <row r="259">
      <c r="A259">
        <f>INDEX(resultados!$A$2:$ZZ$360, 253, MATCH($B$1, resultados!$A$1:$ZZ$1, 0))</f>
        <v/>
      </c>
      <c r="B259">
        <f>INDEX(resultados!$A$2:$ZZ$360, 253, MATCH($B$2, resultados!$A$1:$ZZ$1, 0))</f>
        <v/>
      </c>
      <c r="C259">
        <f>INDEX(resultados!$A$2:$ZZ$360, 253, MATCH($B$3, resultados!$A$1:$ZZ$1, 0))</f>
        <v/>
      </c>
    </row>
    <row r="260">
      <c r="A260">
        <f>INDEX(resultados!$A$2:$ZZ$360, 254, MATCH($B$1, resultados!$A$1:$ZZ$1, 0))</f>
        <v/>
      </c>
      <c r="B260">
        <f>INDEX(resultados!$A$2:$ZZ$360, 254, MATCH($B$2, resultados!$A$1:$ZZ$1, 0))</f>
        <v/>
      </c>
      <c r="C260">
        <f>INDEX(resultados!$A$2:$ZZ$360, 254, MATCH($B$3, resultados!$A$1:$ZZ$1, 0))</f>
        <v/>
      </c>
    </row>
    <row r="261">
      <c r="A261">
        <f>INDEX(resultados!$A$2:$ZZ$360, 255, MATCH($B$1, resultados!$A$1:$ZZ$1, 0))</f>
        <v/>
      </c>
      <c r="B261">
        <f>INDEX(resultados!$A$2:$ZZ$360, 255, MATCH($B$2, resultados!$A$1:$ZZ$1, 0))</f>
        <v/>
      </c>
      <c r="C261">
        <f>INDEX(resultados!$A$2:$ZZ$360, 255, MATCH($B$3, resultados!$A$1:$ZZ$1, 0))</f>
        <v/>
      </c>
    </row>
    <row r="262">
      <c r="A262">
        <f>INDEX(resultados!$A$2:$ZZ$360, 256, MATCH($B$1, resultados!$A$1:$ZZ$1, 0))</f>
        <v/>
      </c>
      <c r="B262">
        <f>INDEX(resultados!$A$2:$ZZ$360, 256, MATCH($B$2, resultados!$A$1:$ZZ$1, 0))</f>
        <v/>
      </c>
      <c r="C262">
        <f>INDEX(resultados!$A$2:$ZZ$360, 256, MATCH($B$3, resultados!$A$1:$ZZ$1, 0))</f>
        <v/>
      </c>
    </row>
    <row r="263">
      <c r="A263">
        <f>INDEX(resultados!$A$2:$ZZ$360, 257, MATCH($B$1, resultados!$A$1:$ZZ$1, 0))</f>
        <v/>
      </c>
      <c r="B263">
        <f>INDEX(resultados!$A$2:$ZZ$360, 257, MATCH($B$2, resultados!$A$1:$ZZ$1, 0))</f>
        <v/>
      </c>
      <c r="C263">
        <f>INDEX(resultados!$A$2:$ZZ$360, 257, MATCH($B$3, resultados!$A$1:$ZZ$1, 0))</f>
        <v/>
      </c>
    </row>
    <row r="264">
      <c r="A264">
        <f>INDEX(resultados!$A$2:$ZZ$360, 258, MATCH($B$1, resultados!$A$1:$ZZ$1, 0))</f>
        <v/>
      </c>
      <c r="B264">
        <f>INDEX(resultados!$A$2:$ZZ$360, 258, MATCH($B$2, resultados!$A$1:$ZZ$1, 0))</f>
        <v/>
      </c>
      <c r="C264">
        <f>INDEX(resultados!$A$2:$ZZ$360, 258, MATCH($B$3, resultados!$A$1:$ZZ$1, 0))</f>
        <v/>
      </c>
    </row>
    <row r="265">
      <c r="A265">
        <f>INDEX(resultados!$A$2:$ZZ$360, 259, MATCH($B$1, resultados!$A$1:$ZZ$1, 0))</f>
        <v/>
      </c>
      <c r="B265">
        <f>INDEX(resultados!$A$2:$ZZ$360, 259, MATCH($B$2, resultados!$A$1:$ZZ$1, 0))</f>
        <v/>
      </c>
      <c r="C265">
        <f>INDEX(resultados!$A$2:$ZZ$360, 259, MATCH($B$3, resultados!$A$1:$ZZ$1, 0))</f>
        <v/>
      </c>
    </row>
    <row r="266">
      <c r="A266">
        <f>INDEX(resultados!$A$2:$ZZ$360, 260, MATCH($B$1, resultados!$A$1:$ZZ$1, 0))</f>
        <v/>
      </c>
      <c r="B266">
        <f>INDEX(resultados!$A$2:$ZZ$360, 260, MATCH($B$2, resultados!$A$1:$ZZ$1, 0))</f>
        <v/>
      </c>
      <c r="C266">
        <f>INDEX(resultados!$A$2:$ZZ$360, 260, MATCH($B$3, resultados!$A$1:$ZZ$1, 0))</f>
        <v/>
      </c>
    </row>
    <row r="267">
      <c r="A267">
        <f>INDEX(resultados!$A$2:$ZZ$360, 261, MATCH($B$1, resultados!$A$1:$ZZ$1, 0))</f>
        <v/>
      </c>
      <c r="B267">
        <f>INDEX(resultados!$A$2:$ZZ$360, 261, MATCH($B$2, resultados!$A$1:$ZZ$1, 0))</f>
        <v/>
      </c>
      <c r="C267">
        <f>INDEX(resultados!$A$2:$ZZ$360, 261, MATCH($B$3, resultados!$A$1:$ZZ$1, 0))</f>
        <v/>
      </c>
    </row>
    <row r="268">
      <c r="A268">
        <f>INDEX(resultados!$A$2:$ZZ$360, 262, MATCH($B$1, resultados!$A$1:$ZZ$1, 0))</f>
        <v/>
      </c>
      <c r="B268">
        <f>INDEX(resultados!$A$2:$ZZ$360, 262, MATCH($B$2, resultados!$A$1:$ZZ$1, 0))</f>
        <v/>
      </c>
      <c r="C268">
        <f>INDEX(resultados!$A$2:$ZZ$360, 262, MATCH($B$3, resultados!$A$1:$ZZ$1, 0))</f>
        <v/>
      </c>
    </row>
    <row r="269">
      <c r="A269">
        <f>INDEX(resultados!$A$2:$ZZ$360, 263, MATCH($B$1, resultados!$A$1:$ZZ$1, 0))</f>
        <v/>
      </c>
      <c r="B269">
        <f>INDEX(resultados!$A$2:$ZZ$360, 263, MATCH($B$2, resultados!$A$1:$ZZ$1, 0))</f>
        <v/>
      </c>
      <c r="C269">
        <f>INDEX(resultados!$A$2:$ZZ$360, 263, MATCH($B$3, resultados!$A$1:$ZZ$1, 0))</f>
        <v/>
      </c>
    </row>
    <row r="270">
      <c r="A270">
        <f>INDEX(resultados!$A$2:$ZZ$360, 264, MATCH($B$1, resultados!$A$1:$ZZ$1, 0))</f>
        <v/>
      </c>
      <c r="B270">
        <f>INDEX(resultados!$A$2:$ZZ$360, 264, MATCH($B$2, resultados!$A$1:$ZZ$1, 0))</f>
        <v/>
      </c>
      <c r="C270">
        <f>INDEX(resultados!$A$2:$ZZ$360, 264, MATCH($B$3, resultados!$A$1:$ZZ$1, 0))</f>
        <v/>
      </c>
    </row>
    <row r="271">
      <c r="A271">
        <f>INDEX(resultados!$A$2:$ZZ$360, 265, MATCH($B$1, resultados!$A$1:$ZZ$1, 0))</f>
        <v/>
      </c>
      <c r="B271">
        <f>INDEX(resultados!$A$2:$ZZ$360, 265, MATCH($B$2, resultados!$A$1:$ZZ$1, 0))</f>
        <v/>
      </c>
      <c r="C271">
        <f>INDEX(resultados!$A$2:$ZZ$360, 265, MATCH($B$3, resultados!$A$1:$ZZ$1, 0))</f>
        <v/>
      </c>
    </row>
    <row r="272">
      <c r="A272">
        <f>INDEX(resultados!$A$2:$ZZ$360, 266, MATCH($B$1, resultados!$A$1:$ZZ$1, 0))</f>
        <v/>
      </c>
      <c r="B272">
        <f>INDEX(resultados!$A$2:$ZZ$360, 266, MATCH($B$2, resultados!$A$1:$ZZ$1, 0))</f>
        <v/>
      </c>
      <c r="C272">
        <f>INDEX(resultados!$A$2:$ZZ$360, 266, MATCH($B$3, resultados!$A$1:$ZZ$1, 0))</f>
        <v/>
      </c>
    </row>
    <row r="273">
      <c r="A273">
        <f>INDEX(resultados!$A$2:$ZZ$360, 267, MATCH($B$1, resultados!$A$1:$ZZ$1, 0))</f>
        <v/>
      </c>
      <c r="B273">
        <f>INDEX(resultados!$A$2:$ZZ$360, 267, MATCH($B$2, resultados!$A$1:$ZZ$1, 0))</f>
        <v/>
      </c>
      <c r="C273">
        <f>INDEX(resultados!$A$2:$ZZ$360, 267, MATCH($B$3, resultados!$A$1:$ZZ$1, 0))</f>
        <v/>
      </c>
    </row>
    <row r="274">
      <c r="A274">
        <f>INDEX(resultados!$A$2:$ZZ$360, 268, MATCH($B$1, resultados!$A$1:$ZZ$1, 0))</f>
        <v/>
      </c>
      <c r="B274">
        <f>INDEX(resultados!$A$2:$ZZ$360, 268, MATCH($B$2, resultados!$A$1:$ZZ$1, 0))</f>
        <v/>
      </c>
      <c r="C274">
        <f>INDEX(resultados!$A$2:$ZZ$360, 268, MATCH($B$3, resultados!$A$1:$ZZ$1, 0))</f>
        <v/>
      </c>
    </row>
    <row r="275">
      <c r="A275">
        <f>INDEX(resultados!$A$2:$ZZ$360, 269, MATCH($B$1, resultados!$A$1:$ZZ$1, 0))</f>
        <v/>
      </c>
      <c r="B275">
        <f>INDEX(resultados!$A$2:$ZZ$360, 269, MATCH($B$2, resultados!$A$1:$ZZ$1, 0))</f>
        <v/>
      </c>
      <c r="C275">
        <f>INDEX(resultados!$A$2:$ZZ$360, 269, MATCH($B$3, resultados!$A$1:$ZZ$1, 0))</f>
        <v/>
      </c>
    </row>
    <row r="276">
      <c r="A276">
        <f>INDEX(resultados!$A$2:$ZZ$360, 270, MATCH($B$1, resultados!$A$1:$ZZ$1, 0))</f>
        <v/>
      </c>
      <c r="B276">
        <f>INDEX(resultados!$A$2:$ZZ$360, 270, MATCH($B$2, resultados!$A$1:$ZZ$1, 0))</f>
        <v/>
      </c>
      <c r="C276">
        <f>INDEX(resultados!$A$2:$ZZ$360, 270, MATCH($B$3, resultados!$A$1:$ZZ$1, 0))</f>
        <v/>
      </c>
    </row>
    <row r="277">
      <c r="A277">
        <f>INDEX(resultados!$A$2:$ZZ$360, 271, MATCH($B$1, resultados!$A$1:$ZZ$1, 0))</f>
        <v/>
      </c>
      <c r="B277">
        <f>INDEX(resultados!$A$2:$ZZ$360, 271, MATCH($B$2, resultados!$A$1:$ZZ$1, 0))</f>
        <v/>
      </c>
      <c r="C277">
        <f>INDEX(resultados!$A$2:$ZZ$360, 271, MATCH($B$3, resultados!$A$1:$ZZ$1, 0))</f>
        <v/>
      </c>
    </row>
    <row r="278">
      <c r="A278">
        <f>INDEX(resultados!$A$2:$ZZ$360, 272, MATCH($B$1, resultados!$A$1:$ZZ$1, 0))</f>
        <v/>
      </c>
      <c r="B278">
        <f>INDEX(resultados!$A$2:$ZZ$360, 272, MATCH($B$2, resultados!$A$1:$ZZ$1, 0))</f>
        <v/>
      </c>
      <c r="C278">
        <f>INDEX(resultados!$A$2:$ZZ$360, 272, MATCH($B$3, resultados!$A$1:$ZZ$1, 0))</f>
        <v/>
      </c>
    </row>
    <row r="279">
      <c r="A279">
        <f>INDEX(resultados!$A$2:$ZZ$360, 273, MATCH($B$1, resultados!$A$1:$ZZ$1, 0))</f>
        <v/>
      </c>
      <c r="B279">
        <f>INDEX(resultados!$A$2:$ZZ$360, 273, MATCH($B$2, resultados!$A$1:$ZZ$1, 0))</f>
        <v/>
      </c>
      <c r="C279">
        <f>INDEX(resultados!$A$2:$ZZ$360, 273, MATCH($B$3, resultados!$A$1:$ZZ$1, 0))</f>
        <v/>
      </c>
    </row>
    <row r="280">
      <c r="A280">
        <f>INDEX(resultados!$A$2:$ZZ$360, 274, MATCH($B$1, resultados!$A$1:$ZZ$1, 0))</f>
        <v/>
      </c>
      <c r="B280">
        <f>INDEX(resultados!$A$2:$ZZ$360, 274, MATCH($B$2, resultados!$A$1:$ZZ$1, 0))</f>
        <v/>
      </c>
      <c r="C280">
        <f>INDEX(resultados!$A$2:$ZZ$360, 274, MATCH($B$3, resultados!$A$1:$ZZ$1, 0))</f>
        <v/>
      </c>
    </row>
    <row r="281">
      <c r="A281">
        <f>INDEX(resultados!$A$2:$ZZ$360, 275, MATCH($B$1, resultados!$A$1:$ZZ$1, 0))</f>
        <v/>
      </c>
      <c r="B281">
        <f>INDEX(resultados!$A$2:$ZZ$360, 275, MATCH($B$2, resultados!$A$1:$ZZ$1, 0))</f>
        <v/>
      </c>
      <c r="C281">
        <f>INDEX(resultados!$A$2:$ZZ$360, 275, MATCH($B$3, resultados!$A$1:$ZZ$1, 0))</f>
        <v/>
      </c>
    </row>
    <row r="282">
      <c r="A282">
        <f>INDEX(resultados!$A$2:$ZZ$360, 276, MATCH($B$1, resultados!$A$1:$ZZ$1, 0))</f>
        <v/>
      </c>
      <c r="B282">
        <f>INDEX(resultados!$A$2:$ZZ$360, 276, MATCH($B$2, resultados!$A$1:$ZZ$1, 0))</f>
        <v/>
      </c>
      <c r="C282">
        <f>INDEX(resultados!$A$2:$ZZ$360, 276, MATCH($B$3, resultados!$A$1:$ZZ$1, 0))</f>
        <v/>
      </c>
    </row>
    <row r="283">
      <c r="A283">
        <f>INDEX(resultados!$A$2:$ZZ$360, 277, MATCH($B$1, resultados!$A$1:$ZZ$1, 0))</f>
        <v/>
      </c>
      <c r="B283">
        <f>INDEX(resultados!$A$2:$ZZ$360, 277, MATCH($B$2, resultados!$A$1:$ZZ$1, 0))</f>
        <v/>
      </c>
      <c r="C283">
        <f>INDEX(resultados!$A$2:$ZZ$360, 277, MATCH($B$3, resultados!$A$1:$ZZ$1, 0))</f>
        <v/>
      </c>
    </row>
    <row r="284">
      <c r="A284">
        <f>INDEX(resultados!$A$2:$ZZ$360, 278, MATCH($B$1, resultados!$A$1:$ZZ$1, 0))</f>
        <v/>
      </c>
      <c r="B284">
        <f>INDEX(resultados!$A$2:$ZZ$360, 278, MATCH($B$2, resultados!$A$1:$ZZ$1, 0))</f>
        <v/>
      </c>
      <c r="C284">
        <f>INDEX(resultados!$A$2:$ZZ$360, 278, MATCH($B$3, resultados!$A$1:$ZZ$1, 0))</f>
        <v/>
      </c>
    </row>
    <row r="285">
      <c r="A285">
        <f>INDEX(resultados!$A$2:$ZZ$360, 279, MATCH($B$1, resultados!$A$1:$ZZ$1, 0))</f>
        <v/>
      </c>
      <c r="B285">
        <f>INDEX(resultados!$A$2:$ZZ$360, 279, MATCH($B$2, resultados!$A$1:$ZZ$1, 0))</f>
        <v/>
      </c>
      <c r="C285">
        <f>INDEX(resultados!$A$2:$ZZ$360, 279, MATCH($B$3, resultados!$A$1:$ZZ$1, 0))</f>
        <v/>
      </c>
    </row>
    <row r="286">
      <c r="A286">
        <f>INDEX(resultados!$A$2:$ZZ$360, 280, MATCH($B$1, resultados!$A$1:$ZZ$1, 0))</f>
        <v/>
      </c>
      <c r="B286">
        <f>INDEX(resultados!$A$2:$ZZ$360, 280, MATCH($B$2, resultados!$A$1:$ZZ$1, 0))</f>
        <v/>
      </c>
      <c r="C286">
        <f>INDEX(resultados!$A$2:$ZZ$360, 280, MATCH($B$3, resultados!$A$1:$ZZ$1, 0))</f>
        <v/>
      </c>
    </row>
    <row r="287">
      <c r="A287">
        <f>INDEX(resultados!$A$2:$ZZ$360, 281, MATCH($B$1, resultados!$A$1:$ZZ$1, 0))</f>
        <v/>
      </c>
      <c r="B287">
        <f>INDEX(resultados!$A$2:$ZZ$360, 281, MATCH($B$2, resultados!$A$1:$ZZ$1, 0))</f>
        <v/>
      </c>
      <c r="C287">
        <f>INDEX(resultados!$A$2:$ZZ$360, 281, MATCH($B$3, resultados!$A$1:$ZZ$1, 0))</f>
        <v/>
      </c>
    </row>
    <row r="288">
      <c r="A288">
        <f>INDEX(resultados!$A$2:$ZZ$360, 282, MATCH($B$1, resultados!$A$1:$ZZ$1, 0))</f>
        <v/>
      </c>
      <c r="B288">
        <f>INDEX(resultados!$A$2:$ZZ$360, 282, MATCH($B$2, resultados!$A$1:$ZZ$1, 0))</f>
        <v/>
      </c>
      <c r="C288">
        <f>INDEX(resultados!$A$2:$ZZ$360, 282, MATCH($B$3, resultados!$A$1:$ZZ$1, 0))</f>
        <v/>
      </c>
    </row>
    <row r="289">
      <c r="A289">
        <f>INDEX(resultados!$A$2:$ZZ$360, 283, MATCH($B$1, resultados!$A$1:$ZZ$1, 0))</f>
        <v/>
      </c>
      <c r="B289">
        <f>INDEX(resultados!$A$2:$ZZ$360, 283, MATCH($B$2, resultados!$A$1:$ZZ$1, 0))</f>
        <v/>
      </c>
      <c r="C289">
        <f>INDEX(resultados!$A$2:$ZZ$360, 283, MATCH($B$3, resultados!$A$1:$ZZ$1, 0))</f>
        <v/>
      </c>
    </row>
    <row r="290">
      <c r="A290">
        <f>INDEX(resultados!$A$2:$ZZ$360, 284, MATCH($B$1, resultados!$A$1:$ZZ$1, 0))</f>
        <v/>
      </c>
      <c r="B290">
        <f>INDEX(resultados!$A$2:$ZZ$360, 284, MATCH($B$2, resultados!$A$1:$ZZ$1, 0))</f>
        <v/>
      </c>
      <c r="C290">
        <f>INDEX(resultados!$A$2:$ZZ$360, 284, MATCH($B$3, resultados!$A$1:$ZZ$1, 0))</f>
        <v/>
      </c>
    </row>
    <row r="291">
      <c r="A291">
        <f>INDEX(resultados!$A$2:$ZZ$360, 285, MATCH($B$1, resultados!$A$1:$ZZ$1, 0))</f>
        <v/>
      </c>
      <c r="B291">
        <f>INDEX(resultados!$A$2:$ZZ$360, 285, MATCH($B$2, resultados!$A$1:$ZZ$1, 0))</f>
        <v/>
      </c>
      <c r="C291">
        <f>INDEX(resultados!$A$2:$ZZ$360, 285, MATCH($B$3, resultados!$A$1:$ZZ$1, 0))</f>
        <v/>
      </c>
    </row>
    <row r="292">
      <c r="A292">
        <f>INDEX(resultados!$A$2:$ZZ$360, 286, MATCH($B$1, resultados!$A$1:$ZZ$1, 0))</f>
        <v/>
      </c>
      <c r="B292">
        <f>INDEX(resultados!$A$2:$ZZ$360, 286, MATCH($B$2, resultados!$A$1:$ZZ$1, 0))</f>
        <v/>
      </c>
      <c r="C292">
        <f>INDEX(resultados!$A$2:$ZZ$360, 286, MATCH($B$3, resultados!$A$1:$ZZ$1, 0))</f>
        <v/>
      </c>
    </row>
    <row r="293">
      <c r="A293">
        <f>INDEX(resultados!$A$2:$ZZ$360, 287, MATCH($B$1, resultados!$A$1:$ZZ$1, 0))</f>
        <v/>
      </c>
      <c r="B293">
        <f>INDEX(resultados!$A$2:$ZZ$360, 287, MATCH($B$2, resultados!$A$1:$ZZ$1, 0))</f>
        <v/>
      </c>
      <c r="C293">
        <f>INDEX(resultados!$A$2:$ZZ$360, 287, MATCH($B$3, resultados!$A$1:$ZZ$1, 0))</f>
        <v/>
      </c>
    </row>
    <row r="294">
      <c r="A294">
        <f>INDEX(resultados!$A$2:$ZZ$360, 288, MATCH($B$1, resultados!$A$1:$ZZ$1, 0))</f>
        <v/>
      </c>
      <c r="B294">
        <f>INDEX(resultados!$A$2:$ZZ$360, 288, MATCH($B$2, resultados!$A$1:$ZZ$1, 0))</f>
        <v/>
      </c>
      <c r="C294">
        <f>INDEX(resultados!$A$2:$ZZ$360, 288, MATCH($B$3, resultados!$A$1:$ZZ$1, 0))</f>
        <v/>
      </c>
    </row>
    <row r="295">
      <c r="A295">
        <f>INDEX(resultados!$A$2:$ZZ$360, 289, MATCH($B$1, resultados!$A$1:$ZZ$1, 0))</f>
        <v/>
      </c>
      <c r="B295">
        <f>INDEX(resultados!$A$2:$ZZ$360, 289, MATCH($B$2, resultados!$A$1:$ZZ$1, 0))</f>
        <v/>
      </c>
      <c r="C295">
        <f>INDEX(resultados!$A$2:$ZZ$360, 289, MATCH($B$3, resultados!$A$1:$ZZ$1, 0))</f>
        <v/>
      </c>
    </row>
    <row r="296">
      <c r="A296">
        <f>INDEX(resultados!$A$2:$ZZ$360, 290, MATCH($B$1, resultados!$A$1:$ZZ$1, 0))</f>
        <v/>
      </c>
      <c r="B296">
        <f>INDEX(resultados!$A$2:$ZZ$360, 290, MATCH($B$2, resultados!$A$1:$ZZ$1, 0))</f>
        <v/>
      </c>
      <c r="C296">
        <f>INDEX(resultados!$A$2:$ZZ$360, 290, MATCH($B$3, resultados!$A$1:$ZZ$1, 0))</f>
        <v/>
      </c>
    </row>
    <row r="297">
      <c r="A297">
        <f>INDEX(resultados!$A$2:$ZZ$360, 291, MATCH($B$1, resultados!$A$1:$ZZ$1, 0))</f>
        <v/>
      </c>
      <c r="B297">
        <f>INDEX(resultados!$A$2:$ZZ$360, 291, MATCH($B$2, resultados!$A$1:$ZZ$1, 0))</f>
        <v/>
      </c>
      <c r="C297">
        <f>INDEX(resultados!$A$2:$ZZ$360, 291, MATCH($B$3, resultados!$A$1:$ZZ$1, 0))</f>
        <v/>
      </c>
    </row>
    <row r="298">
      <c r="A298">
        <f>INDEX(resultados!$A$2:$ZZ$360, 292, MATCH($B$1, resultados!$A$1:$ZZ$1, 0))</f>
        <v/>
      </c>
      <c r="B298">
        <f>INDEX(resultados!$A$2:$ZZ$360, 292, MATCH($B$2, resultados!$A$1:$ZZ$1, 0))</f>
        <v/>
      </c>
      <c r="C298">
        <f>INDEX(resultados!$A$2:$ZZ$360, 292, MATCH($B$3, resultados!$A$1:$ZZ$1, 0))</f>
        <v/>
      </c>
    </row>
    <row r="299">
      <c r="A299">
        <f>INDEX(resultados!$A$2:$ZZ$360, 293, MATCH($B$1, resultados!$A$1:$ZZ$1, 0))</f>
        <v/>
      </c>
      <c r="B299">
        <f>INDEX(resultados!$A$2:$ZZ$360, 293, MATCH($B$2, resultados!$A$1:$ZZ$1, 0))</f>
        <v/>
      </c>
      <c r="C299">
        <f>INDEX(resultados!$A$2:$ZZ$360, 293, MATCH($B$3, resultados!$A$1:$ZZ$1, 0))</f>
        <v/>
      </c>
    </row>
    <row r="300">
      <c r="A300">
        <f>INDEX(resultados!$A$2:$ZZ$360, 294, MATCH($B$1, resultados!$A$1:$ZZ$1, 0))</f>
        <v/>
      </c>
      <c r="B300">
        <f>INDEX(resultados!$A$2:$ZZ$360, 294, MATCH($B$2, resultados!$A$1:$ZZ$1, 0))</f>
        <v/>
      </c>
      <c r="C300">
        <f>INDEX(resultados!$A$2:$ZZ$360, 294, MATCH($B$3, resultados!$A$1:$ZZ$1, 0))</f>
        <v/>
      </c>
    </row>
    <row r="301">
      <c r="A301">
        <f>INDEX(resultados!$A$2:$ZZ$360, 295, MATCH($B$1, resultados!$A$1:$ZZ$1, 0))</f>
        <v/>
      </c>
      <c r="B301">
        <f>INDEX(resultados!$A$2:$ZZ$360, 295, MATCH($B$2, resultados!$A$1:$ZZ$1, 0))</f>
        <v/>
      </c>
      <c r="C301">
        <f>INDEX(resultados!$A$2:$ZZ$360, 295, MATCH($B$3, resultados!$A$1:$ZZ$1, 0))</f>
        <v/>
      </c>
    </row>
    <row r="302">
      <c r="A302">
        <f>INDEX(resultados!$A$2:$ZZ$360, 296, MATCH($B$1, resultados!$A$1:$ZZ$1, 0))</f>
        <v/>
      </c>
      <c r="B302">
        <f>INDEX(resultados!$A$2:$ZZ$360, 296, MATCH($B$2, resultados!$A$1:$ZZ$1, 0))</f>
        <v/>
      </c>
      <c r="C302">
        <f>INDEX(resultados!$A$2:$ZZ$360, 296, MATCH($B$3, resultados!$A$1:$ZZ$1, 0))</f>
        <v/>
      </c>
    </row>
    <row r="303">
      <c r="A303">
        <f>INDEX(resultados!$A$2:$ZZ$360, 297, MATCH($B$1, resultados!$A$1:$ZZ$1, 0))</f>
        <v/>
      </c>
      <c r="B303">
        <f>INDEX(resultados!$A$2:$ZZ$360, 297, MATCH($B$2, resultados!$A$1:$ZZ$1, 0))</f>
        <v/>
      </c>
      <c r="C303">
        <f>INDEX(resultados!$A$2:$ZZ$360, 297, MATCH($B$3, resultados!$A$1:$ZZ$1, 0))</f>
        <v/>
      </c>
    </row>
    <row r="304">
      <c r="A304">
        <f>INDEX(resultados!$A$2:$ZZ$360, 298, MATCH($B$1, resultados!$A$1:$ZZ$1, 0))</f>
        <v/>
      </c>
      <c r="B304">
        <f>INDEX(resultados!$A$2:$ZZ$360, 298, MATCH($B$2, resultados!$A$1:$ZZ$1, 0))</f>
        <v/>
      </c>
      <c r="C304">
        <f>INDEX(resultados!$A$2:$ZZ$360, 298, MATCH($B$3, resultados!$A$1:$ZZ$1, 0))</f>
        <v/>
      </c>
    </row>
    <row r="305">
      <c r="A305">
        <f>INDEX(resultados!$A$2:$ZZ$360, 299, MATCH($B$1, resultados!$A$1:$ZZ$1, 0))</f>
        <v/>
      </c>
      <c r="B305">
        <f>INDEX(resultados!$A$2:$ZZ$360, 299, MATCH($B$2, resultados!$A$1:$ZZ$1, 0))</f>
        <v/>
      </c>
      <c r="C305">
        <f>INDEX(resultados!$A$2:$ZZ$360, 299, MATCH($B$3, resultados!$A$1:$ZZ$1, 0))</f>
        <v/>
      </c>
    </row>
    <row r="306">
      <c r="A306">
        <f>INDEX(resultados!$A$2:$ZZ$360, 300, MATCH($B$1, resultados!$A$1:$ZZ$1, 0))</f>
        <v/>
      </c>
      <c r="B306">
        <f>INDEX(resultados!$A$2:$ZZ$360, 300, MATCH($B$2, resultados!$A$1:$ZZ$1, 0))</f>
        <v/>
      </c>
      <c r="C306">
        <f>INDEX(resultados!$A$2:$ZZ$360, 300, MATCH($B$3, resultados!$A$1:$ZZ$1, 0))</f>
        <v/>
      </c>
    </row>
    <row r="307">
      <c r="A307">
        <f>INDEX(resultados!$A$2:$ZZ$360, 301, MATCH($B$1, resultados!$A$1:$ZZ$1, 0))</f>
        <v/>
      </c>
      <c r="B307">
        <f>INDEX(resultados!$A$2:$ZZ$360, 301, MATCH($B$2, resultados!$A$1:$ZZ$1, 0))</f>
        <v/>
      </c>
      <c r="C307">
        <f>INDEX(resultados!$A$2:$ZZ$360, 301, MATCH($B$3, resultados!$A$1:$ZZ$1, 0))</f>
        <v/>
      </c>
    </row>
    <row r="308">
      <c r="A308">
        <f>INDEX(resultados!$A$2:$ZZ$360, 302, MATCH($B$1, resultados!$A$1:$ZZ$1, 0))</f>
        <v/>
      </c>
      <c r="B308">
        <f>INDEX(resultados!$A$2:$ZZ$360, 302, MATCH($B$2, resultados!$A$1:$ZZ$1, 0))</f>
        <v/>
      </c>
      <c r="C308">
        <f>INDEX(resultados!$A$2:$ZZ$360, 302, MATCH($B$3, resultados!$A$1:$ZZ$1, 0))</f>
        <v/>
      </c>
    </row>
    <row r="309">
      <c r="A309">
        <f>INDEX(resultados!$A$2:$ZZ$360, 303, MATCH($B$1, resultados!$A$1:$ZZ$1, 0))</f>
        <v/>
      </c>
      <c r="B309">
        <f>INDEX(resultados!$A$2:$ZZ$360, 303, MATCH($B$2, resultados!$A$1:$ZZ$1, 0))</f>
        <v/>
      </c>
      <c r="C309">
        <f>INDEX(resultados!$A$2:$ZZ$360, 303, MATCH($B$3, resultados!$A$1:$ZZ$1, 0))</f>
        <v/>
      </c>
    </row>
    <row r="310">
      <c r="A310">
        <f>INDEX(resultados!$A$2:$ZZ$360, 304, MATCH($B$1, resultados!$A$1:$ZZ$1, 0))</f>
        <v/>
      </c>
      <c r="B310">
        <f>INDEX(resultados!$A$2:$ZZ$360, 304, MATCH($B$2, resultados!$A$1:$ZZ$1, 0))</f>
        <v/>
      </c>
      <c r="C310">
        <f>INDEX(resultados!$A$2:$ZZ$360, 304, MATCH($B$3, resultados!$A$1:$ZZ$1, 0))</f>
        <v/>
      </c>
    </row>
    <row r="311">
      <c r="A311">
        <f>INDEX(resultados!$A$2:$ZZ$360, 305, MATCH($B$1, resultados!$A$1:$ZZ$1, 0))</f>
        <v/>
      </c>
      <c r="B311">
        <f>INDEX(resultados!$A$2:$ZZ$360, 305, MATCH($B$2, resultados!$A$1:$ZZ$1, 0))</f>
        <v/>
      </c>
      <c r="C311">
        <f>INDEX(resultados!$A$2:$ZZ$360, 305, MATCH($B$3, resultados!$A$1:$ZZ$1, 0))</f>
        <v/>
      </c>
    </row>
    <row r="312">
      <c r="A312">
        <f>INDEX(resultados!$A$2:$ZZ$360, 306, MATCH($B$1, resultados!$A$1:$ZZ$1, 0))</f>
        <v/>
      </c>
      <c r="B312">
        <f>INDEX(resultados!$A$2:$ZZ$360, 306, MATCH($B$2, resultados!$A$1:$ZZ$1, 0))</f>
        <v/>
      </c>
      <c r="C312">
        <f>INDEX(resultados!$A$2:$ZZ$360, 306, MATCH($B$3, resultados!$A$1:$ZZ$1, 0))</f>
        <v/>
      </c>
    </row>
    <row r="313">
      <c r="A313">
        <f>INDEX(resultados!$A$2:$ZZ$360, 307, MATCH($B$1, resultados!$A$1:$ZZ$1, 0))</f>
        <v/>
      </c>
      <c r="B313">
        <f>INDEX(resultados!$A$2:$ZZ$360, 307, MATCH($B$2, resultados!$A$1:$ZZ$1, 0))</f>
        <v/>
      </c>
      <c r="C313">
        <f>INDEX(resultados!$A$2:$ZZ$360, 307, MATCH($B$3, resultados!$A$1:$ZZ$1, 0))</f>
        <v/>
      </c>
    </row>
    <row r="314">
      <c r="A314">
        <f>INDEX(resultados!$A$2:$ZZ$360, 308, MATCH($B$1, resultados!$A$1:$ZZ$1, 0))</f>
        <v/>
      </c>
      <c r="B314">
        <f>INDEX(resultados!$A$2:$ZZ$360, 308, MATCH($B$2, resultados!$A$1:$ZZ$1, 0))</f>
        <v/>
      </c>
      <c r="C314">
        <f>INDEX(resultados!$A$2:$ZZ$360, 308, MATCH($B$3, resultados!$A$1:$ZZ$1, 0))</f>
        <v/>
      </c>
    </row>
    <row r="315">
      <c r="A315">
        <f>INDEX(resultados!$A$2:$ZZ$360, 309, MATCH($B$1, resultados!$A$1:$ZZ$1, 0))</f>
        <v/>
      </c>
      <c r="B315">
        <f>INDEX(resultados!$A$2:$ZZ$360, 309, MATCH($B$2, resultados!$A$1:$ZZ$1, 0))</f>
        <v/>
      </c>
      <c r="C315">
        <f>INDEX(resultados!$A$2:$ZZ$360, 309, MATCH($B$3, resultados!$A$1:$ZZ$1, 0))</f>
        <v/>
      </c>
    </row>
    <row r="316">
      <c r="A316">
        <f>INDEX(resultados!$A$2:$ZZ$360, 310, MATCH($B$1, resultados!$A$1:$ZZ$1, 0))</f>
        <v/>
      </c>
      <c r="B316">
        <f>INDEX(resultados!$A$2:$ZZ$360, 310, MATCH($B$2, resultados!$A$1:$ZZ$1, 0))</f>
        <v/>
      </c>
      <c r="C316">
        <f>INDEX(resultados!$A$2:$ZZ$360, 310, MATCH($B$3, resultados!$A$1:$ZZ$1, 0))</f>
        <v/>
      </c>
    </row>
    <row r="317">
      <c r="A317">
        <f>INDEX(resultados!$A$2:$ZZ$360, 311, MATCH($B$1, resultados!$A$1:$ZZ$1, 0))</f>
        <v/>
      </c>
      <c r="B317">
        <f>INDEX(resultados!$A$2:$ZZ$360, 311, MATCH($B$2, resultados!$A$1:$ZZ$1, 0))</f>
        <v/>
      </c>
      <c r="C317">
        <f>INDEX(resultados!$A$2:$ZZ$360, 311, MATCH($B$3, resultados!$A$1:$ZZ$1, 0))</f>
        <v/>
      </c>
    </row>
    <row r="318">
      <c r="A318">
        <f>INDEX(resultados!$A$2:$ZZ$360, 312, MATCH($B$1, resultados!$A$1:$ZZ$1, 0))</f>
        <v/>
      </c>
      <c r="B318">
        <f>INDEX(resultados!$A$2:$ZZ$360, 312, MATCH($B$2, resultados!$A$1:$ZZ$1, 0))</f>
        <v/>
      </c>
      <c r="C318">
        <f>INDEX(resultados!$A$2:$ZZ$360, 312, MATCH($B$3, resultados!$A$1:$ZZ$1, 0))</f>
        <v/>
      </c>
    </row>
    <row r="319">
      <c r="A319">
        <f>INDEX(resultados!$A$2:$ZZ$360, 313, MATCH($B$1, resultados!$A$1:$ZZ$1, 0))</f>
        <v/>
      </c>
      <c r="B319">
        <f>INDEX(resultados!$A$2:$ZZ$360, 313, MATCH($B$2, resultados!$A$1:$ZZ$1, 0))</f>
        <v/>
      </c>
      <c r="C319">
        <f>INDEX(resultados!$A$2:$ZZ$360, 313, MATCH($B$3, resultados!$A$1:$ZZ$1, 0))</f>
        <v/>
      </c>
    </row>
    <row r="320">
      <c r="A320">
        <f>INDEX(resultados!$A$2:$ZZ$360, 314, MATCH($B$1, resultados!$A$1:$ZZ$1, 0))</f>
        <v/>
      </c>
      <c r="B320">
        <f>INDEX(resultados!$A$2:$ZZ$360, 314, MATCH($B$2, resultados!$A$1:$ZZ$1, 0))</f>
        <v/>
      </c>
      <c r="C320">
        <f>INDEX(resultados!$A$2:$ZZ$360, 314, MATCH($B$3, resultados!$A$1:$ZZ$1, 0))</f>
        <v/>
      </c>
    </row>
    <row r="321">
      <c r="A321">
        <f>INDEX(resultados!$A$2:$ZZ$360, 315, MATCH($B$1, resultados!$A$1:$ZZ$1, 0))</f>
        <v/>
      </c>
      <c r="B321">
        <f>INDEX(resultados!$A$2:$ZZ$360, 315, MATCH($B$2, resultados!$A$1:$ZZ$1, 0))</f>
        <v/>
      </c>
      <c r="C321">
        <f>INDEX(resultados!$A$2:$ZZ$360, 315, MATCH($B$3, resultados!$A$1:$ZZ$1, 0))</f>
        <v/>
      </c>
    </row>
    <row r="322">
      <c r="A322">
        <f>INDEX(resultados!$A$2:$ZZ$360, 316, MATCH($B$1, resultados!$A$1:$ZZ$1, 0))</f>
        <v/>
      </c>
      <c r="B322">
        <f>INDEX(resultados!$A$2:$ZZ$360, 316, MATCH($B$2, resultados!$A$1:$ZZ$1, 0))</f>
        <v/>
      </c>
      <c r="C322">
        <f>INDEX(resultados!$A$2:$ZZ$360, 316, MATCH($B$3, resultados!$A$1:$ZZ$1, 0))</f>
        <v/>
      </c>
    </row>
    <row r="323">
      <c r="A323">
        <f>INDEX(resultados!$A$2:$ZZ$360, 317, MATCH($B$1, resultados!$A$1:$ZZ$1, 0))</f>
        <v/>
      </c>
      <c r="B323">
        <f>INDEX(resultados!$A$2:$ZZ$360, 317, MATCH($B$2, resultados!$A$1:$ZZ$1, 0))</f>
        <v/>
      </c>
      <c r="C323">
        <f>INDEX(resultados!$A$2:$ZZ$360, 317, MATCH($B$3, resultados!$A$1:$ZZ$1, 0))</f>
        <v/>
      </c>
    </row>
    <row r="324">
      <c r="A324">
        <f>INDEX(resultados!$A$2:$ZZ$360, 318, MATCH($B$1, resultados!$A$1:$ZZ$1, 0))</f>
        <v/>
      </c>
      <c r="B324">
        <f>INDEX(resultados!$A$2:$ZZ$360, 318, MATCH($B$2, resultados!$A$1:$ZZ$1, 0))</f>
        <v/>
      </c>
      <c r="C324">
        <f>INDEX(resultados!$A$2:$ZZ$360, 318, MATCH($B$3, resultados!$A$1:$ZZ$1, 0))</f>
        <v/>
      </c>
    </row>
    <row r="325">
      <c r="A325">
        <f>INDEX(resultados!$A$2:$ZZ$360, 319, MATCH($B$1, resultados!$A$1:$ZZ$1, 0))</f>
        <v/>
      </c>
      <c r="B325">
        <f>INDEX(resultados!$A$2:$ZZ$360, 319, MATCH($B$2, resultados!$A$1:$ZZ$1, 0))</f>
        <v/>
      </c>
      <c r="C325">
        <f>INDEX(resultados!$A$2:$ZZ$360, 319, MATCH($B$3, resultados!$A$1:$ZZ$1, 0))</f>
        <v/>
      </c>
    </row>
    <row r="326">
      <c r="A326">
        <f>INDEX(resultados!$A$2:$ZZ$360, 320, MATCH($B$1, resultados!$A$1:$ZZ$1, 0))</f>
        <v/>
      </c>
      <c r="B326">
        <f>INDEX(resultados!$A$2:$ZZ$360, 320, MATCH($B$2, resultados!$A$1:$ZZ$1, 0))</f>
        <v/>
      </c>
      <c r="C326">
        <f>INDEX(resultados!$A$2:$ZZ$360, 320, MATCH($B$3, resultados!$A$1:$ZZ$1, 0))</f>
        <v/>
      </c>
    </row>
    <row r="327">
      <c r="A327">
        <f>INDEX(resultados!$A$2:$ZZ$360, 321, MATCH($B$1, resultados!$A$1:$ZZ$1, 0))</f>
        <v/>
      </c>
      <c r="B327">
        <f>INDEX(resultados!$A$2:$ZZ$360, 321, MATCH($B$2, resultados!$A$1:$ZZ$1, 0))</f>
        <v/>
      </c>
      <c r="C327">
        <f>INDEX(resultados!$A$2:$ZZ$360, 321, MATCH($B$3, resultados!$A$1:$ZZ$1, 0))</f>
        <v/>
      </c>
    </row>
    <row r="328">
      <c r="A328">
        <f>INDEX(resultados!$A$2:$ZZ$360, 322, MATCH($B$1, resultados!$A$1:$ZZ$1, 0))</f>
        <v/>
      </c>
      <c r="B328">
        <f>INDEX(resultados!$A$2:$ZZ$360, 322, MATCH($B$2, resultados!$A$1:$ZZ$1, 0))</f>
        <v/>
      </c>
      <c r="C328">
        <f>INDEX(resultados!$A$2:$ZZ$360, 322, MATCH($B$3, resultados!$A$1:$ZZ$1, 0))</f>
        <v/>
      </c>
    </row>
    <row r="329">
      <c r="A329">
        <f>INDEX(resultados!$A$2:$ZZ$360, 323, MATCH($B$1, resultados!$A$1:$ZZ$1, 0))</f>
        <v/>
      </c>
      <c r="B329">
        <f>INDEX(resultados!$A$2:$ZZ$360, 323, MATCH($B$2, resultados!$A$1:$ZZ$1, 0))</f>
        <v/>
      </c>
      <c r="C329">
        <f>INDEX(resultados!$A$2:$ZZ$360, 323, MATCH($B$3, resultados!$A$1:$ZZ$1, 0))</f>
        <v/>
      </c>
    </row>
    <row r="330">
      <c r="A330">
        <f>INDEX(resultados!$A$2:$ZZ$360, 324, MATCH($B$1, resultados!$A$1:$ZZ$1, 0))</f>
        <v/>
      </c>
      <c r="B330">
        <f>INDEX(resultados!$A$2:$ZZ$360, 324, MATCH($B$2, resultados!$A$1:$ZZ$1, 0))</f>
        <v/>
      </c>
      <c r="C330">
        <f>INDEX(resultados!$A$2:$ZZ$360, 324, MATCH($B$3, resultados!$A$1:$ZZ$1, 0))</f>
        <v/>
      </c>
    </row>
    <row r="331">
      <c r="A331">
        <f>INDEX(resultados!$A$2:$ZZ$360, 325, MATCH($B$1, resultados!$A$1:$ZZ$1, 0))</f>
        <v/>
      </c>
      <c r="B331">
        <f>INDEX(resultados!$A$2:$ZZ$360, 325, MATCH($B$2, resultados!$A$1:$ZZ$1, 0))</f>
        <v/>
      </c>
      <c r="C331">
        <f>INDEX(resultados!$A$2:$ZZ$360, 325, MATCH($B$3, resultados!$A$1:$ZZ$1, 0))</f>
        <v/>
      </c>
    </row>
    <row r="332">
      <c r="A332">
        <f>INDEX(resultados!$A$2:$ZZ$360, 326, MATCH($B$1, resultados!$A$1:$ZZ$1, 0))</f>
        <v/>
      </c>
      <c r="B332">
        <f>INDEX(resultados!$A$2:$ZZ$360, 326, MATCH($B$2, resultados!$A$1:$ZZ$1, 0))</f>
        <v/>
      </c>
      <c r="C332">
        <f>INDEX(resultados!$A$2:$ZZ$360, 326, MATCH($B$3, resultados!$A$1:$ZZ$1, 0))</f>
        <v/>
      </c>
    </row>
    <row r="333">
      <c r="A333">
        <f>INDEX(resultados!$A$2:$ZZ$360, 327, MATCH($B$1, resultados!$A$1:$ZZ$1, 0))</f>
        <v/>
      </c>
      <c r="B333">
        <f>INDEX(resultados!$A$2:$ZZ$360, 327, MATCH($B$2, resultados!$A$1:$ZZ$1, 0))</f>
        <v/>
      </c>
      <c r="C333">
        <f>INDEX(resultados!$A$2:$ZZ$360, 327, MATCH($B$3, resultados!$A$1:$ZZ$1, 0))</f>
        <v/>
      </c>
    </row>
    <row r="334">
      <c r="A334">
        <f>INDEX(resultados!$A$2:$ZZ$360, 328, MATCH($B$1, resultados!$A$1:$ZZ$1, 0))</f>
        <v/>
      </c>
      <c r="B334">
        <f>INDEX(resultados!$A$2:$ZZ$360, 328, MATCH($B$2, resultados!$A$1:$ZZ$1, 0))</f>
        <v/>
      </c>
      <c r="C334">
        <f>INDEX(resultados!$A$2:$ZZ$360, 328, MATCH($B$3, resultados!$A$1:$ZZ$1, 0))</f>
        <v/>
      </c>
    </row>
    <row r="335">
      <c r="A335">
        <f>INDEX(resultados!$A$2:$ZZ$360, 329, MATCH($B$1, resultados!$A$1:$ZZ$1, 0))</f>
        <v/>
      </c>
      <c r="B335">
        <f>INDEX(resultados!$A$2:$ZZ$360, 329, MATCH($B$2, resultados!$A$1:$ZZ$1, 0))</f>
        <v/>
      </c>
      <c r="C335">
        <f>INDEX(resultados!$A$2:$ZZ$360, 329, MATCH($B$3, resultados!$A$1:$ZZ$1, 0))</f>
        <v/>
      </c>
    </row>
    <row r="336">
      <c r="A336">
        <f>INDEX(resultados!$A$2:$ZZ$360, 330, MATCH($B$1, resultados!$A$1:$ZZ$1, 0))</f>
        <v/>
      </c>
      <c r="B336">
        <f>INDEX(resultados!$A$2:$ZZ$360, 330, MATCH($B$2, resultados!$A$1:$ZZ$1, 0))</f>
        <v/>
      </c>
      <c r="C336">
        <f>INDEX(resultados!$A$2:$ZZ$360, 330, MATCH($B$3, resultados!$A$1:$ZZ$1, 0))</f>
        <v/>
      </c>
    </row>
    <row r="337">
      <c r="A337">
        <f>INDEX(resultados!$A$2:$ZZ$360, 331, MATCH($B$1, resultados!$A$1:$ZZ$1, 0))</f>
        <v/>
      </c>
      <c r="B337">
        <f>INDEX(resultados!$A$2:$ZZ$360, 331, MATCH($B$2, resultados!$A$1:$ZZ$1, 0))</f>
        <v/>
      </c>
      <c r="C337">
        <f>INDEX(resultados!$A$2:$ZZ$360, 331, MATCH($B$3, resultados!$A$1:$ZZ$1, 0))</f>
        <v/>
      </c>
    </row>
    <row r="338">
      <c r="A338">
        <f>INDEX(resultados!$A$2:$ZZ$360, 332, MATCH($B$1, resultados!$A$1:$ZZ$1, 0))</f>
        <v/>
      </c>
      <c r="B338">
        <f>INDEX(resultados!$A$2:$ZZ$360, 332, MATCH($B$2, resultados!$A$1:$ZZ$1, 0))</f>
        <v/>
      </c>
      <c r="C338">
        <f>INDEX(resultados!$A$2:$ZZ$360, 332, MATCH($B$3, resultados!$A$1:$ZZ$1, 0))</f>
        <v/>
      </c>
    </row>
    <row r="339">
      <c r="A339">
        <f>INDEX(resultados!$A$2:$ZZ$360, 333, MATCH($B$1, resultados!$A$1:$ZZ$1, 0))</f>
        <v/>
      </c>
      <c r="B339">
        <f>INDEX(resultados!$A$2:$ZZ$360, 333, MATCH($B$2, resultados!$A$1:$ZZ$1, 0))</f>
        <v/>
      </c>
      <c r="C339">
        <f>INDEX(resultados!$A$2:$ZZ$360, 333, MATCH($B$3, resultados!$A$1:$ZZ$1, 0))</f>
        <v/>
      </c>
    </row>
    <row r="340">
      <c r="A340">
        <f>INDEX(resultados!$A$2:$ZZ$360, 334, MATCH($B$1, resultados!$A$1:$ZZ$1, 0))</f>
        <v/>
      </c>
      <c r="B340">
        <f>INDEX(resultados!$A$2:$ZZ$360, 334, MATCH($B$2, resultados!$A$1:$ZZ$1, 0))</f>
        <v/>
      </c>
      <c r="C340">
        <f>INDEX(resultados!$A$2:$ZZ$360, 334, MATCH($B$3, resultados!$A$1:$ZZ$1, 0))</f>
        <v/>
      </c>
    </row>
    <row r="341">
      <c r="A341">
        <f>INDEX(resultados!$A$2:$ZZ$360, 335, MATCH($B$1, resultados!$A$1:$ZZ$1, 0))</f>
        <v/>
      </c>
      <c r="B341">
        <f>INDEX(resultados!$A$2:$ZZ$360, 335, MATCH($B$2, resultados!$A$1:$ZZ$1, 0))</f>
        <v/>
      </c>
      <c r="C341">
        <f>INDEX(resultados!$A$2:$ZZ$360, 335, MATCH($B$3, resultados!$A$1:$ZZ$1, 0))</f>
        <v/>
      </c>
    </row>
    <row r="342">
      <c r="A342">
        <f>INDEX(resultados!$A$2:$ZZ$360, 336, MATCH($B$1, resultados!$A$1:$ZZ$1, 0))</f>
        <v/>
      </c>
      <c r="B342">
        <f>INDEX(resultados!$A$2:$ZZ$360, 336, MATCH($B$2, resultados!$A$1:$ZZ$1, 0))</f>
        <v/>
      </c>
      <c r="C342">
        <f>INDEX(resultados!$A$2:$ZZ$360, 336, MATCH($B$3, resultados!$A$1:$ZZ$1, 0))</f>
        <v/>
      </c>
    </row>
    <row r="343">
      <c r="A343">
        <f>INDEX(resultados!$A$2:$ZZ$360, 337, MATCH($B$1, resultados!$A$1:$ZZ$1, 0))</f>
        <v/>
      </c>
      <c r="B343">
        <f>INDEX(resultados!$A$2:$ZZ$360, 337, MATCH($B$2, resultados!$A$1:$ZZ$1, 0))</f>
        <v/>
      </c>
      <c r="C343">
        <f>INDEX(resultados!$A$2:$ZZ$360, 337, MATCH($B$3, resultados!$A$1:$ZZ$1, 0))</f>
        <v/>
      </c>
    </row>
    <row r="344">
      <c r="A344">
        <f>INDEX(resultados!$A$2:$ZZ$360, 338, MATCH($B$1, resultados!$A$1:$ZZ$1, 0))</f>
        <v/>
      </c>
      <c r="B344">
        <f>INDEX(resultados!$A$2:$ZZ$360, 338, MATCH($B$2, resultados!$A$1:$ZZ$1, 0))</f>
        <v/>
      </c>
      <c r="C344">
        <f>INDEX(resultados!$A$2:$ZZ$360, 338, MATCH($B$3, resultados!$A$1:$ZZ$1, 0))</f>
        <v/>
      </c>
    </row>
    <row r="345">
      <c r="A345">
        <f>INDEX(resultados!$A$2:$ZZ$360, 339, MATCH($B$1, resultados!$A$1:$ZZ$1, 0))</f>
        <v/>
      </c>
      <c r="B345">
        <f>INDEX(resultados!$A$2:$ZZ$360, 339, MATCH($B$2, resultados!$A$1:$ZZ$1, 0))</f>
        <v/>
      </c>
      <c r="C345">
        <f>INDEX(resultados!$A$2:$ZZ$360, 339, MATCH($B$3, resultados!$A$1:$ZZ$1, 0))</f>
        <v/>
      </c>
    </row>
    <row r="346">
      <c r="A346">
        <f>INDEX(resultados!$A$2:$ZZ$360, 340, MATCH($B$1, resultados!$A$1:$ZZ$1, 0))</f>
        <v/>
      </c>
      <c r="B346">
        <f>INDEX(resultados!$A$2:$ZZ$360, 340, MATCH($B$2, resultados!$A$1:$ZZ$1, 0))</f>
        <v/>
      </c>
      <c r="C346">
        <f>INDEX(resultados!$A$2:$ZZ$360, 340, MATCH($B$3, resultados!$A$1:$ZZ$1, 0))</f>
        <v/>
      </c>
    </row>
    <row r="347">
      <c r="A347">
        <f>INDEX(resultados!$A$2:$ZZ$360, 341, MATCH($B$1, resultados!$A$1:$ZZ$1, 0))</f>
        <v/>
      </c>
      <c r="B347">
        <f>INDEX(resultados!$A$2:$ZZ$360, 341, MATCH($B$2, resultados!$A$1:$ZZ$1, 0))</f>
        <v/>
      </c>
      <c r="C347">
        <f>INDEX(resultados!$A$2:$ZZ$360, 341, MATCH($B$3, resultados!$A$1:$ZZ$1, 0))</f>
        <v/>
      </c>
    </row>
    <row r="348">
      <c r="A348">
        <f>INDEX(resultados!$A$2:$ZZ$360, 342, MATCH($B$1, resultados!$A$1:$ZZ$1, 0))</f>
        <v/>
      </c>
      <c r="B348">
        <f>INDEX(resultados!$A$2:$ZZ$360, 342, MATCH($B$2, resultados!$A$1:$ZZ$1, 0))</f>
        <v/>
      </c>
      <c r="C348">
        <f>INDEX(resultados!$A$2:$ZZ$360, 342, MATCH($B$3, resultados!$A$1:$ZZ$1, 0))</f>
        <v/>
      </c>
    </row>
    <row r="349">
      <c r="A349">
        <f>INDEX(resultados!$A$2:$ZZ$360, 343, MATCH($B$1, resultados!$A$1:$ZZ$1, 0))</f>
        <v/>
      </c>
      <c r="B349">
        <f>INDEX(resultados!$A$2:$ZZ$360, 343, MATCH($B$2, resultados!$A$1:$ZZ$1, 0))</f>
        <v/>
      </c>
      <c r="C349">
        <f>INDEX(resultados!$A$2:$ZZ$360, 343, MATCH($B$3, resultados!$A$1:$ZZ$1, 0))</f>
        <v/>
      </c>
    </row>
    <row r="350">
      <c r="A350">
        <f>INDEX(resultados!$A$2:$ZZ$360, 344, MATCH($B$1, resultados!$A$1:$ZZ$1, 0))</f>
        <v/>
      </c>
      <c r="B350">
        <f>INDEX(resultados!$A$2:$ZZ$360, 344, MATCH($B$2, resultados!$A$1:$ZZ$1, 0))</f>
        <v/>
      </c>
      <c r="C350">
        <f>INDEX(resultados!$A$2:$ZZ$360, 344, MATCH($B$3, resultados!$A$1:$ZZ$1, 0))</f>
        <v/>
      </c>
    </row>
    <row r="351">
      <c r="A351">
        <f>INDEX(resultados!$A$2:$ZZ$360, 345, MATCH($B$1, resultados!$A$1:$ZZ$1, 0))</f>
        <v/>
      </c>
      <c r="B351">
        <f>INDEX(resultados!$A$2:$ZZ$360, 345, MATCH($B$2, resultados!$A$1:$ZZ$1, 0))</f>
        <v/>
      </c>
      <c r="C351">
        <f>INDEX(resultados!$A$2:$ZZ$360, 345, MATCH($B$3, resultados!$A$1:$ZZ$1, 0))</f>
        <v/>
      </c>
    </row>
    <row r="352">
      <c r="A352">
        <f>INDEX(resultados!$A$2:$ZZ$360, 346, MATCH($B$1, resultados!$A$1:$ZZ$1, 0))</f>
        <v/>
      </c>
      <c r="B352">
        <f>INDEX(resultados!$A$2:$ZZ$360, 346, MATCH($B$2, resultados!$A$1:$ZZ$1, 0))</f>
        <v/>
      </c>
      <c r="C352">
        <f>INDEX(resultados!$A$2:$ZZ$360, 346, MATCH($B$3, resultados!$A$1:$ZZ$1, 0))</f>
        <v/>
      </c>
    </row>
    <row r="353">
      <c r="A353">
        <f>INDEX(resultados!$A$2:$ZZ$360, 347, MATCH($B$1, resultados!$A$1:$ZZ$1, 0))</f>
        <v/>
      </c>
      <c r="B353">
        <f>INDEX(resultados!$A$2:$ZZ$360, 347, MATCH($B$2, resultados!$A$1:$ZZ$1, 0))</f>
        <v/>
      </c>
      <c r="C353">
        <f>INDEX(resultados!$A$2:$ZZ$360, 347, MATCH($B$3, resultados!$A$1:$ZZ$1, 0))</f>
        <v/>
      </c>
    </row>
    <row r="354">
      <c r="A354">
        <f>INDEX(resultados!$A$2:$ZZ$360, 348, MATCH($B$1, resultados!$A$1:$ZZ$1, 0))</f>
        <v/>
      </c>
      <c r="B354">
        <f>INDEX(resultados!$A$2:$ZZ$360, 348, MATCH($B$2, resultados!$A$1:$ZZ$1, 0))</f>
        <v/>
      </c>
      <c r="C354">
        <f>INDEX(resultados!$A$2:$ZZ$360, 348, MATCH($B$3, resultados!$A$1:$ZZ$1, 0))</f>
        <v/>
      </c>
    </row>
    <row r="355">
      <c r="A355">
        <f>INDEX(resultados!$A$2:$ZZ$360, 349, MATCH($B$1, resultados!$A$1:$ZZ$1, 0))</f>
        <v/>
      </c>
      <c r="B355">
        <f>INDEX(resultados!$A$2:$ZZ$360, 349, MATCH($B$2, resultados!$A$1:$ZZ$1, 0))</f>
        <v/>
      </c>
      <c r="C355">
        <f>INDEX(resultados!$A$2:$ZZ$360, 349, MATCH($B$3, resultados!$A$1:$ZZ$1, 0))</f>
        <v/>
      </c>
    </row>
    <row r="356">
      <c r="A356">
        <f>INDEX(resultados!$A$2:$ZZ$360, 350, MATCH($B$1, resultados!$A$1:$ZZ$1, 0))</f>
        <v/>
      </c>
      <c r="B356">
        <f>INDEX(resultados!$A$2:$ZZ$360, 350, MATCH($B$2, resultados!$A$1:$ZZ$1, 0))</f>
        <v/>
      </c>
      <c r="C356">
        <f>INDEX(resultados!$A$2:$ZZ$360, 350, MATCH($B$3, resultados!$A$1:$ZZ$1, 0))</f>
        <v/>
      </c>
    </row>
    <row r="357">
      <c r="A357">
        <f>INDEX(resultados!$A$2:$ZZ$360, 351, MATCH($B$1, resultados!$A$1:$ZZ$1, 0))</f>
        <v/>
      </c>
      <c r="B357">
        <f>INDEX(resultados!$A$2:$ZZ$360, 351, MATCH($B$2, resultados!$A$1:$ZZ$1, 0))</f>
        <v/>
      </c>
      <c r="C357">
        <f>INDEX(resultados!$A$2:$ZZ$360, 351, MATCH($B$3, resultados!$A$1:$ZZ$1, 0))</f>
        <v/>
      </c>
    </row>
    <row r="358">
      <c r="A358">
        <f>INDEX(resultados!$A$2:$ZZ$360, 352, MATCH($B$1, resultados!$A$1:$ZZ$1, 0))</f>
        <v/>
      </c>
      <c r="B358">
        <f>INDEX(resultados!$A$2:$ZZ$360, 352, MATCH($B$2, resultados!$A$1:$ZZ$1, 0))</f>
        <v/>
      </c>
      <c r="C358">
        <f>INDEX(resultados!$A$2:$ZZ$360, 352, MATCH($B$3, resultados!$A$1:$ZZ$1, 0))</f>
        <v/>
      </c>
    </row>
    <row r="359">
      <c r="A359">
        <f>INDEX(resultados!$A$2:$ZZ$360, 353, MATCH($B$1, resultados!$A$1:$ZZ$1, 0))</f>
        <v/>
      </c>
      <c r="B359">
        <f>INDEX(resultados!$A$2:$ZZ$360, 353, MATCH($B$2, resultados!$A$1:$ZZ$1, 0))</f>
        <v/>
      </c>
      <c r="C359">
        <f>INDEX(resultados!$A$2:$ZZ$360, 353, MATCH($B$3, resultados!$A$1:$ZZ$1, 0))</f>
        <v/>
      </c>
    </row>
    <row r="360">
      <c r="A360">
        <f>INDEX(resultados!$A$2:$ZZ$360, 354, MATCH($B$1, resultados!$A$1:$ZZ$1, 0))</f>
        <v/>
      </c>
      <c r="B360">
        <f>INDEX(resultados!$A$2:$ZZ$360, 354, MATCH($B$2, resultados!$A$1:$ZZ$1, 0))</f>
        <v/>
      </c>
      <c r="C360">
        <f>INDEX(resultados!$A$2:$ZZ$360, 354, MATCH($B$3, resultados!$A$1:$ZZ$1, 0))</f>
        <v/>
      </c>
    </row>
    <row r="361">
      <c r="A361">
        <f>INDEX(resultados!$A$2:$ZZ$360, 355, MATCH($B$1, resultados!$A$1:$ZZ$1, 0))</f>
        <v/>
      </c>
      <c r="B361">
        <f>INDEX(resultados!$A$2:$ZZ$360, 355, MATCH($B$2, resultados!$A$1:$ZZ$1, 0))</f>
        <v/>
      </c>
      <c r="C361">
        <f>INDEX(resultados!$A$2:$ZZ$360, 355, MATCH($B$3, resultados!$A$1:$ZZ$1, 0))</f>
        <v/>
      </c>
    </row>
    <row r="362">
      <c r="A362">
        <f>INDEX(resultados!$A$2:$ZZ$360, 356, MATCH($B$1, resultados!$A$1:$ZZ$1, 0))</f>
        <v/>
      </c>
      <c r="B362">
        <f>INDEX(resultados!$A$2:$ZZ$360, 356, MATCH($B$2, resultados!$A$1:$ZZ$1, 0))</f>
        <v/>
      </c>
      <c r="C362">
        <f>INDEX(resultados!$A$2:$ZZ$360, 356, MATCH($B$3, resultados!$A$1:$ZZ$1, 0))</f>
        <v/>
      </c>
    </row>
    <row r="363">
      <c r="A363">
        <f>INDEX(resultados!$A$2:$ZZ$360, 357, MATCH($B$1, resultados!$A$1:$ZZ$1, 0))</f>
        <v/>
      </c>
      <c r="B363">
        <f>INDEX(resultados!$A$2:$ZZ$360, 357, MATCH($B$2, resultados!$A$1:$ZZ$1, 0))</f>
        <v/>
      </c>
      <c r="C363">
        <f>INDEX(resultados!$A$2:$ZZ$360, 357, MATCH($B$3, resultados!$A$1:$ZZ$1, 0))</f>
        <v/>
      </c>
    </row>
    <row r="364">
      <c r="A364">
        <f>INDEX(resultados!$A$2:$ZZ$360, 358, MATCH($B$1, resultados!$A$1:$ZZ$1, 0))</f>
        <v/>
      </c>
      <c r="B364">
        <f>INDEX(resultados!$A$2:$ZZ$360, 358, MATCH($B$2, resultados!$A$1:$ZZ$1, 0))</f>
        <v/>
      </c>
      <c r="C364">
        <f>INDEX(resultados!$A$2:$ZZ$360, 358, MATCH($B$3, resultados!$A$1:$ZZ$1, 0))</f>
        <v/>
      </c>
    </row>
    <row r="365">
      <c r="A365">
        <f>INDEX(resultados!$A$2:$ZZ$360, 359, MATCH($B$1, resultados!$A$1:$ZZ$1, 0))</f>
        <v/>
      </c>
      <c r="B365">
        <f>INDEX(resultados!$A$2:$ZZ$360, 359, MATCH($B$2, resultados!$A$1:$ZZ$1, 0))</f>
        <v/>
      </c>
      <c r="C365">
        <f>INDEX(resultados!$A$2:$ZZ$360, 359,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1.9491</v>
      </c>
      <c r="E2" t="n">
        <v>51.3</v>
      </c>
      <c r="F2" t="n">
        <v>45.81</v>
      </c>
      <c r="G2" t="n">
        <v>11.7</v>
      </c>
      <c r="H2" t="n">
        <v>0.24</v>
      </c>
      <c r="I2" t="n">
        <v>235</v>
      </c>
      <c r="J2" t="n">
        <v>71.52</v>
      </c>
      <c r="K2" t="n">
        <v>32.27</v>
      </c>
      <c r="L2" t="n">
        <v>1</v>
      </c>
      <c r="M2" t="n">
        <v>233</v>
      </c>
      <c r="N2" t="n">
        <v>8.25</v>
      </c>
      <c r="O2" t="n">
        <v>9054.6</v>
      </c>
      <c r="P2" t="n">
        <v>323.92</v>
      </c>
      <c r="Q2" t="n">
        <v>790.27</v>
      </c>
      <c r="R2" t="n">
        <v>370.61</v>
      </c>
      <c r="S2" t="n">
        <v>58.53</v>
      </c>
      <c r="T2" t="n">
        <v>147817.28</v>
      </c>
      <c r="U2" t="n">
        <v>0.16</v>
      </c>
      <c r="V2" t="n">
        <v>0.63</v>
      </c>
      <c r="W2" t="n">
        <v>2.96</v>
      </c>
      <c r="X2" t="n">
        <v>8.9</v>
      </c>
      <c r="Y2" t="n">
        <v>0.5</v>
      </c>
      <c r="Z2" t="n">
        <v>10</v>
      </c>
      <c r="AA2" t="n">
        <v>339.9023111065695</v>
      </c>
      <c r="AB2" t="n">
        <v>465.069337487651</v>
      </c>
      <c r="AC2" t="n">
        <v>420.6837726467436</v>
      </c>
      <c r="AD2" t="n">
        <v>339902.3111065695</v>
      </c>
      <c r="AE2" t="n">
        <v>465069.337487651</v>
      </c>
      <c r="AF2" t="n">
        <v>2.138393149040092e-06</v>
      </c>
      <c r="AG2" t="n">
        <v>1.06875</v>
      </c>
      <c r="AH2" t="n">
        <v>420683.7726467436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2.2665</v>
      </c>
      <c r="E3" t="n">
        <v>44.12</v>
      </c>
      <c r="F3" t="n">
        <v>40.69</v>
      </c>
      <c r="G3" t="n">
        <v>23.93</v>
      </c>
      <c r="H3" t="n">
        <v>0.48</v>
      </c>
      <c r="I3" t="n">
        <v>102</v>
      </c>
      <c r="J3" t="n">
        <v>72.7</v>
      </c>
      <c r="K3" t="n">
        <v>32.27</v>
      </c>
      <c r="L3" t="n">
        <v>2</v>
      </c>
      <c r="M3" t="n">
        <v>100</v>
      </c>
      <c r="N3" t="n">
        <v>8.43</v>
      </c>
      <c r="O3" t="n">
        <v>9200.25</v>
      </c>
      <c r="P3" t="n">
        <v>278.88</v>
      </c>
      <c r="Q3" t="n">
        <v>790.1799999999999</v>
      </c>
      <c r="R3" t="n">
        <v>199.39</v>
      </c>
      <c r="S3" t="n">
        <v>58.53</v>
      </c>
      <c r="T3" t="n">
        <v>62875.73</v>
      </c>
      <c r="U3" t="n">
        <v>0.29</v>
      </c>
      <c r="V3" t="n">
        <v>0.71</v>
      </c>
      <c r="W3" t="n">
        <v>2.75</v>
      </c>
      <c r="X3" t="n">
        <v>3.79</v>
      </c>
      <c r="Y3" t="n">
        <v>0.5</v>
      </c>
      <c r="Z3" t="n">
        <v>10</v>
      </c>
      <c r="AA3" t="n">
        <v>254.9649589866327</v>
      </c>
      <c r="AB3" t="n">
        <v>348.8543051454752</v>
      </c>
      <c r="AC3" t="n">
        <v>315.5601398825876</v>
      </c>
      <c r="AD3" t="n">
        <v>254964.9589866327</v>
      </c>
      <c r="AE3" t="n">
        <v>348854.3051454752</v>
      </c>
      <c r="AF3" t="n">
        <v>2.486618476373387e-06</v>
      </c>
      <c r="AG3" t="n">
        <v>0.9191666666666666</v>
      </c>
      <c r="AH3" t="n">
        <v>315560.1398825876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2.3741</v>
      </c>
      <c r="E4" t="n">
        <v>42.12</v>
      </c>
      <c r="F4" t="n">
        <v>39.28</v>
      </c>
      <c r="G4" t="n">
        <v>36.83</v>
      </c>
      <c r="H4" t="n">
        <v>0.71</v>
      </c>
      <c r="I4" t="n">
        <v>64</v>
      </c>
      <c r="J4" t="n">
        <v>73.88</v>
      </c>
      <c r="K4" t="n">
        <v>32.27</v>
      </c>
      <c r="L4" t="n">
        <v>3</v>
      </c>
      <c r="M4" t="n">
        <v>62</v>
      </c>
      <c r="N4" t="n">
        <v>8.609999999999999</v>
      </c>
      <c r="O4" t="n">
        <v>9346.23</v>
      </c>
      <c r="P4" t="n">
        <v>261.29</v>
      </c>
      <c r="Q4" t="n">
        <v>790.2</v>
      </c>
      <c r="R4" t="n">
        <v>152.96</v>
      </c>
      <c r="S4" t="n">
        <v>58.53</v>
      </c>
      <c r="T4" t="n">
        <v>39846.58</v>
      </c>
      <c r="U4" t="n">
        <v>0.38</v>
      </c>
      <c r="V4" t="n">
        <v>0.74</v>
      </c>
      <c r="W4" t="n">
        <v>2.67</v>
      </c>
      <c r="X4" t="n">
        <v>2.38</v>
      </c>
      <c r="Y4" t="n">
        <v>0.5</v>
      </c>
      <c r="Z4" t="n">
        <v>10</v>
      </c>
      <c r="AA4" t="n">
        <v>230.6731927079828</v>
      </c>
      <c r="AB4" t="n">
        <v>315.6172388459501</v>
      </c>
      <c r="AC4" t="n">
        <v>285.495172542163</v>
      </c>
      <c r="AD4" t="n">
        <v>230673.1927079828</v>
      </c>
      <c r="AE4" t="n">
        <v>315617.2388459501</v>
      </c>
      <c r="AF4" t="n">
        <v>2.6046683983049e-06</v>
      </c>
      <c r="AG4" t="n">
        <v>0.8774999999999999</v>
      </c>
      <c r="AH4" t="n">
        <v>285495.172542163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2.4347</v>
      </c>
      <c r="E5" t="n">
        <v>41.07</v>
      </c>
      <c r="F5" t="n">
        <v>38.53</v>
      </c>
      <c r="G5" t="n">
        <v>51.37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43</v>
      </c>
      <c r="N5" t="n">
        <v>8.800000000000001</v>
      </c>
      <c r="O5" t="n">
        <v>9492.549999999999</v>
      </c>
      <c r="P5" t="n">
        <v>245.6</v>
      </c>
      <c r="Q5" t="n">
        <v>790.17</v>
      </c>
      <c r="R5" t="n">
        <v>127.42</v>
      </c>
      <c r="S5" t="n">
        <v>58.53</v>
      </c>
      <c r="T5" t="n">
        <v>27171.46</v>
      </c>
      <c r="U5" t="n">
        <v>0.46</v>
      </c>
      <c r="V5" t="n">
        <v>0.75</v>
      </c>
      <c r="W5" t="n">
        <v>2.65</v>
      </c>
      <c r="X5" t="n">
        <v>1.63</v>
      </c>
      <c r="Y5" t="n">
        <v>0.5</v>
      </c>
      <c r="Z5" t="n">
        <v>10</v>
      </c>
      <c r="AA5" t="n">
        <v>214.7887627246862</v>
      </c>
      <c r="AB5" t="n">
        <v>293.8834609712216</v>
      </c>
      <c r="AC5" t="n">
        <v>265.8356359242429</v>
      </c>
      <c r="AD5" t="n">
        <v>214788.7627246862</v>
      </c>
      <c r="AE5" t="n">
        <v>293883.4609712216</v>
      </c>
      <c r="AF5" t="n">
        <v>2.671153763258894e-06</v>
      </c>
      <c r="AG5" t="n">
        <v>0.855625</v>
      </c>
      <c r="AH5" t="n">
        <v>265835.6359242428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2.4665</v>
      </c>
      <c r="E6" t="n">
        <v>40.54</v>
      </c>
      <c r="F6" t="n">
        <v>38.16</v>
      </c>
      <c r="G6" t="n">
        <v>65.41</v>
      </c>
      <c r="H6" t="n">
        <v>1.15</v>
      </c>
      <c r="I6" t="n">
        <v>35</v>
      </c>
      <c r="J6" t="n">
        <v>76.26000000000001</v>
      </c>
      <c r="K6" t="n">
        <v>32.27</v>
      </c>
      <c r="L6" t="n">
        <v>5</v>
      </c>
      <c r="M6" t="n">
        <v>33</v>
      </c>
      <c r="N6" t="n">
        <v>8.99</v>
      </c>
      <c r="O6" t="n">
        <v>9639.200000000001</v>
      </c>
      <c r="P6" t="n">
        <v>234.24</v>
      </c>
      <c r="Q6" t="n">
        <v>790.17</v>
      </c>
      <c r="R6" t="n">
        <v>114.95</v>
      </c>
      <c r="S6" t="n">
        <v>58.53</v>
      </c>
      <c r="T6" t="n">
        <v>20991.11</v>
      </c>
      <c r="U6" t="n">
        <v>0.51</v>
      </c>
      <c r="V6" t="n">
        <v>0.76</v>
      </c>
      <c r="W6" t="n">
        <v>2.63</v>
      </c>
      <c r="X6" t="n">
        <v>1.25</v>
      </c>
      <c r="Y6" t="n">
        <v>0.5</v>
      </c>
      <c r="Z6" t="n">
        <v>10</v>
      </c>
      <c r="AA6" t="n">
        <v>205.0849618532528</v>
      </c>
      <c r="AB6" t="n">
        <v>280.6062925174525</v>
      </c>
      <c r="AC6" t="n">
        <v>253.8256217930743</v>
      </c>
      <c r="AD6" t="n">
        <v>205084.9618532528</v>
      </c>
      <c r="AE6" t="n">
        <v>280606.2925174525</v>
      </c>
      <c r="AF6" t="n">
        <v>2.706042123086238e-06</v>
      </c>
      <c r="AG6" t="n">
        <v>0.8445833333333334</v>
      </c>
      <c r="AH6" t="n">
        <v>253825.6217930743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2.4845</v>
      </c>
      <c r="E7" t="n">
        <v>40.25</v>
      </c>
      <c r="F7" t="n">
        <v>37.95</v>
      </c>
      <c r="G7" t="n">
        <v>78.53</v>
      </c>
      <c r="H7" t="n">
        <v>1.36</v>
      </c>
      <c r="I7" t="n">
        <v>29</v>
      </c>
      <c r="J7" t="n">
        <v>77.45</v>
      </c>
      <c r="K7" t="n">
        <v>32.27</v>
      </c>
      <c r="L7" t="n">
        <v>6</v>
      </c>
      <c r="M7" t="n">
        <v>14</v>
      </c>
      <c r="N7" t="n">
        <v>9.18</v>
      </c>
      <c r="O7" t="n">
        <v>9786.190000000001</v>
      </c>
      <c r="P7" t="n">
        <v>223.11</v>
      </c>
      <c r="Q7" t="n">
        <v>790.16</v>
      </c>
      <c r="R7" t="n">
        <v>108.18</v>
      </c>
      <c r="S7" t="n">
        <v>58.53</v>
      </c>
      <c r="T7" t="n">
        <v>17633.72</v>
      </c>
      <c r="U7" t="n">
        <v>0.54</v>
      </c>
      <c r="V7" t="n">
        <v>0.76</v>
      </c>
      <c r="W7" t="n">
        <v>2.63</v>
      </c>
      <c r="X7" t="n">
        <v>1.05</v>
      </c>
      <c r="Y7" t="n">
        <v>0.5</v>
      </c>
      <c r="Z7" t="n">
        <v>10</v>
      </c>
      <c r="AA7" t="n">
        <v>197.1280284527114</v>
      </c>
      <c r="AB7" t="n">
        <v>269.7192652037105</v>
      </c>
      <c r="AC7" t="n">
        <v>243.9776370861136</v>
      </c>
      <c r="AD7" t="n">
        <v>197128.0284527114</v>
      </c>
      <c r="AE7" t="n">
        <v>269719.2652037105</v>
      </c>
      <c r="AF7" t="n">
        <v>2.725790251290395e-06</v>
      </c>
      <c r="AG7" t="n">
        <v>0.8385416666666666</v>
      </c>
      <c r="AH7" t="n">
        <v>243977.6370861136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2.4867</v>
      </c>
      <c r="E8" t="n">
        <v>40.21</v>
      </c>
      <c r="F8" t="n">
        <v>37.93</v>
      </c>
      <c r="G8" t="n">
        <v>81.29000000000001</v>
      </c>
      <c r="H8" t="n">
        <v>1.56</v>
      </c>
      <c r="I8" t="n">
        <v>28</v>
      </c>
      <c r="J8" t="n">
        <v>78.65000000000001</v>
      </c>
      <c r="K8" t="n">
        <v>32.27</v>
      </c>
      <c r="L8" t="n">
        <v>7</v>
      </c>
      <c r="M8" t="n">
        <v>0</v>
      </c>
      <c r="N8" t="n">
        <v>9.380000000000001</v>
      </c>
      <c r="O8" t="n">
        <v>9933.52</v>
      </c>
      <c r="P8" t="n">
        <v>224.78</v>
      </c>
      <c r="Q8" t="n">
        <v>790.17</v>
      </c>
      <c r="R8" t="n">
        <v>106.9</v>
      </c>
      <c r="S8" t="n">
        <v>58.53</v>
      </c>
      <c r="T8" t="n">
        <v>17000.22</v>
      </c>
      <c r="U8" t="n">
        <v>0.55</v>
      </c>
      <c r="V8" t="n">
        <v>0.76</v>
      </c>
      <c r="W8" t="n">
        <v>2.64</v>
      </c>
      <c r="X8" t="n">
        <v>1.03</v>
      </c>
      <c r="Y8" t="n">
        <v>0.5</v>
      </c>
      <c r="Z8" t="n">
        <v>10</v>
      </c>
      <c r="AA8" t="n">
        <v>197.8314303937801</v>
      </c>
      <c r="AB8" t="n">
        <v>270.6816907713837</v>
      </c>
      <c r="AC8" t="n">
        <v>244.8482101083811</v>
      </c>
      <c r="AD8" t="n">
        <v>197831.4303937801</v>
      </c>
      <c r="AE8" t="n">
        <v>270681.6907713837</v>
      </c>
      <c r="AF8" t="n">
        <v>2.728203911404236e-06</v>
      </c>
      <c r="AG8" t="n">
        <v>0.8377083333333334</v>
      </c>
      <c r="AH8" t="n">
        <v>244848.2101083811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2.2138</v>
      </c>
      <c r="E2" t="n">
        <v>45.17</v>
      </c>
      <c r="F2" t="n">
        <v>41.97</v>
      </c>
      <c r="G2" t="n">
        <v>18.65</v>
      </c>
      <c r="H2" t="n">
        <v>0.43</v>
      </c>
      <c r="I2" t="n">
        <v>135</v>
      </c>
      <c r="J2" t="n">
        <v>39.78</v>
      </c>
      <c r="K2" t="n">
        <v>19.54</v>
      </c>
      <c r="L2" t="n">
        <v>1</v>
      </c>
      <c r="M2" t="n">
        <v>133</v>
      </c>
      <c r="N2" t="n">
        <v>4.24</v>
      </c>
      <c r="O2" t="n">
        <v>5140</v>
      </c>
      <c r="P2" t="n">
        <v>185.67</v>
      </c>
      <c r="Q2" t="n">
        <v>790.23</v>
      </c>
      <c r="R2" t="n">
        <v>242.4</v>
      </c>
      <c r="S2" t="n">
        <v>58.53</v>
      </c>
      <c r="T2" t="n">
        <v>84214.28999999999</v>
      </c>
      <c r="U2" t="n">
        <v>0.24</v>
      </c>
      <c r="V2" t="n">
        <v>0.6899999999999999</v>
      </c>
      <c r="W2" t="n">
        <v>2.79</v>
      </c>
      <c r="X2" t="n">
        <v>5.07</v>
      </c>
      <c r="Y2" t="n">
        <v>0.5</v>
      </c>
      <c r="Z2" t="n">
        <v>10</v>
      </c>
      <c r="AA2" t="n">
        <v>184.9380476984457</v>
      </c>
      <c r="AB2" t="n">
        <v>253.0403957517366</v>
      </c>
      <c r="AC2" t="n">
        <v>228.8905755256904</v>
      </c>
      <c r="AD2" t="n">
        <v>184938.0476984457</v>
      </c>
      <c r="AE2" t="n">
        <v>253040.3957517366</v>
      </c>
      <c r="AF2" t="n">
        <v>2.606843680364184e-06</v>
      </c>
      <c r="AG2" t="n">
        <v>0.9410416666666667</v>
      </c>
      <c r="AH2" t="n">
        <v>228890.5755256904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2.413</v>
      </c>
      <c r="E3" t="n">
        <v>41.44</v>
      </c>
      <c r="F3" t="n">
        <v>39.09</v>
      </c>
      <c r="G3" t="n">
        <v>39.75</v>
      </c>
      <c r="H3" t="n">
        <v>0.84</v>
      </c>
      <c r="I3" t="n">
        <v>59</v>
      </c>
      <c r="J3" t="n">
        <v>40.89</v>
      </c>
      <c r="K3" t="n">
        <v>19.54</v>
      </c>
      <c r="L3" t="n">
        <v>2</v>
      </c>
      <c r="M3" t="n">
        <v>35</v>
      </c>
      <c r="N3" t="n">
        <v>4.35</v>
      </c>
      <c r="O3" t="n">
        <v>5277.26</v>
      </c>
      <c r="P3" t="n">
        <v>155.88</v>
      </c>
      <c r="Q3" t="n">
        <v>790.25</v>
      </c>
      <c r="R3" t="n">
        <v>145.28</v>
      </c>
      <c r="S3" t="n">
        <v>58.53</v>
      </c>
      <c r="T3" t="n">
        <v>36036.12</v>
      </c>
      <c r="U3" t="n">
        <v>0.4</v>
      </c>
      <c r="V3" t="n">
        <v>0.74</v>
      </c>
      <c r="W3" t="n">
        <v>2.7</v>
      </c>
      <c r="X3" t="n">
        <v>2.18</v>
      </c>
      <c r="Y3" t="n">
        <v>0.5</v>
      </c>
      <c r="Z3" t="n">
        <v>10</v>
      </c>
      <c r="AA3" t="n">
        <v>148.8612683916417</v>
      </c>
      <c r="AB3" t="n">
        <v>203.6785547090182</v>
      </c>
      <c r="AC3" t="n">
        <v>184.2397593122944</v>
      </c>
      <c r="AD3" t="n">
        <v>148861.2683916417</v>
      </c>
      <c r="AE3" t="n">
        <v>203678.5547090182</v>
      </c>
      <c r="AF3" t="n">
        <v>2.841410154810179e-06</v>
      </c>
      <c r="AG3" t="n">
        <v>0.8633333333333333</v>
      </c>
      <c r="AH3" t="n">
        <v>184239.7593122944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2.4258</v>
      </c>
      <c r="E4" t="n">
        <v>41.22</v>
      </c>
      <c r="F4" t="n">
        <v>38.92</v>
      </c>
      <c r="G4" t="n">
        <v>43.25</v>
      </c>
      <c r="H4" t="n">
        <v>1.22</v>
      </c>
      <c r="I4" t="n">
        <v>54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156.35</v>
      </c>
      <c r="Q4" t="n">
        <v>790.1900000000001</v>
      </c>
      <c r="R4" t="n">
        <v>138.91</v>
      </c>
      <c r="S4" t="n">
        <v>58.53</v>
      </c>
      <c r="T4" t="n">
        <v>32873.56</v>
      </c>
      <c r="U4" t="n">
        <v>0.42</v>
      </c>
      <c r="V4" t="n">
        <v>0.75</v>
      </c>
      <c r="W4" t="n">
        <v>2.72</v>
      </c>
      <c r="X4" t="n">
        <v>2.02</v>
      </c>
      <c r="Y4" t="n">
        <v>0.5</v>
      </c>
      <c r="Z4" t="n">
        <v>10</v>
      </c>
      <c r="AA4" t="n">
        <v>148.1043298895051</v>
      </c>
      <c r="AB4" t="n">
        <v>202.6428780566255</v>
      </c>
      <c r="AC4" t="n">
        <v>183.3029261860244</v>
      </c>
      <c r="AD4" t="n">
        <v>148104.3298895051</v>
      </c>
      <c r="AE4" t="n">
        <v>202642.8780566255</v>
      </c>
      <c r="AF4" t="n">
        <v>2.856482699352894e-06</v>
      </c>
      <c r="AG4" t="n">
        <v>0.85875</v>
      </c>
      <c r="AH4" t="n">
        <v>183302.9261860244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1.4328</v>
      </c>
      <c r="E2" t="n">
        <v>69.79000000000001</v>
      </c>
      <c r="F2" t="n">
        <v>54.53</v>
      </c>
      <c r="G2" t="n">
        <v>7.26</v>
      </c>
      <c r="H2" t="n">
        <v>0.12</v>
      </c>
      <c r="I2" t="n">
        <v>451</v>
      </c>
      <c r="J2" t="n">
        <v>141.81</v>
      </c>
      <c r="K2" t="n">
        <v>47.83</v>
      </c>
      <c r="L2" t="n">
        <v>1</v>
      </c>
      <c r="M2" t="n">
        <v>449</v>
      </c>
      <c r="N2" t="n">
        <v>22.98</v>
      </c>
      <c r="O2" t="n">
        <v>17723.39</v>
      </c>
      <c r="P2" t="n">
        <v>619.08</v>
      </c>
      <c r="Q2" t="n">
        <v>790.25</v>
      </c>
      <c r="R2" t="n">
        <v>662.52</v>
      </c>
      <c r="S2" t="n">
        <v>58.53</v>
      </c>
      <c r="T2" t="n">
        <v>292694.08</v>
      </c>
      <c r="U2" t="n">
        <v>0.09</v>
      </c>
      <c r="V2" t="n">
        <v>0.53</v>
      </c>
      <c r="W2" t="n">
        <v>3.33</v>
      </c>
      <c r="X2" t="n">
        <v>17.62</v>
      </c>
      <c r="Y2" t="n">
        <v>0.5</v>
      </c>
      <c r="Z2" t="n">
        <v>10</v>
      </c>
      <c r="AA2" t="n">
        <v>841.7114851630663</v>
      </c>
      <c r="AB2" t="n">
        <v>1151.666787690069</v>
      </c>
      <c r="AC2" t="n">
        <v>1041.753325847416</v>
      </c>
      <c r="AD2" t="n">
        <v>841711.4851630663</v>
      </c>
      <c r="AE2" t="n">
        <v>1151666.787690069</v>
      </c>
      <c r="AF2" t="n">
        <v>1.410973159273129e-06</v>
      </c>
      <c r="AG2" t="n">
        <v>1.453958333333333</v>
      </c>
      <c r="AH2" t="n">
        <v>1041753.325847416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1.9623</v>
      </c>
      <c r="E3" t="n">
        <v>50.96</v>
      </c>
      <c r="F3" t="n">
        <v>43.59</v>
      </c>
      <c r="G3" t="n">
        <v>14.69</v>
      </c>
      <c r="H3" t="n">
        <v>0.25</v>
      </c>
      <c r="I3" t="n">
        <v>178</v>
      </c>
      <c r="J3" t="n">
        <v>143.17</v>
      </c>
      <c r="K3" t="n">
        <v>47.83</v>
      </c>
      <c r="L3" t="n">
        <v>2</v>
      </c>
      <c r="M3" t="n">
        <v>176</v>
      </c>
      <c r="N3" t="n">
        <v>23.34</v>
      </c>
      <c r="O3" t="n">
        <v>17891.86</v>
      </c>
      <c r="P3" t="n">
        <v>490.58</v>
      </c>
      <c r="Q3" t="n">
        <v>790.21</v>
      </c>
      <c r="R3" t="n">
        <v>297.3</v>
      </c>
      <c r="S3" t="n">
        <v>58.53</v>
      </c>
      <c r="T3" t="n">
        <v>111449.22</v>
      </c>
      <c r="U3" t="n">
        <v>0.2</v>
      </c>
      <c r="V3" t="n">
        <v>0.67</v>
      </c>
      <c r="W3" t="n">
        <v>2.84</v>
      </c>
      <c r="X3" t="n">
        <v>6.68</v>
      </c>
      <c r="Y3" t="n">
        <v>0.5</v>
      </c>
      <c r="Z3" t="n">
        <v>10</v>
      </c>
      <c r="AA3" t="n">
        <v>489.9138903029389</v>
      </c>
      <c r="AB3" t="n">
        <v>670.3217981879194</v>
      </c>
      <c r="AC3" t="n">
        <v>606.3472265714162</v>
      </c>
      <c r="AD3" t="n">
        <v>489913.8903029389</v>
      </c>
      <c r="AE3" t="n">
        <v>670321.7981879194</v>
      </c>
      <c r="AF3" t="n">
        <v>1.93240691683533e-06</v>
      </c>
      <c r="AG3" t="n">
        <v>1.061666666666667</v>
      </c>
      <c r="AH3" t="n">
        <v>606347.2265714161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2.153</v>
      </c>
      <c r="E4" t="n">
        <v>46.45</v>
      </c>
      <c r="F4" t="n">
        <v>41.01</v>
      </c>
      <c r="G4" t="n">
        <v>22.17</v>
      </c>
      <c r="H4" t="n">
        <v>0.37</v>
      </c>
      <c r="I4" t="n">
        <v>111</v>
      </c>
      <c r="J4" t="n">
        <v>144.54</v>
      </c>
      <c r="K4" t="n">
        <v>47.83</v>
      </c>
      <c r="L4" t="n">
        <v>3</v>
      </c>
      <c r="M4" t="n">
        <v>109</v>
      </c>
      <c r="N4" t="n">
        <v>23.71</v>
      </c>
      <c r="O4" t="n">
        <v>18060.85</v>
      </c>
      <c r="P4" t="n">
        <v>457.98</v>
      </c>
      <c r="Q4" t="n">
        <v>790.1900000000001</v>
      </c>
      <c r="R4" t="n">
        <v>210.64</v>
      </c>
      <c r="S4" t="n">
        <v>58.53</v>
      </c>
      <c r="T4" t="n">
        <v>68453.63</v>
      </c>
      <c r="U4" t="n">
        <v>0.28</v>
      </c>
      <c r="V4" t="n">
        <v>0.71</v>
      </c>
      <c r="W4" t="n">
        <v>2.75</v>
      </c>
      <c r="X4" t="n">
        <v>4.11</v>
      </c>
      <c r="Y4" t="n">
        <v>0.5</v>
      </c>
      <c r="Z4" t="n">
        <v>10</v>
      </c>
      <c r="AA4" t="n">
        <v>418.1567788218807</v>
      </c>
      <c r="AB4" t="n">
        <v>572.1405525592011</v>
      </c>
      <c r="AC4" t="n">
        <v>517.536261227259</v>
      </c>
      <c r="AD4" t="n">
        <v>418156.7788218807</v>
      </c>
      <c r="AE4" t="n">
        <v>572140.552559201</v>
      </c>
      <c r="AF4" t="n">
        <v>2.120201850861981e-06</v>
      </c>
      <c r="AG4" t="n">
        <v>0.9677083333333334</v>
      </c>
      <c r="AH4" t="n">
        <v>517536.2612272591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2.2482</v>
      </c>
      <c r="E5" t="n">
        <v>44.48</v>
      </c>
      <c r="F5" t="n">
        <v>39.91</v>
      </c>
      <c r="G5" t="n">
        <v>29.56</v>
      </c>
      <c r="H5" t="n">
        <v>0.49</v>
      </c>
      <c r="I5" t="n">
        <v>81</v>
      </c>
      <c r="J5" t="n">
        <v>145.92</v>
      </c>
      <c r="K5" t="n">
        <v>47.83</v>
      </c>
      <c r="L5" t="n">
        <v>4</v>
      </c>
      <c r="M5" t="n">
        <v>79</v>
      </c>
      <c r="N5" t="n">
        <v>24.09</v>
      </c>
      <c r="O5" t="n">
        <v>18230.35</v>
      </c>
      <c r="P5" t="n">
        <v>442.19</v>
      </c>
      <c r="Q5" t="n">
        <v>790.21</v>
      </c>
      <c r="R5" t="n">
        <v>174.01</v>
      </c>
      <c r="S5" t="n">
        <v>58.53</v>
      </c>
      <c r="T5" t="n">
        <v>50286.53</v>
      </c>
      <c r="U5" t="n">
        <v>0.34</v>
      </c>
      <c r="V5" t="n">
        <v>0.73</v>
      </c>
      <c r="W5" t="n">
        <v>2.7</v>
      </c>
      <c r="X5" t="n">
        <v>3.01</v>
      </c>
      <c r="Y5" t="n">
        <v>0.5</v>
      </c>
      <c r="Z5" t="n">
        <v>10</v>
      </c>
      <c r="AA5" t="n">
        <v>387.7980657844464</v>
      </c>
      <c r="AB5" t="n">
        <v>530.6024220494896</v>
      </c>
      <c r="AC5" t="n">
        <v>479.9624715942622</v>
      </c>
      <c r="AD5" t="n">
        <v>387798.0657844464</v>
      </c>
      <c r="AE5" t="n">
        <v>530602.4220494897</v>
      </c>
      <c r="AF5" t="n">
        <v>2.213951602929821e-06</v>
      </c>
      <c r="AG5" t="n">
        <v>0.9266666666666666</v>
      </c>
      <c r="AH5" t="n">
        <v>479962.4715942622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2.3116</v>
      </c>
      <c r="E6" t="n">
        <v>43.26</v>
      </c>
      <c r="F6" t="n">
        <v>39.21</v>
      </c>
      <c r="G6" t="n">
        <v>37.35</v>
      </c>
      <c r="H6" t="n">
        <v>0.6</v>
      </c>
      <c r="I6" t="n">
        <v>63</v>
      </c>
      <c r="J6" t="n">
        <v>147.3</v>
      </c>
      <c r="K6" t="n">
        <v>47.83</v>
      </c>
      <c r="L6" t="n">
        <v>5</v>
      </c>
      <c r="M6" t="n">
        <v>61</v>
      </c>
      <c r="N6" t="n">
        <v>24.47</v>
      </c>
      <c r="O6" t="n">
        <v>18400.38</v>
      </c>
      <c r="P6" t="n">
        <v>430.29</v>
      </c>
      <c r="Q6" t="n">
        <v>790.17</v>
      </c>
      <c r="R6" t="n">
        <v>150.38</v>
      </c>
      <c r="S6" t="n">
        <v>58.53</v>
      </c>
      <c r="T6" t="n">
        <v>38564.19</v>
      </c>
      <c r="U6" t="n">
        <v>0.39</v>
      </c>
      <c r="V6" t="n">
        <v>0.74</v>
      </c>
      <c r="W6" t="n">
        <v>2.68</v>
      </c>
      <c r="X6" t="n">
        <v>2.31</v>
      </c>
      <c r="Y6" t="n">
        <v>0.5</v>
      </c>
      <c r="Z6" t="n">
        <v>10</v>
      </c>
      <c r="AA6" t="n">
        <v>368.2438602075141</v>
      </c>
      <c r="AB6" t="n">
        <v>503.8474953084649</v>
      </c>
      <c r="AC6" t="n">
        <v>455.7609975106254</v>
      </c>
      <c r="AD6" t="n">
        <v>368243.8602075141</v>
      </c>
      <c r="AE6" t="n">
        <v>503847.4953084649</v>
      </c>
      <c r="AF6" t="n">
        <v>2.276385786554833e-06</v>
      </c>
      <c r="AG6" t="n">
        <v>0.90125</v>
      </c>
      <c r="AH6" t="n">
        <v>455760.9975106254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2.35</v>
      </c>
      <c r="E7" t="n">
        <v>42.55</v>
      </c>
      <c r="F7" t="n">
        <v>38.82</v>
      </c>
      <c r="G7" t="n">
        <v>44.79</v>
      </c>
      <c r="H7" t="n">
        <v>0.71</v>
      </c>
      <c r="I7" t="n">
        <v>52</v>
      </c>
      <c r="J7" t="n">
        <v>148.68</v>
      </c>
      <c r="K7" t="n">
        <v>47.83</v>
      </c>
      <c r="L7" t="n">
        <v>6</v>
      </c>
      <c r="M7" t="n">
        <v>50</v>
      </c>
      <c r="N7" t="n">
        <v>24.85</v>
      </c>
      <c r="O7" t="n">
        <v>18570.94</v>
      </c>
      <c r="P7" t="n">
        <v>422.92</v>
      </c>
      <c r="Q7" t="n">
        <v>790.17</v>
      </c>
      <c r="R7" t="n">
        <v>137.33</v>
      </c>
      <c r="S7" t="n">
        <v>58.53</v>
      </c>
      <c r="T7" t="n">
        <v>32093.27</v>
      </c>
      <c r="U7" t="n">
        <v>0.43</v>
      </c>
      <c r="V7" t="n">
        <v>0.75</v>
      </c>
      <c r="W7" t="n">
        <v>2.66</v>
      </c>
      <c r="X7" t="n">
        <v>1.92</v>
      </c>
      <c r="Y7" t="n">
        <v>0.5</v>
      </c>
      <c r="Z7" t="n">
        <v>10</v>
      </c>
      <c r="AA7" t="n">
        <v>356.9125974605664</v>
      </c>
      <c r="AB7" t="n">
        <v>488.34356171806</v>
      </c>
      <c r="AC7" t="n">
        <v>441.7367375821811</v>
      </c>
      <c r="AD7" t="n">
        <v>356912.5974605664</v>
      </c>
      <c r="AE7" t="n">
        <v>488343.56171806</v>
      </c>
      <c r="AF7" t="n">
        <v>2.314200812599004e-06</v>
      </c>
      <c r="AG7" t="n">
        <v>0.8864583333333332</v>
      </c>
      <c r="AH7" t="n">
        <v>441736.7375821812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2.3813</v>
      </c>
      <c r="E8" t="n">
        <v>41.99</v>
      </c>
      <c r="F8" t="n">
        <v>38.49</v>
      </c>
      <c r="G8" t="n">
        <v>52.49</v>
      </c>
      <c r="H8" t="n">
        <v>0.83</v>
      </c>
      <c r="I8" t="n">
        <v>44</v>
      </c>
      <c r="J8" t="n">
        <v>150.07</v>
      </c>
      <c r="K8" t="n">
        <v>47.83</v>
      </c>
      <c r="L8" t="n">
        <v>7</v>
      </c>
      <c r="M8" t="n">
        <v>42</v>
      </c>
      <c r="N8" t="n">
        <v>25.24</v>
      </c>
      <c r="O8" t="n">
        <v>18742.03</v>
      </c>
      <c r="P8" t="n">
        <v>415.72</v>
      </c>
      <c r="Q8" t="n">
        <v>790.16</v>
      </c>
      <c r="R8" t="n">
        <v>126.48</v>
      </c>
      <c r="S8" t="n">
        <v>58.53</v>
      </c>
      <c r="T8" t="n">
        <v>26708.33</v>
      </c>
      <c r="U8" t="n">
        <v>0.46</v>
      </c>
      <c r="V8" t="n">
        <v>0.75</v>
      </c>
      <c r="W8" t="n">
        <v>2.64</v>
      </c>
      <c r="X8" t="n">
        <v>1.59</v>
      </c>
      <c r="Y8" t="n">
        <v>0.5</v>
      </c>
      <c r="Z8" t="n">
        <v>10</v>
      </c>
      <c r="AA8" t="n">
        <v>347.2326217653706</v>
      </c>
      <c r="AB8" t="n">
        <v>475.0989919215052</v>
      </c>
      <c r="AC8" t="n">
        <v>429.756210938139</v>
      </c>
      <c r="AD8" t="n">
        <v>347232.6217653706</v>
      </c>
      <c r="AE8" t="n">
        <v>475098.9919215051</v>
      </c>
      <c r="AF8" t="n">
        <v>2.345023997890216e-06</v>
      </c>
      <c r="AG8" t="n">
        <v>0.8747916666666667</v>
      </c>
      <c r="AH8" t="n">
        <v>429756.210938139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2.4045</v>
      </c>
      <c r="E9" t="n">
        <v>41.59</v>
      </c>
      <c r="F9" t="n">
        <v>38.26</v>
      </c>
      <c r="G9" t="n">
        <v>60.41</v>
      </c>
      <c r="H9" t="n">
        <v>0.9399999999999999</v>
      </c>
      <c r="I9" t="n">
        <v>38</v>
      </c>
      <c r="J9" t="n">
        <v>151.46</v>
      </c>
      <c r="K9" t="n">
        <v>47.83</v>
      </c>
      <c r="L9" t="n">
        <v>8</v>
      </c>
      <c r="M9" t="n">
        <v>36</v>
      </c>
      <c r="N9" t="n">
        <v>25.63</v>
      </c>
      <c r="O9" t="n">
        <v>18913.66</v>
      </c>
      <c r="P9" t="n">
        <v>409.64</v>
      </c>
      <c r="Q9" t="n">
        <v>790.1900000000001</v>
      </c>
      <c r="R9" t="n">
        <v>118.67</v>
      </c>
      <c r="S9" t="n">
        <v>58.53</v>
      </c>
      <c r="T9" t="n">
        <v>22835.29</v>
      </c>
      <c r="U9" t="n">
        <v>0.49</v>
      </c>
      <c r="V9" t="n">
        <v>0.76</v>
      </c>
      <c r="W9" t="n">
        <v>2.63</v>
      </c>
      <c r="X9" t="n">
        <v>1.36</v>
      </c>
      <c r="Y9" t="n">
        <v>0.5</v>
      </c>
      <c r="Z9" t="n">
        <v>10</v>
      </c>
      <c r="AA9" t="n">
        <v>339.8395309378694</v>
      </c>
      <c r="AB9" t="n">
        <v>464.98343889117</v>
      </c>
      <c r="AC9" t="n">
        <v>420.6060720917512</v>
      </c>
      <c r="AD9" t="n">
        <v>339839.5309378695</v>
      </c>
      <c r="AE9" t="n">
        <v>464983.43889117</v>
      </c>
      <c r="AF9" t="n">
        <v>2.367870576125236e-06</v>
      </c>
      <c r="AG9" t="n">
        <v>0.8664583333333334</v>
      </c>
      <c r="AH9" t="n">
        <v>420606.0720917512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2.4189</v>
      </c>
      <c r="E10" t="n">
        <v>41.34</v>
      </c>
      <c r="F10" t="n">
        <v>38.13</v>
      </c>
      <c r="G10" t="n">
        <v>67.29000000000001</v>
      </c>
      <c r="H10" t="n">
        <v>1.04</v>
      </c>
      <c r="I10" t="n">
        <v>34</v>
      </c>
      <c r="J10" t="n">
        <v>152.85</v>
      </c>
      <c r="K10" t="n">
        <v>47.83</v>
      </c>
      <c r="L10" t="n">
        <v>9</v>
      </c>
      <c r="M10" t="n">
        <v>32</v>
      </c>
      <c r="N10" t="n">
        <v>26.03</v>
      </c>
      <c r="O10" t="n">
        <v>19085.83</v>
      </c>
      <c r="P10" t="n">
        <v>404.41</v>
      </c>
      <c r="Q10" t="n">
        <v>790.16</v>
      </c>
      <c r="R10" t="n">
        <v>114.4</v>
      </c>
      <c r="S10" t="n">
        <v>58.53</v>
      </c>
      <c r="T10" t="n">
        <v>20718.08</v>
      </c>
      <c r="U10" t="n">
        <v>0.51</v>
      </c>
      <c r="V10" t="n">
        <v>0.76</v>
      </c>
      <c r="W10" t="n">
        <v>2.63</v>
      </c>
      <c r="X10" t="n">
        <v>1.23</v>
      </c>
      <c r="Y10" t="n">
        <v>0.5</v>
      </c>
      <c r="Z10" t="n">
        <v>10</v>
      </c>
      <c r="AA10" t="n">
        <v>334.5366716172994</v>
      </c>
      <c r="AB10" t="n">
        <v>457.7278328231239</v>
      </c>
      <c r="AC10" t="n">
        <v>414.0429308835323</v>
      </c>
      <c r="AD10" t="n">
        <v>334536.6716172994</v>
      </c>
      <c r="AE10" t="n">
        <v>457727.8328231239</v>
      </c>
      <c r="AF10" t="n">
        <v>2.3820512108918e-06</v>
      </c>
      <c r="AG10" t="n">
        <v>0.8612500000000001</v>
      </c>
      <c r="AH10" t="n">
        <v>414042.9308835323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2.4357</v>
      </c>
      <c r="E11" t="n">
        <v>41.06</v>
      </c>
      <c r="F11" t="n">
        <v>37.96</v>
      </c>
      <c r="G11" t="n">
        <v>75.92</v>
      </c>
      <c r="H11" t="n">
        <v>1.15</v>
      </c>
      <c r="I11" t="n">
        <v>30</v>
      </c>
      <c r="J11" t="n">
        <v>154.25</v>
      </c>
      <c r="K11" t="n">
        <v>47.83</v>
      </c>
      <c r="L11" t="n">
        <v>10</v>
      </c>
      <c r="M11" t="n">
        <v>28</v>
      </c>
      <c r="N11" t="n">
        <v>26.43</v>
      </c>
      <c r="O11" t="n">
        <v>19258.55</v>
      </c>
      <c r="P11" t="n">
        <v>398.7</v>
      </c>
      <c r="Q11" t="n">
        <v>790.1799999999999</v>
      </c>
      <c r="R11" t="n">
        <v>108.46</v>
      </c>
      <c r="S11" t="n">
        <v>58.53</v>
      </c>
      <c r="T11" t="n">
        <v>17769.5</v>
      </c>
      <c r="U11" t="n">
        <v>0.54</v>
      </c>
      <c r="V11" t="n">
        <v>0.76</v>
      </c>
      <c r="W11" t="n">
        <v>2.62</v>
      </c>
      <c r="X11" t="n">
        <v>1.06</v>
      </c>
      <c r="Y11" t="n">
        <v>0.5</v>
      </c>
      <c r="Z11" t="n">
        <v>10</v>
      </c>
      <c r="AA11" t="n">
        <v>328.5999877979243</v>
      </c>
      <c r="AB11" t="n">
        <v>449.6050001134492</v>
      </c>
      <c r="AC11" t="n">
        <v>406.6953299272017</v>
      </c>
      <c r="AD11" t="n">
        <v>328599.9877979243</v>
      </c>
      <c r="AE11" t="n">
        <v>449605.0001134492</v>
      </c>
      <c r="AF11" t="n">
        <v>2.398595284786125e-06</v>
      </c>
      <c r="AG11" t="n">
        <v>0.8554166666666667</v>
      </c>
      <c r="AH11" t="n">
        <v>406695.3299272017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2.4463</v>
      </c>
      <c r="E12" t="n">
        <v>40.88</v>
      </c>
      <c r="F12" t="n">
        <v>37.87</v>
      </c>
      <c r="G12" t="n">
        <v>84.16</v>
      </c>
      <c r="H12" t="n">
        <v>1.25</v>
      </c>
      <c r="I12" t="n">
        <v>27</v>
      </c>
      <c r="J12" t="n">
        <v>155.66</v>
      </c>
      <c r="K12" t="n">
        <v>47.83</v>
      </c>
      <c r="L12" t="n">
        <v>11</v>
      </c>
      <c r="M12" t="n">
        <v>25</v>
      </c>
      <c r="N12" t="n">
        <v>26.83</v>
      </c>
      <c r="O12" t="n">
        <v>19431.82</v>
      </c>
      <c r="P12" t="n">
        <v>394.73</v>
      </c>
      <c r="Q12" t="n">
        <v>790.17</v>
      </c>
      <c r="R12" t="n">
        <v>105.66</v>
      </c>
      <c r="S12" t="n">
        <v>58.53</v>
      </c>
      <c r="T12" t="n">
        <v>16385.82</v>
      </c>
      <c r="U12" t="n">
        <v>0.55</v>
      </c>
      <c r="V12" t="n">
        <v>0.77</v>
      </c>
      <c r="W12" t="n">
        <v>2.62</v>
      </c>
      <c r="X12" t="n">
        <v>0.97</v>
      </c>
      <c r="Y12" t="n">
        <v>0.5</v>
      </c>
      <c r="Z12" t="n">
        <v>10</v>
      </c>
      <c r="AA12" t="n">
        <v>324.7371354609862</v>
      </c>
      <c r="AB12" t="n">
        <v>444.3196751290329</v>
      </c>
      <c r="AC12" t="n">
        <v>401.9144289412978</v>
      </c>
      <c r="AD12" t="n">
        <v>324737.1354609862</v>
      </c>
      <c r="AE12" t="n">
        <v>444319.6751290329</v>
      </c>
      <c r="AF12" t="n">
        <v>2.409033807600401e-06</v>
      </c>
      <c r="AG12" t="n">
        <v>0.8516666666666667</v>
      </c>
      <c r="AH12" t="n">
        <v>401914.4289412978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2.4539</v>
      </c>
      <c r="E13" t="n">
        <v>40.75</v>
      </c>
      <c r="F13" t="n">
        <v>37.8</v>
      </c>
      <c r="G13" t="n">
        <v>90.72</v>
      </c>
      <c r="H13" t="n">
        <v>1.35</v>
      </c>
      <c r="I13" t="n">
        <v>25</v>
      </c>
      <c r="J13" t="n">
        <v>157.07</v>
      </c>
      <c r="K13" t="n">
        <v>47.83</v>
      </c>
      <c r="L13" t="n">
        <v>12</v>
      </c>
      <c r="M13" t="n">
        <v>23</v>
      </c>
      <c r="N13" t="n">
        <v>27.24</v>
      </c>
      <c r="O13" t="n">
        <v>19605.66</v>
      </c>
      <c r="P13" t="n">
        <v>391.04</v>
      </c>
      <c r="Q13" t="n">
        <v>790.1799999999999</v>
      </c>
      <c r="R13" t="n">
        <v>103.09</v>
      </c>
      <c r="S13" t="n">
        <v>58.53</v>
      </c>
      <c r="T13" t="n">
        <v>15106.7</v>
      </c>
      <c r="U13" t="n">
        <v>0.57</v>
      </c>
      <c r="V13" t="n">
        <v>0.77</v>
      </c>
      <c r="W13" t="n">
        <v>2.62</v>
      </c>
      <c r="X13" t="n">
        <v>0.9</v>
      </c>
      <c r="Y13" t="n">
        <v>0.5</v>
      </c>
      <c r="Z13" t="n">
        <v>10</v>
      </c>
      <c r="AA13" t="n">
        <v>321.5057995350065</v>
      </c>
      <c r="AB13" t="n">
        <v>439.8984187586275</v>
      </c>
      <c r="AC13" t="n">
        <v>397.9151310736117</v>
      </c>
      <c r="AD13" t="n">
        <v>321505.7995350065</v>
      </c>
      <c r="AE13" t="n">
        <v>439898.4187586276</v>
      </c>
      <c r="AF13" t="n">
        <v>2.416518031504977e-06</v>
      </c>
      <c r="AG13" t="n">
        <v>0.8489583333333334</v>
      </c>
      <c r="AH13" t="n">
        <v>397915.1310736117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2.4618</v>
      </c>
      <c r="E14" t="n">
        <v>40.62</v>
      </c>
      <c r="F14" t="n">
        <v>37.73</v>
      </c>
      <c r="G14" t="n">
        <v>98.42</v>
      </c>
      <c r="H14" t="n">
        <v>1.45</v>
      </c>
      <c r="I14" t="n">
        <v>23</v>
      </c>
      <c r="J14" t="n">
        <v>158.48</v>
      </c>
      <c r="K14" t="n">
        <v>47.83</v>
      </c>
      <c r="L14" t="n">
        <v>13</v>
      </c>
      <c r="M14" t="n">
        <v>21</v>
      </c>
      <c r="N14" t="n">
        <v>27.65</v>
      </c>
      <c r="O14" t="n">
        <v>19780.06</v>
      </c>
      <c r="P14" t="n">
        <v>385.52</v>
      </c>
      <c r="Q14" t="n">
        <v>790.17</v>
      </c>
      <c r="R14" t="n">
        <v>100.93</v>
      </c>
      <c r="S14" t="n">
        <v>58.53</v>
      </c>
      <c r="T14" t="n">
        <v>14038.66</v>
      </c>
      <c r="U14" t="n">
        <v>0.58</v>
      </c>
      <c r="V14" t="n">
        <v>0.77</v>
      </c>
      <c r="W14" t="n">
        <v>2.61</v>
      </c>
      <c r="X14" t="n">
        <v>0.83</v>
      </c>
      <c r="Y14" t="n">
        <v>0.5</v>
      </c>
      <c r="Z14" t="n">
        <v>10</v>
      </c>
      <c r="AA14" t="n">
        <v>317.2448442159766</v>
      </c>
      <c r="AB14" t="n">
        <v>434.0683917110492</v>
      </c>
      <c r="AC14" t="n">
        <v>392.6415136249601</v>
      </c>
      <c r="AD14" t="n">
        <v>317244.8442159766</v>
      </c>
      <c r="AE14" t="n">
        <v>434068.3917110492</v>
      </c>
      <c r="AF14" t="n">
        <v>2.424297685300522e-06</v>
      </c>
      <c r="AG14" t="n">
        <v>0.8462499999999999</v>
      </c>
      <c r="AH14" t="n">
        <v>392641.51362496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2.4701</v>
      </c>
      <c r="E15" t="n">
        <v>40.48</v>
      </c>
      <c r="F15" t="n">
        <v>37.65</v>
      </c>
      <c r="G15" t="n">
        <v>107.57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19</v>
      </c>
      <c r="N15" t="n">
        <v>28.07</v>
      </c>
      <c r="O15" t="n">
        <v>19955.16</v>
      </c>
      <c r="P15" t="n">
        <v>380.83</v>
      </c>
      <c r="Q15" t="n">
        <v>790.16</v>
      </c>
      <c r="R15" t="n">
        <v>98.29000000000001</v>
      </c>
      <c r="S15" t="n">
        <v>58.53</v>
      </c>
      <c r="T15" t="n">
        <v>12730.95</v>
      </c>
      <c r="U15" t="n">
        <v>0.6</v>
      </c>
      <c r="V15" t="n">
        <v>0.77</v>
      </c>
      <c r="W15" t="n">
        <v>2.61</v>
      </c>
      <c r="X15" t="n">
        <v>0.75</v>
      </c>
      <c r="Y15" t="n">
        <v>0.5</v>
      </c>
      <c r="Z15" t="n">
        <v>10</v>
      </c>
      <c r="AA15" t="n">
        <v>313.3913248928586</v>
      </c>
      <c r="AB15" t="n">
        <v>428.795836567885</v>
      </c>
      <c r="AC15" t="n">
        <v>387.8721637445816</v>
      </c>
      <c r="AD15" t="n">
        <v>313391.3248928586</v>
      </c>
      <c r="AE15" t="n">
        <v>428795.836567885</v>
      </c>
      <c r="AF15" t="n">
        <v>2.432471245617361e-06</v>
      </c>
      <c r="AG15" t="n">
        <v>0.8433333333333333</v>
      </c>
      <c r="AH15" t="n">
        <v>387872.1637445816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2.478</v>
      </c>
      <c r="E16" t="n">
        <v>40.35</v>
      </c>
      <c r="F16" t="n">
        <v>37.58</v>
      </c>
      <c r="G16" t="n">
        <v>118.67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17</v>
      </c>
      <c r="N16" t="n">
        <v>28.5</v>
      </c>
      <c r="O16" t="n">
        <v>20130.71</v>
      </c>
      <c r="P16" t="n">
        <v>376.86</v>
      </c>
      <c r="Q16" t="n">
        <v>790.16</v>
      </c>
      <c r="R16" t="n">
        <v>95.83</v>
      </c>
      <c r="S16" t="n">
        <v>58.53</v>
      </c>
      <c r="T16" t="n">
        <v>11506.84</v>
      </c>
      <c r="U16" t="n">
        <v>0.61</v>
      </c>
      <c r="V16" t="n">
        <v>0.77</v>
      </c>
      <c r="W16" t="n">
        <v>2.61</v>
      </c>
      <c r="X16" t="n">
        <v>0.68</v>
      </c>
      <c r="Y16" t="n">
        <v>0.5</v>
      </c>
      <c r="Z16" t="n">
        <v>10</v>
      </c>
      <c r="AA16" t="n">
        <v>310.0349441107492</v>
      </c>
      <c r="AB16" t="n">
        <v>424.2034883087331</v>
      </c>
      <c r="AC16" t="n">
        <v>383.7181027578821</v>
      </c>
      <c r="AD16" t="n">
        <v>310034.9441107492</v>
      </c>
      <c r="AE16" t="n">
        <v>424203.4883087332</v>
      </c>
      <c r="AF16" t="n">
        <v>2.440250899412907e-06</v>
      </c>
      <c r="AG16" t="n">
        <v>0.8406250000000001</v>
      </c>
      <c r="AH16" t="n">
        <v>383718.1027578821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2.4823</v>
      </c>
      <c r="E17" t="n">
        <v>40.29</v>
      </c>
      <c r="F17" t="n">
        <v>37.54</v>
      </c>
      <c r="G17" t="n">
        <v>125.12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16</v>
      </c>
      <c r="N17" t="n">
        <v>28.92</v>
      </c>
      <c r="O17" t="n">
        <v>20306.85</v>
      </c>
      <c r="P17" t="n">
        <v>372.3</v>
      </c>
      <c r="Q17" t="n">
        <v>790.16</v>
      </c>
      <c r="R17" t="n">
        <v>94.36</v>
      </c>
      <c r="S17" t="n">
        <v>58.53</v>
      </c>
      <c r="T17" t="n">
        <v>10776.59</v>
      </c>
      <c r="U17" t="n">
        <v>0.62</v>
      </c>
      <c r="V17" t="n">
        <v>0.77</v>
      </c>
      <c r="W17" t="n">
        <v>2.61</v>
      </c>
      <c r="X17" t="n">
        <v>0.63</v>
      </c>
      <c r="Y17" t="n">
        <v>0.5</v>
      </c>
      <c r="Z17" t="n">
        <v>10</v>
      </c>
      <c r="AA17" t="n">
        <v>306.898058150517</v>
      </c>
      <c r="AB17" t="n">
        <v>419.9114625483022</v>
      </c>
      <c r="AC17" t="n">
        <v>379.8357019121306</v>
      </c>
      <c r="AD17" t="n">
        <v>306898.0581505171</v>
      </c>
      <c r="AE17" t="n">
        <v>419911.4625483022</v>
      </c>
      <c r="AF17" t="n">
        <v>2.444485394516811e-06</v>
      </c>
      <c r="AG17" t="n">
        <v>0.839375</v>
      </c>
      <c r="AH17" t="n">
        <v>379835.7019121306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2.4863</v>
      </c>
      <c r="E18" t="n">
        <v>40.22</v>
      </c>
      <c r="F18" t="n">
        <v>37.5</v>
      </c>
      <c r="G18" t="n">
        <v>132.36</v>
      </c>
      <c r="H18" t="n">
        <v>1.83</v>
      </c>
      <c r="I18" t="n">
        <v>17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366.45</v>
      </c>
      <c r="Q18" t="n">
        <v>790.16</v>
      </c>
      <c r="R18" t="n">
        <v>93.34</v>
      </c>
      <c r="S18" t="n">
        <v>58.53</v>
      </c>
      <c r="T18" t="n">
        <v>10273.99</v>
      </c>
      <c r="U18" t="n">
        <v>0.63</v>
      </c>
      <c r="V18" t="n">
        <v>0.77</v>
      </c>
      <c r="W18" t="n">
        <v>2.6</v>
      </c>
      <c r="X18" t="n">
        <v>0.6</v>
      </c>
      <c r="Y18" t="n">
        <v>0.5</v>
      </c>
      <c r="Z18" t="n">
        <v>10</v>
      </c>
      <c r="AA18" t="n">
        <v>303.101335228597</v>
      </c>
      <c r="AB18" t="n">
        <v>414.7166187469373</v>
      </c>
      <c r="AC18" t="n">
        <v>375.1366467121589</v>
      </c>
      <c r="AD18" t="n">
        <v>303101.335228597</v>
      </c>
      <c r="AE18" t="n">
        <v>414716.6187469374</v>
      </c>
      <c r="AF18" t="n">
        <v>2.448424459729746e-06</v>
      </c>
      <c r="AG18" t="n">
        <v>0.8379166666666666</v>
      </c>
      <c r="AH18" t="n">
        <v>375136.6467121589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2.4906</v>
      </c>
      <c r="E19" t="n">
        <v>40.15</v>
      </c>
      <c r="F19" t="n">
        <v>37.46</v>
      </c>
      <c r="G19" t="n">
        <v>140.48</v>
      </c>
      <c r="H19" t="n">
        <v>1.93</v>
      </c>
      <c r="I19" t="n">
        <v>16</v>
      </c>
      <c r="J19" t="n">
        <v>165.62</v>
      </c>
      <c r="K19" t="n">
        <v>47.83</v>
      </c>
      <c r="L19" t="n">
        <v>18</v>
      </c>
      <c r="M19" t="n">
        <v>14</v>
      </c>
      <c r="N19" t="n">
        <v>29.8</v>
      </c>
      <c r="O19" t="n">
        <v>20660.89</v>
      </c>
      <c r="P19" t="n">
        <v>361.21</v>
      </c>
      <c r="Q19" t="n">
        <v>790.16</v>
      </c>
      <c r="R19" t="n">
        <v>91.97</v>
      </c>
      <c r="S19" t="n">
        <v>58.53</v>
      </c>
      <c r="T19" t="n">
        <v>9594.700000000001</v>
      </c>
      <c r="U19" t="n">
        <v>0.64</v>
      </c>
      <c r="V19" t="n">
        <v>0.77</v>
      </c>
      <c r="W19" t="n">
        <v>2.6</v>
      </c>
      <c r="X19" t="n">
        <v>0.5600000000000001</v>
      </c>
      <c r="Y19" t="n">
        <v>0.5</v>
      </c>
      <c r="Z19" t="n">
        <v>10</v>
      </c>
      <c r="AA19" t="n">
        <v>299.6145508490181</v>
      </c>
      <c r="AB19" t="n">
        <v>409.9458465327269</v>
      </c>
      <c r="AC19" t="n">
        <v>370.821190302252</v>
      </c>
      <c r="AD19" t="n">
        <v>299614.5508490181</v>
      </c>
      <c r="AE19" t="n">
        <v>409945.846532727</v>
      </c>
      <c r="AF19" t="n">
        <v>2.45265895483365e-06</v>
      </c>
      <c r="AG19" t="n">
        <v>0.8364583333333333</v>
      </c>
      <c r="AH19" t="n">
        <v>370821.190302252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2.4946</v>
      </c>
      <c r="E20" t="n">
        <v>40.09</v>
      </c>
      <c r="F20" t="n">
        <v>37.42</v>
      </c>
      <c r="G20" t="n">
        <v>149.7</v>
      </c>
      <c r="H20" t="n">
        <v>2.02</v>
      </c>
      <c r="I20" t="n">
        <v>15</v>
      </c>
      <c r="J20" t="n">
        <v>167.07</v>
      </c>
      <c r="K20" t="n">
        <v>47.83</v>
      </c>
      <c r="L20" t="n">
        <v>19</v>
      </c>
      <c r="M20" t="n">
        <v>13</v>
      </c>
      <c r="N20" t="n">
        <v>30.24</v>
      </c>
      <c r="O20" t="n">
        <v>20838.81</v>
      </c>
      <c r="P20" t="n">
        <v>359.28</v>
      </c>
      <c r="Q20" t="n">
        <v>790.17</v>
      </c>
      <c r="R20" t="n">
        <v>90.76000000000001</v>
      </c>
      <c r="S20" t="n">
        <v>58.53</v>
      </c>
      <c r="T20" t="n">
        <v>8996.02</v>
      </c>
      <c r="U20" t="n">
        <v>0.64</v>
      </c>
      <c r="V20" t="n">
        <v>0.78</v>
      </c>
      <c r="W20" t="n">
        <v>2.6</v>
      </c>
      <c r="X20" t="n">
        <v>0.52</v>
      </c>
      <c r="Y20" t="n">
        <v>0.5</v>
      </c>
      <c r="Z20" t="n">
        <v>10</v>
      </c>
      <c r="AA20" t="n">
        <v>297.9808040293641</v>
      </c>
      <c r="AB20" t="n">
        <v>407.7104820582537</v>
      </c>
      <c r="AC20" t="n">
        <v>368.7991658758687</v>
      </c>
      <c r="AD20" t="n">
        <v>297980.8040293641</v>
      </c>
      <c r="AE20" t="n">
        <v>407710.4820582537</v>
      </c>
      <c r="AF20" t="n">
        <v>2.456598020046585e-06</v>
      </c>
      <c r="AG20" t="n">
        <v>0.8352083333333334</v>
      </c>
      <c r="AH20" t="n">
        <v>368799.1658758687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2.4991</v>
      </c>
      <c r="E21" t="n">
        <v>40.01</v>
      </c>
      <c r="F21" t="n">
        <v>37.38</v>
      </c>
      <c r="G21" t="n">
        <v>160.21</v>
      </c>
      <c r="H21" t="n">
        <v>2.1</v>
      </c>
      <c r="I21" t="n">
        <v>14</v>
      </c>
      <c r="J21" t="n">
        <v>168.51</v>
      </c>
      <c r="K21" t="n">
        <v>47.83</v>
      </c>
      <c r="L21" t="n">
        <v>20</v>
      </c>
      <c r="M21" t="n">
        <v>11</v>
      </c>
      <c r="N21" t="n">
        <v>30.69</v>
      </c>
      <c r="O21" t="n">
        <v>21017.33</v>
      </c>
      <c r="P21" t="n">
        <v>352.08</v>
      </c>
      <c r="Q21" t="n">
        <v>790.16</v>
      </c>
      <c r="R21" t="n">
        <v>89.13</v>
      </c>
      <c r="S21" t="n">
        <v>58.53</v>
      </c>
      <c r="T21" t="n">
        <v>8182.85</v>
      </c>
      <c r="U21" t="n">
        <v>0.66</v>
      </c>
      <c r="V21" t="n">
        <v>0.78</v>
      </c>
      <c r="W21" t="n">
        <v>2.6</v>
      </c>
      <c r="X21" t="n">
        <v>0.48</v>
      </c>
      <c r="Y21" t="n">
        <v>0.5</v>
      </c>
      <c r="Z21" t="n">
        <v>10</v>
      </c>
      <c r="AA21" t="n">
        <v>293.4233575303128</v>
      </c>
      <c r="AB21" t="n">
        <v>401.4747826979024</v>
      </c>
      <c r="AC21" t="n">
        <v>363.1585929106103</v>
      </c>
      <c r="AD21" t="n">
        <v>293423.3575303128</v>
      </c>
      <c r="AE21" t="n">
        <v>401474.7826979024</v>
      </c>
      <c r="AF21" t="n">
        <v>2.461029468411136e-06</v>
      </c>
      <c r="AG21" t="n">
        <v>0.8335416666666666</v>
      </c>
      <c r="AH21" t="n">
        <v>363158.5929106103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2.4984</v>
      </c>
      <c r="E22" t="n">
        <v>40.02</v>
      </c>
      <c r="F22" t="n">
        <v>37.39</v>
      </c>
      <c r="G22" t="n">
        <v>160.25</v>
      </c>
      <c r="H22" t="n">
        <v>2.19</v>
      </c>
      <c r="I22" t="n">
        <v>14</v>
      </c>
      <c r="J22" t="n">
        <v>169.97</v>
      </c>
      <c r="K22" t="n">
        <v>47.83</v>
      </c>
      <c r="L22" t="n">
        <v>21</v>
      </c>
      <c r="M22" t="n">
        <v>7</v>
      </c>
      <c r="N22" t="n">
        <v>31.14</v>
      </c>
      <c r="O22" t="n">
        <v>21196.47</v>
      </c>
      <c r="P22" t="n">
        <v>348.46</v>
      </c>
      <c r="Q22" t="n">
        <v>790.1900000000001</v>
      </c>
      <c r="R22" t="n">
        <v>89.47</v>
      </c>
      <c r="S22" t="n">
        <v>58.53</v>
      </c>
      <c r="T22" t="n">
        <v>8351.790000000001</v>
      </c>
      <c r="U22" t="n">
        <v>0.65</v>
      </c>
      <c r="V22" t="n">
        <v>0.78</v>
      </c>
      <c r="W22" t="n">
        <v>2.6</v>
      </c>
      <c r="X22" t="n">
        <v>0.49</v>
      </c>
      <c r="Y22" t="n">
        <v>0.5</v>
      </c>
      <c r="Z22" t="n">
        <v>10</v>
      </c>
      <c r="AA22" t="n">
        <v>291.5596546136514</v>
      </c>
      <c r="AB22" t="n">
        <v>398.9247821465563</v>
      </c>
      <c r="AC22" t="n">
        <v>360.8519608329365</v>
      </c>
      <c r="AD22" t="n">
        <v>291559.6546136514</v>
      </c>
      <c r="AE22" t="n">
        <v>398924.7821465563</v>
      </c>
      <c r="AF22" t="n">
        <v>2.460340131998873e-06</v>
      </c>
      <c r="AG22" t="n">
        <v>0.8337500000000001</v>
      </c>
      <c r="AH22" t="n">
        <v>360851.9608329365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2.5027</v>
      </c>
      <c r="E23" t="n">
        <v>39.96</v>
      </c>
      <c r="F23" t="n">
        <v>37.35</v>
      </c>
      <c r="G23" t="n">
        <v>172.39</v>
      </c>
      <c r="H23" t="n">
        <v>2.28</v>
      </c>
      <c r="I23" t="n">
        <v>13</v>
      </c>
      <c r="J23" t="n">
        <v>171.42</v>
      </c>
      <c r="K23" t="n">
        <v>47.83</v>
      </c>
      <c r="L23" t="n">
        <v>22</v>
      </c>
      <c r="M23" t="n">
        <v>4</v>
      </c>
      <c r="N23" t="n">
        <v>31.6</v>
      </c>
      <c r="O23" t="n">
        <v>21376.23</v>
      </c>
      <c r="P23" t="n">
        <v>349.76</v>
      </c>
      <c r="Q23" t="n">
        <v>790.17</v>
      </c>
      <c r="R23" t="n">
        <v>88</v>
      </c>
      <c r="S23" t="n">
        <v>58.53</v>
      </c>
      <c r="T23" t="n">
        <v>7625.96</v>
      </c>
      <c r="U23" t="n">
        <v>0.67</v>
      </c>
      <c r="V23" t="n">
        <v>0.78</v>
      </c>
      <c r="W23" t="n">
        <v>2.6</v>
      </c>
      <c r="X23" t="n">
        <v>0.45</v>
      </c>
      <c r="Y23" t="n">
        <v>0.5</v>
      </c>
      <c r="Z23" t="n">
        <v>10</v>
      </c>
      <c r="AA23" t="n">
        <v>291.6655401144311</v>
      </c>
      <c r="AB23" t="n">
        <v>399.0696593600618</v>
      </c>
      <c r="AC23" t="n">
        <v>360.9830111685214</v>
      </c>
      <c r="AD23" t="n">
        <v>291665.5401144311</v>
      </c>
      <c r="AE23" t="n">
        <v>399069.6593600618</v>
      </c>
      <c r="AF23" t="n">
        <v>2.464574627102777e-06</v>
      </c>
      <c r="AG23" t="n">
        <v>0.8325</v>
      </c>
      <c r="AH23" t="n">
        <v>360983.0111685214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2.5018</v>
      </c>
      <c r="E24" t="n">
        <v>39.97</v>
      </c>
      <c r="F24" t="n">
        <v>37.37</v>
      </c>
      <c r="G24" t="n">
        <v>172.47</v>
      </c>
      <c r="H24" t="n">
        <v>2.36</v>
      </c>
      <c r="I24" t="n">
        <v>13</v>
      </c>
      <c r="J24" t="n">
        <v>172.89</v>
      </c>
      <c r="K24" t="n">
        <v>47.83</v>
      </c>
      <c r="L24" t="n">
        <v>23</v>
      </c>
      <c r="M24" t="n">
        <v>2</v>
      </c>
      <c r="N24" t="n">
        <v>32.06</v>
      </c>
      <c r="O24" t="n">
        <v>21556.61</v>
      </c>
      <c r="P24" t="n">
        <v>350.67</v>
      </c>
      <c r="Q24" t="n">
        <v>790.2</v>
      </c>
      <c r="R24" t="n">
        <v>88.34</v>
      </c>
      <c r="S24" t="n">
        <v>58.53</v>
      </c>
      <c r="T24" t="n">
        <v>7791.64</v>
      </c>
      <c r="U24" t="n">
        <v>0.66</v>
      </c>
      <c r="V24" t="n">
        <v>0.78</v>
      </c>
      <c r="W24" t="n">
        <v>2.61</v>
      </c>
      <c r="X24" t="n">
        <v>0.46</v>
      </c>
      <c r="Y24" t="n">
        <v>0.5</v>
      </c>
      <c r="Z24" t="n">
        <v>10</v>
      </c>
      <c r="AA24" t="n">
        <v>292.3160925576404</v>
      </c>
      <c r="AB24" t="n">
        <v>399.9597739132091</v>
      </c>
      <c r="AC24" t="n">
        <v>361.7881744379998</v>
      </c>
      <c r="AD24" t="n">
        <v>292316.0925576404</v>
      </c>
      <c r="AE24" t="n">
        <v>399959.773913209</v>
      </c>
      <c r="AF24" t="n">
        <v>2.463688337429867e-06</v>
      </c>
      <c r="AG24" t="n">
        <v>0.8327083333333333</v>
      </c>
      <c r="AH24" t="n">
        <v>361788.1744379998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2.5015</v>
      </c>
      <c r="E25" t="n">
        <v>39.98</v>
      </c>
      <c r="F25" t="n">
        <v>37.37</v>
      </c>
      <c r="G25" t="n">
        <v>172.48</v>
      </c>
      <c r="H25" t="n">
        <v>2.44</v>
      </c>
      <c r="I25" t="n">
        <v>13</v>
      </c>
      <c r="J25" t="n">
        <v>174.35</v>
      </c>
      <c r="K25" t="n">
        <v>47.83</v>
      </c>
      <c r="L25" t="n">
        <v>24</v>
      </c>
      <c r="M25" t="n">
        <v>1</v>
      </c>
      <c r="N25" t="n">
        <v>32.53</v>
      </c>
      <c r="O25" t="n">
        <v>21737.62</v>
      </c>
      <c r="P25" t="n">
        <v>351.22</v>
      </c>
      <c r="Q25" t="n">
        <v>790.16</v>
      </c>
      <c r="R25" t="n">
        <v>88.63</v>
      </c>
      <c r="S25" t="n">
        <v>58.53</v>
      </c>
      <c r="T25" t="n">
        <v>7941.06</v>
      </c>
      <c r="U25" t="n">
        <v>0.66</v>
      </c>
      <c r="V25" t="n">
        <v>0.78</v>
      </c>
      <c r="W25" t="n">
        <v>2.61</v>
      </c>
      <c r="X25" t="n">
        <v>0.47</v>
      </c>
      <c r="Y25" t="n">
        <v>0.5</v>
      </c>
      <c r="Z25" t="n">
        <v>10</v>
      </c>
      <c r="AA25" t="n">
        <v>292.6505179850049</v>
      </c>
      <c r="AB25" t="n">
        <v>400.4173495367377</v>
      </c>
      <c r="AC25" t="n">
        <v>362.2020796862303</v>
      </c>
      <c r="AD25" t="n">
        <v>292650.5179850049</v>
      </c>
      <c r="AE25" t="n">
        <v>400417.3495367377</v>
      </c>
      <c r="AF25" t="n">
        <v>2.463392907538897e-06</v>
      </c>
      <c r="AG25" t="n">
        <v>0.8329166666666666</v>
      </c>
      <c r="AH25" t="n">
        <v>362202.0796862303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2.5017</v>
      </c>
      <c r="E26" t="n">
        <v>39.97</v>
      </c>
      <c r="F26" t="n">
        <v>37.37</v>
      </c>
      <c r="G26" t="n">
        <v>172.47</v>
      </c>
      <c r="H26" t="n">
        <v>2.52</v>
      </c>
      <c r="I26" t="n">
        <v>13</v>
      </c>
      <c r="J26" t="n">
        <v>175.83</v>
      </c>
      <c r="K26" t="n">
        <v>47.83</v>
      </c>
      <c r="L26" t="n">
        <v>25</v>
      </c>
      <c r="M26" t="n">
        <v>0</v>
      </c>
      <c r="N26" t="n">
        <v>33</v>
      </c>
      <c r="O26" t="n">
        <v>21919.27</v>
      </c>
      <c r="P26" t="n">
        <v>353.65</v>
      </c>
      <c r="Q26" t="n">
        <v>790.17</v>
      </c>
      <c r="R26" t="n">
        <v>88.38</v>
      </c>
      <c r="S26" t="n">
        <v>58.53</v>
      </c>
      <c r="T26" t="n">
        <v>7814.8</v>
      </c>
      <c r="U26" t="n">
        <v>0.66</v>
      </c>
      <c r="V26" t="n">
        <v>0.78</v>
      </c>
      <c r="W26" t="n">
        <v>2.61</v>
      </c>
      <c r="X26" t="n">
        <v>0.47</v>
      </c>
      <c r="Y26" t="n">
        <v>0.5</v>
      </c>
      <c r="Z26" t="n">
        <v>10</v>
      </c>
      <c r="AA26" t="n">
        <v>293.9481798034901</v>
      </c>
      <c r="AB26" t="n">
        <v>402.192867685588</v>
      </c>
      <c r="AC26" t="n">
        <v>363.8081448749098</v>
      </c>
      <c r="AD26" t="n">
        <v>293948.1798034901</v>
      </c>
      <c r="AE26" t="n">
        <v>402192.867685588</v>
      </c>
      <c r="AF26" t="n">
        <v>2.463589860799544e-06</v>
      </c>
      <c r="AG26" t="n">
        <v>0.8327083333333333</v>
      </c>
      <c r="AH26" t="n">
        <v>363808.1448749098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1.2185</v>
      </c>
      <c r="E2" t="n">
        <v>82.06999999999999</v>
      </c>
      <c r="F2" t="n">
        <v>59.41</v>
      </c>
      <c r="G2" t="n">
        <v>6.27</v>
      </c>
      <c r="H2" t="n">
        <v>0.1</v>
      </c>
      <c r="I2" t="n">
        <v>569</v>
      </c>
      <c r="J2" t="n">
        <v>176.73</v>
      </c>
      <c r="K2" t="n">
        <v>52.44</v>
      </c>
      <c r="L2" t="n">
        <v>1</v>
      </c>
      <c r="M2" t="n">
        <v>567</v>
      </c>
      <c r="N2" t="n">
        <v>33.29</v>
      </c>
      <c r="O2" t="n">
        <v>22031.19</v>
      </c>
      <c r="P2" t="n">
        <v>778.8200000000001</v>
      </c>
      <c r="Q2" t="n">
        <v>790.3099999999999</v>
      </c>
      <c r="R2" t="n">
        <v>826.83</v>
      </c>
      <c r="S2" t="n">
        <v>58.53</v>
      </c>
      <c r="T2" t="n">
        <v>374259.54</v>
      </c>
      <c r="U2" t="n">
        <v>0.07000000000000001</v>
      </c>
      <c r="V2" t="n">
        <v>0.49</v>
      </c>
      <c r="W2" t="n">
        <v>3.52</v>
      </c>
      <c r="X2" t="n">
        <v>22.5</v>
      </c>
      <c r="Y2" t="n">
        <v>0.5</v>
      </c>
      <c r="Z2" t="n">
        <v>10</v>
      </c>
      <c r="AA2" t="n">
        <v>1227.545191408956</v>
      </c>
      <c r="AB2" t="n">
        <v>1679.581486357477</v>
      </c>
      <c r="AC2" t="n">
        <v>1519.28458660694</v>
      </c>
      <c r="AD2" t="n">
        <v>1227545.191408956</v>
      </c>
      <c r="AE2" t="n">
        <v>1679581.486357477</v>
      </c>
      <c r="AF2" t="n">
        <v>1.156298190771857e-06</v>
      </c>
      <c r="AG2" t="n">
        <v>1.709791666666667</v>
      </c>
      <c r="AH2" t="n">
        <v>1519284.58660694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1.8196</v>
      </c>
      <c r="E3" t="n">
        <v>54.96</v>
      </c>
      <c r="F3" t="n">
        <v>44.96</v>
      </c>
      <c r="G3" t="n">
        <v>12.67</v>
      </c>
      <c r="H3" t="n">
        <v>0.2</v>
      </c>
      <c r="I3" t="n">
        <v>213</v>
      </c>
      <c r="J3" t="n">
        <v>178.21</v>
      </c>
      <c r="K3" t="n">
        <v>52.44</v>
      </c>
      <c r="L3" t="n">
        <v>2</v>
      </c>
      <c r="M3" t="n">
        <v>211</v>
      </c>
      <c r="N3" t="n">
        <v>33.77</v>
      </c>
      <c r="O3" t="n">
        <v>22213.89</v>
      </c>
      <c r="P3" t="n">
        <v>586.08</v>
      </c>
      <c r="Q3" t="n">
        <v>790.2</v>
      </c>
      <c r="R3" t="n">
        <v>342.34</v>
      </c>
      <c r="S3" t="n">
        <v>58.53</v>
      </c>
      <c r="T3" t="n">
        <v>133794.25</v>
      </c>
      <c r="U3" t="n">
        <v>0.17</v>
      </c>
      <c r="V3" t="n">
        <v>0.65</v>
      </c>
      <c r="W3" t="n">
        <v>2.93</v>
      </c>
      <c r="X3" t="n">
        <v>8.06</v>
      </c>
      <c r="Y3" t="n">
        <v>0.5</v>
      </c>
      <c r="Z3" t="n">
        <v>10</v>
      </c>
      <c r="AA3" t="n">
        <v>621.6565204542868</v>
      </c>
      <c r="AB3" t="n">
        <v>850.5778768356403</v>
      </c>
      <c r="AC3" t="n">
        <v>769.3999180639939</v>
      </c>
      <c r="AD3" t="n">
        <v>621656.5204542868</v>
      </c>
      <c r="AE3" t="n">
        <v>850577.8768356403</v>
      </c>
      <c r="AF3" t="n">
        <v>1.72671332616206e-06</v>
      </c>
      <c r="AG3" t="n">
        <v>1.145</v>
      </c>
      <c r="AH3" t="n">
        <v>769399.9180639939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2.0462</v>
      </c>
      <c r="E4" t="n">
        <v>48.87</v>
      </c>
      <c r="F4" t="n">
        <v>41.79</v>
      </c>
      <c r="G4" t="n">
        <v>19.14</v>
      </c>
      <c r="H4" t="n">
        <v>0.3</v>
      </c>
      <c r="I4" t="n">
        <v>131</v>
      </c>
      <c r="J4" t="n">
        <v>179.7</v>
      </c>
      <c r="K4" t="n">
        <v>52.44</v>
      </c>
      <c r="L4" t="n">
        <v>3</v>
      </c>
      <c r="M4" t="n">
        <v>129</v>
      </c>
      <c r="N4" t="n">
        <v>34.26</v>
      </c>
      <c r="O4" t="n">
        <v>22397.24</v>
      </c>
      <c r="P4" t="n">
        <v>542.03</v>
      </c>
      <c r="Q4" t="n">
        <v>790.22</v>
      </c>
      <c r="R4" t="n">
        <v>236.62</v>
      </c>
      <c r="S4" t="n">
        <v>58.53</v>
      </c>
      <c r="T4" t="n">
        <v>81342.56</v>
      </c>
      <c r="U4" t="n">
        <v>0.25</v>
      </c>
      <c r="V4" t="n">
        <v>0.6899999999999999</v>
      </c>
      <c r="W4" t="n">
        <v>2.78</v>
      </c>
      <c r="X4" t="n">
        <v>4.89</v>
      </c>
      <c r="Y4" t="n">
        <v>0.5</v>
      </c>
      <c r="Z4" t="n">
        <v>10</v>
      </c>
      <c r="AA4" t="n">
        <v>512.6320211258241</v>
      </c>
      <c r="AB4" t="n">
        <v>701.4057470329874</v>
      </c>
      <c r="AC4" t="n">
        <v>634.4645669653071</v>
      </c>
      <c r="AD4" t="n">
        <v>512632.0211258241</v>
      </c>
      <c r="AE4" t="n">
        <v>701405.7470329874</v>
      </c>
      <c r="AF4" t="n">
        <v>1.94174588260761e-06</v>
      </c>
      <c r="AG4" t="n">
        <v>1.018125</v>
      </c>
      <c r="AH4" t="n">
        <v>634464.5669653071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2.1635</v>
      </c>
      <c r="E5" t="n">
        <v>46.22</v>
      </c>
      <c r="F5" t="n">
        <v>40.42</v>
      </c>
      <c r="G5" t="n">
        <v>25.53</v>
      </c>
      <c r="H5" t="n">
        <v>0.39</v>
      </c>
      <c r="I5" t="n">
        <v>95</v>
      </c>
      <c r="J5" t="n">
        <v>181.19</v>
      </c>
      <c r="K5" t="n">
        <v>52.44</v>
      </c>
      <c r="L5" t="n">
        <v>4</v>
      </c>
      <c r="M5" t="n">
        <v>93</v>
      </c>
      <c r="N5" t="n">
        <v>34.75</v>
      </c>
      <c r="O5" t="n">
        <v>22581.25</v>
      </c>
      <c r="P5" t="n">
        <v>521.71</v>
      </c>
      <c r="Q5" t="n">
        <v>790.1900000000001</v>
      </c>
      <c r="R5" t="n">
        <v>190.88</v>
      </c>
      <c r="S5" t="n">
        <v>58.53</v>
      </c>
      <c r="T5" t="n">
        <v>58652.31</v>
      </c>
      <c r="U5" t="n">
        <v>0.31</v>
      </c>
      <c r="V5" t="n">
        <v>0.72</v>
      </c>
      <c r="W5" t="n">
        <v>2.73</v>
      </c>
      <c r="X5" t="n">
        <v>3.52</v>
      </c>
      <c r="Y5" t="n">
        <v>0.5</v>
      </c>
      <c r="Z5" t="n">
        <v>10</v>
      </c>
      <c r="AA5" t="n">
        <v>467.4535558042368</v>
      </c>
      <c r="AB5" t="n">
        <v>639.59057764677</v>
      </c>
      <c r="AC5" t="n">
        <v>578.5489505871752</v>
      </c>
      <c r="AD5" t="n">
        <v>467453.5558042369</v>
      </c>
      <c r="AE5" t="n">
        <v>639590.57764677</v>
      </c>
      <c r="AF5" t="n">
        <v>2.053057969417244e-06</v>
      </c>
      <c r="AG5" t="n">
        <v>0.9629166666666666</v>
      </c>
      <c r="AH5" t="n">
        <v>578548.9505871752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2.2388</v>
      </c>
      <c r="E6" t="n">
        <v>44.67</v>
      </c>
      <c r="F6" t="n">
        <v>39.62</v>
      </c>
      <c r="G6" t="n">
        <v>32.12</v>
      </c>
      <c r="H6" t="n">
        <v>0.49</v>
      </c>
      <c r="I6" t="n">
        <v>74</v>
      </c>
      <c r="J6" t="n">
        <v>182.69</v>
      </c>
      <c r="K6" t="n">
        <v>52.44</v>
      </c>
      <c r="L6" t="n">
        <v>5</v>
      </c>
      <c r="M6" t="n">
        <v>72</v>
      </c>
      <c r="N6" t="n">
        <v>35.25</v>
      </c>
      <c r="O6" t="n">
        <v>22766.06</v>
      </c>
      <c r="P6" t="n">
        <v>508.65</v>
      </c>
      <c r="Q6" t="n">
        <v>790.23</v>
      </c>
      <c r="R6" t="n">
        <v>163.39</v>
      </c>
      <c r="S6" t="n">
        <v>58.53</v>
      </c>
      <c r="T6" t="n">
        <v>45012.76</v>
      </c>
      <c r="U6" t="n">
        <v>0.36</v>
      </c>
      <c r="V6" t="n">
        <v>0.73</v>
      </c>
      <c r="W6" t="n">
        <v>2.7</v>
      </c>
      <c r="X6" t="n">
        <v>2.71</v>
      </c>
      <c r="Y6" t="n">
        <v>0.5</v>
      </c>
      <c r="Z6" t="n">
        <v>10</v>
      </c>
      <c r="AA6" t="n">
        <v>441.2916089754353</v>
      </c>
      <c r="AB6" t="n">
        <v>603.794647811968</v>
      </c>
      <c r="AC6" t="n">
        <v>546.1693340559036</v>
      </c>
      <c r="AD6" t="n">
        <v>441291.6089754353</v>
      </c>
      <c r="AE6" t="n">
        <v>603794.647811968</v>
      </c>
      <c r="AF6" t="n">
        <v>2.124514066064861e-06</v>
      </c>
      <c r="AG6" t="n">
        <v>0.930625</v>
      </c>
      <c r="AH6" t="n">
        <v>546169.3340559036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2.2864</v>
      </c>
      <c r="E7" t="n">
        <v>43.74</v>
      </c>
      <c r="F7" t="n">
        <v>39.15</v>
      </c>
      <c r="G7" t="n">
        <v>38.51</v>
      </c>
      <c r="H7" t="n">
        <v>0.58</v>
      </c>
      <c r="I7" t="n">
        <v>61</v>
      </c>
      <c r="J7" t="n">
        <v>184.19</v>
      </c>
      <c r="K7" t="n">
        <v>52.44</v>
      </c>
      <c r="L7" t="n">
        <v>6</v>
      </c>
      <c r="M7" t="n">
        <v>59</v>
      </c>
      <c r="N7" t="n">
        <v>35.75</v>
      </c>
      <c r="O7" t="n">
        <v>22951.43</v>
      </c>
      <c r="P7" t="n">
        <v>500.41</v>
      </c>
      <c r="Q7" t="n">
        <v>790.21</v>
      </c>
      <c r="R7" t="n">
        <v>147.86</v>
      </c>
      <c r="S7" t="n">
        <v>58.53</v>
      </c>
      <c r="T7" t="n">
        <v>37315.23</v>
      </c>
      <c r="U7" t="n">
        <v>0.4</v>
      </c>
      <c r="V7" t="n">
        <v>0.74</v>
      </c>
      <c r="W7" t="n">
        <v>2.68</v>
      </c>
      <c r="X7" t="n">
        <v>2.24</v>
      </c>
      <c r="Y7" t="n">
        <v>0.5</v>
      </c>
      <c r="Z7" t="n">
        <v>10</v>
      </c>
      <c r="AA7" t="n">
        <v>425.763543101871</v>
      </c>
      <c r="AB7" t="n">
        <v>582.5484630338392</v>
      </c>
      <c r="AC7" t="n">
        <v>526.950855333792</v>
      </c>
      <c r="AD7" t="n">
        <v>425763.543101871</v>
      </c>
      <c r="AE7" t="n">
        <v>582548.4630338392</v>
      </c>
      <c r="AF7" t="n">
        <v>2.16968418824848e-06</v>
      </c>
      <c r="AG7" t="n">
        <v>0.91125</v>
      </c>
      <c r="AH7" t="n">
        <v>526950.855333792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2.3208</v>
      </c>
      <c r="E8" t="n">
        <v>43.09</v>
      </c>
      <c r="F8" t="n">
        <v>38.82</v>
      </c>
      <c r="G8" t="n">
        <v>44.79</v>
      </c>
      <c r="H8" t="n">
        <v>0.67</v>
      </c>
      <c r="I8" t="n">
        <v>52</v>
      </c>
      <c r="J8" t="n">
        <v>185.7</v>
      </c>
      <c r="K8" t="n">
        <v>52.44</v>
      </c>
      <c r="L8" t="n">
        <v>7</v>
      </c>
      <c r="M8" t="n">
        <v>50</v>
      </c>
      <c r="N8" t="n">
        <v>36.26</v>
      </c>
      <c r="O8" t="n">
        <v>23137.49</v>
      </c>
      <c r="P8" t="n">
        <v>493.43</v>
      </c>
      <c r="Q8" t="n">
        <v>790.17</v>
      </c>
      <c r="R8" t="n">
        <v>137.34</v>
      </c>
      <c r="S8" t="n">
        <v>58.53</v>
      </c>
      <c r="T8" t="n">
        <v>32097.84</v>
      </c>
      <c r="U8" t="n">
        <v>0.43</v>
      </c>
      <c r="V8" t="n">
        <v>0.75</v>
      </c>
      <c r="W8" t="n">
        <v>2.66</v>
      </c>
      <c r="X8" t="n">
        <v>1.92</v>
      </c>
      <c r="Y8" t="n">
        <v>0.5</v>
      </c>
      <c r="Z8" t="n">
        <v>10</v>
      </c>
      <c r="AA8" t="n">
        <v>414.3668576241089</v>
      </c>
      <c r="AB8" t="n">
        <v>566.9550151768869</v>
      </c>
      <c r="AC8" t="n">
        <v>512.8456242547654</v>
      </c>
      <c r="AD8" t="n">
        <v>414366.857624109</v>
      </c>
      <c r="AE8" t="n">
        <v>566955.0151768869</v>
      </c>
      <c r="AF8" t="n">
        <v>2.202328142095466e-06</v>
      </c>
      <c r="AG8" t="n">
        <v>0.8977083333333334</v>
      </c>
      <c r="AH8" t="n">
        <v>512845.6242547655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2.3495</v>
      </c>
      <c r="E9" t="n">
        <v>42.56</v>
      </c>
      <c r="F9" t="n">
        <v>38.54</v>
      </c>
      <c r="G9" t="n">
        <v>51.39</v>
      </c>
      <c r="H9" t="n">
        <v>0.76</v>
      </c>
      <c r="I9" t="n">
        <v>45</v>
      </c>
      <c r="J9" t="n">
        <v>187.22</v>
      </c>
      <c r="K9" t="n">
        <v>52.44</v>
      </c>
      <c r="L9" t="n">
        <v>8</v>
      </c>
      <c r="M9" t="n">
        <v>43</v>
      </c>
      <c r="N9" t="n">
        <v>36.78</v>
      </c>
      <c r="O9" t="n">
        <v>23324.24</v>
      </c>
      <c r="P9" t="n">
        <v>487.01</v>
      </c>
      <c r="Q9" t="n">
        <v>790.17</v>
      </c>
      <c r="R9" t="n">
        <v>127.67</v>
      </c>
      <c r="S9" t="n">
        <v>58.53</v>
      </c>
      <c r="T9" t="n">
        <v>27299.72</v>
      </c>
      <c r="U9" t="n">
        <v>0.46</v>
      </c>
      <c r="V9" t="n">
        <v>0.75</v>
      </c>
      <c r="W9" t="n">
        <v>2.65</v>
      </c>
      <c r="X9" t="n">
        <v>1.64</v>
      </c>
      <c r="Y9" t="n">
        <v>0.5</v>
      </c>
      <c r="Z9" t="n">
        <v>10</v>
      </c>
      <c r="AA9" t="n">
        <v>404.7540334189018</v>
      </c>
      <c r="AB9" t="n">
        <v>553.8023250114494</v>
      </c>
      <c r="AC9" t="n">
        <v>500.9482083788008</v>
      </c>
      <c r="AD9" t="n">
        <v>404754.0334189018</v>
      </c>
      <c r="AE9" t="n">
        <v>553802.3250114494</v>
      </c>
      <c r="AF9" t="n">
        <v>2.229563068706177e-06</v>
      </c>
      <c r="AG9" t="n">
        <v>0.8866666666666667</v>
      </c>
      <c r="AH9" t="n">
        <v>500948.2083788008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2.3691</v>
      </c>
      <c r="E10" t="n">
        <v>42.21</v>
      </c>
      <c r="F10" t="n">
        <v>38.37</v>
      </c>
      <c r="G10" t="n">
        <v>57.55</v>
      </c>
      <c r="H10" t="n">
        <v>0.85</v>
      </c>
      <c r="I10" t="n">
        <v>40</v>
      </c>
      <c r="J10" t="n">
        <v>188.74</v>
      </c>
      <c r="K10" t="n">
        <v>52.44</v>
      </c>
      <c r="L10" t="n">
        <v>9</v>
      </c>
      <c r="M10" t="n">
        <v>38</v>
      </c>
      <c r="N10" t="n">
        <v>37.3</v>
      </c>
      <c r="O10" t="n">
        <v>23511.69</v>
      </c>
      <c r="P10" t="n">
        <v>482.68</v>
      </c>
      <c r="Q10" t="n">
        <v>790.17</v>
      </c>
      <c r="R10" t="n">
        <v>122.15</v>
      </c>
      <c r="S10" t="n">
        <v>58.53</v>
      </c>
      <c r="T10" t="n">
        <v>24562.14</v>
      </c>
      <c r="U10" t="n">
        <v>0.48</v>
      </c>
      <c r="V10" t="n">
        <v>0.76</v>
      </c>
      <c r="W10" t="n">
        <v>2.64</v>
      </c>
      <c r="X10" t="n">
        <v>1.46</v>
      </c>
      <c r="Y10" t="n">
        <v>0.5</v>
      </c>
      <c r="Z10" t="n">
        <v>10</v>
      </c>
      <c r="AA10" t="n">
        <v>398.4187771666339</v>
      </c>
      <c r="AB10" t="n">
        <v>545.1341479153158</v>
      </c>
      <c r="AC10" t="n">
        <v>493.1073099388593</v>
      </c>
      <c r="AD10" t="n">
        <v>398418.7771666339</v>
      </c>
      <c r="AE10" t="n">
        <v>545134.1479153158</v>
      </c>
      <c r="AF10" t="n">
        <v>2.248162530781786e-06</v>
      </c>
      <c r="AG10" t="n">
        <v>0.879375</v>
      </c>
      <c r="AH10" t="n">
        <v>493107.3099388593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2.3852</v>
      </c>
      <c r="E11" t="n">
        <v>41.92</v>
      </c>
      <c r="F11" t="n">
        <v>38.22</v>
      </c>
      <c r="G11" t="n">
        <v>63.71</v>
      </c>
      <c r="H11" t="n">
        <v>0.93</v>
      </c>
      <c r="I11" t="n">
        <v>36</v>
      </c>
      <c r="J11" t="n">
        <v>190.26</v>
      </c>
      <c r="K11" t="n">
        <v>52.44</v>
      </c>
      <c r="L11" t="n">
        <v>10</v>
      </c>
      <c r="M11" t="n">
        <v>34</v>
      </c>
      <c r="N11" t="n">
        <v>37.82</v>
      </c>
      <c r="O11" t="n">
        <v>23699.85</v>
      </c>
      <c r="P11" t="n">
        <v>478.55</v>
      </c>
      <c r="Q11" t="n">
        <v>790.17</v>
      </c>
      <c r="R11" t="n">
        <v>117.22</v>
      </c>
      <c r="S11" t="n">
        <v>58.53</v>
      </c>
      <c r="T11" t="n">
        <v>22119.44</v>
      </c>
      <c r="U11" t="n">
        <v>0.5</v>
      </c>
      <c r="V11" t="n">
        <v>0.76</v>
      </c>
      <c r="W11" t="n">
        <v>2.64</v>
      </c>
      <c r="X11" t="n">
        <v>1.32</v>
      </c>
      <c r="Y11" t="n">
        <v>0.5</v>
      </c>
      <c r="Z11" t="n">
        <v>10</v>
      </c>
      <c r="AA11" t="n">
        <v>392.9340747718023</v>
      </c>
      <c r="AB11" t="n">
        <v>537.6297361307151</v>
      </c>
      <c r="AC11" t="n">
        <v>486.3191086824726</v>
      </c>
      <c r="AD11" t="n">
        <v>392934.0747718023</v>
      </c>
      <c r="AE11" t="n">
        <v>537629.7361307151</v>
      </c>
      <c r="AF11" t="n">
        <v>2.263440660343892e-06</v>
      </c>
      <c r="AG11" t="n">
        <v>0.8733333333333334</v>
      </c>
      <c r="AH11" t="n">
        <v>486319.1086824726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2.4029</v>
      </c>
      <c r="E12" t="n">
        <v>41.62</v>
      </c>
      <c r="F12" t="n">
        <v>38.06</v>
      </c>
      <c r="G12" t="n">
        <v>71.36</v>
      </c>
      <c r="H12" t="n">
        <v>1.02</v>
      </c>
      <c r="I12" t="n">
        <v>32</v>
      </c>
      <c r="J12" t="n">
        <v>191.79</v>
      </c>
      <c r="K12" t="n">
        <v>52.44</v>
      </c>
      <c r="L12" t="n">
        <v>11</v>
      </c>
      <c r="M12" t="n">
        <v>30</v>
      </c>
      <c r="N12" t="n">
        <v>38.35</v>
      </c>
      <c r="O12" t="n">
        <v>23888.73</v>
      </c>
      <c r="P12" t="n">
        <v>474.05</v>
      </c>
      <c r="Q12" t="n">
        <v>790.1799999999999</v>
      </c>
      <c r="R12" t="n">
        <v>111.82</v>
      </c>
      <c r="S12" t="n">
        <v>58.53</v>
      </c>
      <c r="T12" t="n">
        <v>19440.58</v>
      </c>
      <c r="U12" t="n">
        <v>0.52</v>
      </c>
      <c r="V12" t="n">
        <v>0.76</v>
      </c>
      <c r="W12" t="n">
        <v>2.63</v>
      </c>
      <c r="X12" t="n">
        <v>1.15</v>
      </c>
      <c r="Y12" t="n">
        <v>0.5</v>
      </c>
      <c r="Z12" t="n">
        <v>10</v>
      </c>
      <c r="AA12" t="n">
        <v>387.027875420254</v>
      </c>
      <c r="AB12" t="n">
        <v>529.5486136148008</v>
      </c>
      <c r="AC12" t="n">
        <v>479.0092371575506</v>
      </c>
      <c r="AD12" t="n">
        <v>387027.875420254</v>
      </c>
      <c r="AE12" t="n">
        <v>529548.6136148009</v>
      </c>
      <c r="AF12" t="n">
        <v>2.280237113340742e-06</v>
      </c>
      <c r="AG12" t="n">
        <v>0.8670833333333333</v>
      </c>
      <c r="AH12" t="n">
        <v>479009.2371575506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2.4104</v>
      </c>
      <c r="E13" t="n">
        <v>41.49</v>
      </c>
      <c r="F13" t="n">
        <v>38</v>
      </c>
      <c r="G13" t="n">
        <v>76</v>
      </c>
      <c r="H13" t="n">
        <v>1.1</v>
      </c>
      <c r="I13" t="n">
        <v>30</v>
      </c>
      <c r="J13" t="n">
        <v>193.33</v>
      </c>
      <c r="K13" t="n">
        <v>52.44</v>
      </c>
      <c r="L13" t="n">
        <v>12</v>
      </c>
      <c r="M13" t="n">
        <v>28</v>
      </c>
      <c r="N13" t="n">
        <v>38.89</v>
      </c>
      <c r="O13" t="n">
        <v>24078.33</v>
      </c>
      <c r="P13" t="n">
        <v>471.34</v>
      </c>
      <c r="Q13" t="n">
        <v>790.1799999999999</v>
      </c>
      <c r="R13" t="n">
        <v>109.96</v>
      </c>
      <c r="S13" t="n">
        <v>58.53</v>
      </c>
      <c r="T13" t="n">
        <v>18521.1</v>
      </c>
      <c r="U13" t="n">
        <v>0.53</v>
      </c>
      <c r="V13" t="n">
        <v>0.76</v>
      </c>
      <c r="W13" t="n">
        <v>2.62</v>
      </c>
      <c r="X13" t="n">
        <v>1.1</v>
      </c>
      <c r="Y13" t="n">
        <v>0.5</v>
      </c>
      <c r="Z13" t="n">
        <v>10</v>
      </c>
      <c r="AA13" t="n">
        <v>384.1208517638644</v>
      </c>
      <c r="AB13" t="n">
        <v>525.5710955992962</v>
      </c>
      <c r="AC13" t="n">
        <v>475.4113278789641</v>
      </c>
      <c r="AD13" t="n">
        <v>384120.8517638645</v>
      </c>
      <c r="AE13" t="n">
        <v>525571.0955992962</v>
      </c>
      <c r="AF13" t="n">
        <v>2.287354254441103e-06</v>
      </c>
      <c r="AG13" t="n">
        <v>0.864375</v>
      </c>
      <c r="AH13" t="n">
        <v>475411.3278789641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2.4233</v>
      </c>
      <c r="E14" t="n">
        <v>41.27</v>
      </c>
      <c r="F14" t="n">
        <v>37.89</v>
      </c>
      <c r="G14" t="n">
        <v>84.19</v>
      </c>
      <c r="H14" t="n">
        <v>1.18</v>
      </c>
      <c r="I14" t="n">
        <v>27</v>
      </c>
      <c r="J14" t="n">
        <v>194.88</v>
      </c>
      <c r="K14" t="n">
        <v>52.44</v>
      </c>
      <c r="L14" t="n">
        <v>13</v>
      </c>
      <c r="M14" t="n">
        <v>25</v>
      </c>
      <c r="N14" t="n">
        <v>39.43</v>
      </c>
      <c r="O14" t="n">
        <v>24268.67</v>
      </c>
      <c r="P14" t="n">
        <v>467.95</v>
      </c>
      <c r="Q14" t="n">
        <v>790.16</v>
      </c>
      <c r="R14" t="n">
        <v>105.8</v>
      </c>
      <c r="S14" t="n">
        <v>58.53</v>
      </c>
      <c r="T14" t="n">
        <v>16451.58</v>
      </c>
      <c r="U14" t="n">
        <v>0.55</v>
      </c>
      <c r="V14" t="n">
        <v>0.77</v>
      </c>
      <c r="W14" t="n">
        <v>2.63</v>
      </c>
      <c r="X14" t="n">
        <v>0.98</v>
      </c>
      <c r="Y14" t="n">
        <v>0.5</v>
      </c>
      <c r="Z14" t="n">
        <v>10</v>
      </c>
      <c r="AA14" t="n">
        <v>379.8565970973756</v>
      </c>
      <c r="AB14" t="n">
        <v>519.7365542389675</v>
      </c>
      <c r="AC14" t="n">
        <v>470.1336269572352</v>
      </c>
      <c r="AD14" t="n">
        <v>379856.5970973757</v>
      </c>
      <c r="AE14" t="n">
        <v>519736.5542389675</v>
      </c>
      <c r="AF14" t="n">
        <v>2.299595737133722e-06</v>
      </c>
      <c r="AG14" t="n">
        <v>0.8597916666666667</v>
      </c>
      <c r="AH14" t="n">
        <v>470133.6269572352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2.4329</v>
      </c>
      <c r="E15" t="n">
        <v>41.1</v>
      </c>
      <c r="F15" t="n">
        <v>37.79</v>
      </c>
      <c r="G15" t="n">
        <v>90.7</v>
      </c>
      <c r="H15" t="n">
        <v>1.27</v>
      </c>
      <c r="I15" t="n">
        <v>25</v>
      </c>
      <c r="J15" t="n">
        <v>196.42</v>
      </c>
      <c r="K15" t="n">
        <v>52.44</v>
      </c>
      <c r="L15" t="n">
        <v>14</v>
      </c>
      <c r="M15" t="n">
        <v>23</v>
      </c>
      <c r="N15" t="n">
        <v>39.98</v>
      </c>
      <c r="O15" t="n">
        <v>24459.75</v>
      </c>
      <c r="P15" t="n">
        <v>463.83</v>
      </c>
      <c r="Q15" t="n">
        <v>790.17</v>
      </c>
      <c r="R15" t="n">
        <v>103.28</v>
      </c>
      <c r="S15" t="n">
        <v>58.53</v>
      </c>
      <c r="T15" t="n">
        <v>15201.96</v>
      </c>
      <c r="U15" t="n">
        <v>0.57</v>
      </c>
      <c r="V15" t="n">
        <v>0.77</v>
      </c>
      <c r="W15" t="n">
        <v>2.61</v>
      </c>
      <c r="X15" t="n">
        <v>0.89</v>
      </c>
      <c r="Y15" t="n">
        <v>0.5</v>
      </c>
      <c r="Z15" t="n">
        <v>10</v>
      </c>
      <c r="AA15" t="n">
        <v>375.765323676571</v>
      </c>
      <c r="AB15" t="n">
        <v>514.138693450378</v>
      </c>
      <c r="AC15" t="n">
        <v>465.0700181456614</v>
      </c>
      <c r="AD15" t="n">
        <v>375765.323676571</v>
      </c>
      <c r="AE15" t="n">
        <v>514138.693450378</v>
      </c>
      <c r="AF15" t="n">
        <v>2.308705677742183e-06</v>
      </c>
      <c r="AG15" t="n">
        <v>0.8562500000000001</v>
      </c>
      <c r="AH15" t="n">
        <v>465070.0181456615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2.4421</v>
      </c>
      <c r="E16" t="n">
        <v>40.95</v>
      </c>
      <c r="F16" t="n">
        <v>37.71</v>
      </c>
      <c r="G16" t="n">
        <v>98.37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459.33</v>
      </c>
      <c r="Q16" t="n">
        <v>790.1900000000001</v>
      </c>
      <c r="R16" t="n">
        <v>100.42</v>
      </c>
      <c r="S16" t="n">
        <v>58.53</v>
      </c>
      <c r="T16" t="n">
        <v>13782.21</v>
      </c>
      <c r="U16" t="n">
        <v>0.58</v>
      </c>
      <c r="V16" t="n">
        <v>0.77</v>
      </c>
      <c r="W16" t="n">
        <v>2.61</v>
      </c>
      <c r="X16" t="n">
        <v>0.8100000000000001</v>
      </c>
      <c r="Y16" t="n">
        <v>0.5</v>
      </c>
      <c r="Z16" t="n">
        <v>10</v>
      </c>
      <c r="AA16" t="n">
        <v>371.6147973719274</v>
      </c>
      <c r="AB16" t="n">
        <v>508.4597602520671</v>
      </c>
      <c r="AC16" t="n">
        <v>459.9330743613647</v>
      </c>
      <c r="AD16" t="n">
        <v>371614.7973719274</v>
      </c>
      <c r="AE16" t="n">
        <v>508459.7602520671</v>
      </c>
      <c r="AF16" t="n">
        <v>2.317436037491958e-06</v>
      </c>
      <c r="AG16" t="n">
        <v>0.853125</v>
      </c>
      <c r="AH16" t="n">
        <v>459933.0743613646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2.4462</v>
      </c>
      <c r="E17" t="n">
        <v>40.88</v>
      </c>
      <c r="F17" t="n">
        <v>37.68</v>
      </c>
      <c r="G17" t="n">
        <v>102.76</v>
      </c>
      <c r="H17" t="n">
        <v>1.42</v>
      </c>
      <c r="I17" t="n">
        <v>22</v>
      </c>
      <c r="J17" t="n">
        <v>199.54</v>
      </c>
      <c r="K17" t="n">
        <v>52.44</v>
      </c>
      <c r="L17" t="n">
        <v>16</v>
      </c>
      <c r="M17" t="n">
        <v>20</v>
      </c>
      <c r="N17" t="n">
        <v>41.1</v>
      </c>
      <c r="O17" t="n">
        <v>24844.17</v>
      </c>
      <c r="P17" t="n">
        <v>457.4</v>
      </c>
      <c r="Q17" t="n">
        <v>790.16</v>
      </c>
      <c r="R17" t="n">
        <v>99.15000000000001</v>
      </c>
      <c r="S17" t="n">
        <v>58.53</v>
      </c>
      <c r="T17" t="n">
        <v>13152.08</v>
      </c>
      <c r="U17" t="n">
        <v>0.59</v>
      </c>
      <c r="V17" t="n">
        <v>0.77</v>
      </c>
      <c r="W17" t="n">
        <v>2.61</v>
      </c>
      <c r="X17" t="n">
        <v>0.78</v>
      </c>
      <c r="Y17" t="n">
        <v>0.5</v>
      </c>
      <c r="Z17" t="n">
        <v>10</v>
      </c>
      <c r="AA17" t="n">
        <v>369.8333579724795</v>
      </c>
      <c r="AB17" t="n">
        <v>506.022316274183</v>
      </c>
      <c r="AC17" t="n">
        <v>457.7282566157557</v>
      </c>
      <c r="AD17" t="n">
        <v>369833.3579724795</v>
      </c>
      <c r="AE17" t="n">
        <v>506022.316274183</v>
      </c>
      <c r="AF17" t="n">
        <v>2.321326741293489e-06</v>
      </c>
      <c r="AG17" t="n">
        <v>0.8516666666666667</v>
      </c>
      <c r="AH17" t="n">
        <v>457728.2566157557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2.4505</v>
      </c>
      <c r="E18" t="n">
        <v>40.81</v>
      </c>
      <c r="F18" t="n">
        <v>37.64</v>
      </c>
      <c r="G18" t="n">
        <v>107.54</v>
      </c>
      <c r="H18" t="n">
        <v>1.5</v>
      </c>
      <c r="I18" t="n">
        <v>21</v>
      </c>
      <c r="J18" t="n">
        <v>201.11</v>
      </c>
      <c r="K18" t="n">
        <v>52.44</v>
      </c>
      <c r="L18" t="n">
        <v>17</v>
      </c>
      <c r="M18" t="n">
        <v>19</v>
      </c>
      <c r="N18" t="n">
        <v>41.67</v>
      </c>
      <c r="O18" t="n">
        <v>25037.53</v>
      </c>
      <c r="P18" t="n">
        <v>454.22</v>
      </c>
      <c r="Q18" t="n">
        <v>790.17</v>
      </c>
      <c r="R18" t="n">
        <v>98.27</v>
      </c>
      <c r="S18" t="n">
        <v>58.53</v>
      </c>
      <c r="T18" t="n">
        <v>12719.77</v>
      </c>
      <c r="U18" t="n">
        <v>0.6</v>
      </c>
      <c r="V18" t="n">
        <v>0.77</v>
      </c>
      <c r="W18" t="n">
        <v>2.6</v>
      </c>
      <c r="X18" t="n">
        <v>0.74</v>
      </c>
      <c r="Y18" t="n">
        <v>0.5</v>
      </c>
      <c r="Z18" t="n">
        <v>10</v>
      </c>
      <c r="AA18" t="n">
        <v>367.3050368959995</v>
      </c>
      <c r="AB18" t="n">
        <v>502.5629558356894</v>
      </c>
      <c r="AC18" t="n">
        <v>454.599052682269</v>
      </c>
      <c r="AD18" t="n">
        <v>367305.0368959995</v>
      </c>
      <c r="AE18" t="n">
        <v>502562.9558356894</v>
      </c>
      <c r="AF18" t="n">
        <v>2.325407235524362e-06</v>
      </c>
      <c r="AG18" t="n">
        <v>0.8502083333333333</v>
      </c>
      <c r="AH18" t="n">
        <v>454599.052682269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2.4588</v>
      </c>
      <c r="E19" t="n">
        <v>40.67</v>
      </c>
      <c r="F19" t="n">
        <v>37.57</v>
      </c>
      <c r="G19" t="n">
        <v>118.66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452.16</v>
      </c>
      <c r="Q19" t="n">
        <v>790.16</v>
      </c>
      <c r="R19" t="n">
        <v>95.72</v>
      </c>
      <c r="S19" t="n">
        <v>58.53</v>
      </c>
      <c r="T19" t="n">
        <v>11452.34</v>
      </c>
      <c r="U19" t="n">
        <v>0.61</v>
      </c>
      <c r="V19" t="n">
        <v>0.77</v>
      </c>
      <c r="W19" t="n">
        <v>2.6</v>
      </c>
      <c r="X19" t="n">
        <v>0.67</v>
      </c>
      <c r="Y19" t="n">
        <v>0.5</v>
      </c>
      <c r="Z19" t="n">
        <v>10</v>
      </c>
      <c r="AA19" t="n">
        <v>364.7268041823114</v>
      </c>
      <c r="AB19" t="n">
        <v>499.0353040932216</v>
      </c>
      <c r="AC19" t="n">
        <v>451.408075071012</v>
      </c>
      <c r="AD19" t="n">
        <v>364726.8041823113</v>
      </c>
      <c r="AE19" t="n">
        <v>499035.3040932216</v>
      </c>
      <c r="AF19" t="n">
        <v>2.333283538342094e-06</v>
      </c>
      <c r="AG19" t="n">
        <v>0.8472916666666667</v>
      </c>
      <c r="AH19" t="n">
        <v>451408.075071012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2.4638</v>
      </c>
      <c r="E20" t="n">
        <v>40.59</v>
      </c>
      <c r="F20" t="n">
        <v>37.53</v>
      </c>
      <c r="G20" t="n">
        <v>125.09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447.09</v>
      </c>
      <c r="Q20" t="n">
        <v>790.16</v>
      </c>
      <c r="R20" t="n">
        <v>94.08</v>
      </c>
      <c r="S20" t="n">
        <v>58.53</v>
      </c>
      <c r="T20" t="n">
        <v>10640.98</v>
      </c>
      <c r="U20" t="n">
        <v>0.62</v>
      </c>
      <c r="V20" t="n">
        <v>0.77</v>
      </c>
      <c r="W20" t="n">
        <v>2.6</v>
      </c>
      <c r="X20" t="n">
        <v>0.62</v>
      </c>
      <c r="Y20" t="n">
        <v>0.5</v>
      </c>
      <c r="Z20" t="n">
        <v>10</v>
      </c>
      <c r="AA20" t="n">
        <v>361.0743113907377</v>
      </c>
      <c r="AB20" t="n">
        <v>494.0378023191811</v>
      </c>
      <c r="AC20" t="n">
        <v>446.8875278522481</v>
      </c>
      <c r="AD20" t="n">
        <v>361074.3113907377</v>
      </c>
      <c r="AE20" t="n">
        <v>494037.8023191811</v>
      </c>
      <c r="AF20" t="n">
        <v>2.338028299075667e-06</v>
      </c>
      <c r="AG20" t="n">
        <v>0.8456250000000001</v>
      </c>
      <c r="AH20" t="n">
        <v>446887.5278522481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2.4675</v>
      </c>
      <c r="E21" t="n">
        <v>40.53</v>
      </c>
      <c r="F21" t="n">
        <v>37.5</v>
      </c>
      <c r="G21" t="n">
        <v>132.36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445.62</v>
      </c>
      <c r="Q21" t="n">
        <v>790.1799999999999</v>
      </c>
      <c r="R21" t="n">
        <v>93.37</v>
      </c>
      <c r="S21" t="n">
        <v>58.53</v>
      </c>
      <c r="T21" t="n">
        <v>10289.33</v>
      </c>
      <c r="U21" t="n">
        <v>0.63</v>
      </c>
      <c r="V21" t="n">
        <v>0.77</v>
      </c>
      <c r="W21" t="n">
        <v>2.6</v>
      </c>
      <c r="X21" t="n">
        <v>0.6</v>
      </c>
      <c r="Y21" t="n">
        <v>0.5</v>
      </c>
      <c r="Z21" t="n">
        <v>10</v>
      </c>
      <c r="AA21" t="n">
        <v>359.6378503279863</v>
      </c>
      <c r="AB21" t="n">
        <v>492.072372920935</v>
      </c>
      <c r="AC21" t="n">
        <v>445.1096762772731</v>
      </c>
      <c r="AD21" t="n">
        <v>359637.8503279863</v>
      </c>
      <c r="AE21" t="n">
        <v>492072.372920935</v>
      </c>
      <c r="AF21" t="n">
        <v>2.341539422018512e-06</v>
      </c>
      <c r="AG21" t="n">
        <v>0.844375</v>
      </c>
      <c r="AH21" t="n">
        <v>445109.6762772732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2.4739</v>
      </c>
      <c r="E22" t="n">
        <v>40.42</v>
      </c>
      <c r="F22" t="n">
        <v>37.43</v>
      </c>
      <c r="G22" t="n">
        <v>140.37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440.09</v>
      </c>
      <c r="Q22" t="n">
        <v>790.16</v>
      </c>
      <c r="R22" t="n">
        <v>91.17</v>
      </c>
      <c r="S22" t="n">
        <v>58.53</v>
      </c>
      <c r="T22" t="n">
        <v>9194.370000000001</v>
      </c>
      <c r="U22" t="n">
        <v>0.64</v>
      </c>
      <c r="V22" t="n">
        <v>0.77</v>
      </c>
      <c r="W22" t="n">
        <v>2.59</v>
      </c>
      <c r="X22" t="n">
        <v>0.53</v>
      </c>
      <c r="Y22" t="n">
        <v>0.5</v>
      </c>
      <c r="Z22" t="n">
        <v>10</v>
      </c>
      <c r="AA22" t="n">
        <v>355.4674985291659</v>
      </c>
      <c r="AB22" t="n">
        <v>486.3663136068523</v>
      </c>
      <c r="AC22" t="n">
        <v>439.9481952556219</v>
      </c>
      <c r="AD22" t="n">
        <v>355467.4985291659</v>
      </c>
      <c r="AE22" t="n">
        <v>486366.3136068523</v>
      </c>
      <c r="AF22" t="n">
        <v>2.347612715757486e-06</v>
      </c>
      <c r="AG22" t="n">
        <v>0.8420833333333334</v>
      </c>
      <c r="AH22" t="n">
        <v>439948.1952556219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2.4719</v>
      </c>
      <c r="E23" t="n">
        <v>40.45</v>
      </c>
      <c r="F23" t="n">
        <v>37.47</v>
      </c>
      <c r="G23" t="n">
        <v>140.49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14</v>
      </c>
      <c r="N23" t="n">
        <v>44.6</v>
      </c>
      <c r="O23" t="n">
        <v>26016.35</v>
      </c>
      <c r="P23" t="n">
        <v>439.12</v>
      </c>
      <c r="Q23" t="n">
        <v>790.16</v>
      </c>
      <c r="R23" t="n">
        <v>92.11</v>
      </c>
      <c r="S23" t="n">
        <v>58.53</v>
      </c>
      <c r="T23" t="n">
        <v>9663.02</v>
      </c>
      <c r="U23" t="n">
        <v>0.64</v>
      </c>
      <c r="V23" t="n">
        <v>0.77</v>
      </c>
      <c r="W23" t="n">
        <v>2.6</v>
      </c>
      <c r="X23" t="n">
        <v>0.5600000000000001</v>
      </c>
      <c r="Y23" t="n">
        <v>0.5</v>
      </c>
      <c r="Z23" t="n">
        <v>10</v>
      </c>
      <c r="AA23" t="n">
        <v>355.335541756603</v>
      </c>
      <c r="AB23" t="n">
        <v>486.1857645291101</v>
      </c>
      <c r="AC23" t="n">
        <v>439.7848775284572</v>
      </c>
      <c r="AD23" t="n">
        <v>355335.5417566031</v>
      </c>
      <c r="AE23" t="n">
        <v>486185.7645291102</v>
      </c>
      <c r="AF23" t="n">
        <v>2.345714811464057e-06</v>
      </c>
      <c r="AG23" t="n">
        <v>0.8427083333333334</v>
      </c>
      <c r="AH23" t="n">
        <v>439784.8775284572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2.4767</v>
      </c>
      <c r="E24" t="n">
        <v>40.38</v>
      </c>
      <c r="F24" t="n">
        <v>37.42</v>
      </c>
      <c r="G24" t="n">
        <v>149.69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13</v>
      </c>
      <c r="N24" t="n">
        <v>45.21</v>
      </c>
      <c r="O24" t="n">
        <v>26214.54</v>
      </c>
      <c r="P24" t="n">
        <v>437.61</v>
      </c>
      <c r="Q24" t="n">
        <v>790.16</v>
      </c>
      <c r="R24" t="n">
        <v>90.78</v>
      </c>
      <c r="S24" t="n">
        <v>58.53</v>
      </c>
      <c r="T24" t="n">
        <v>9003.75</v>
      </c>
      <c r="U24" t="n">
        <v>0.64</v>
      </c>
      <c r="V24" t="n">
        <v>0.78</v>
      </c>
      <c r="W24" t="n">
        <v>2.59</v>
      </c>
      <c r="X24" t="n">
        <v>0.52</v>
      </c>
      <c r="Y24" t="n">
        <v>0.5</v>
      </c>
      <c r="Z24" t="n">
        <v>10</v>
      </c>
      <c r="AA24" t="n">
        <v>353.6767547800233</v>
      </c>
      <c r="AB24" t="n">
        <v>483.9161390072371</v>
      </c>
      <c r="AC24" t="n">
        <v>437.7318618809524</v>
      </c>
      <c r="AD24" t="n">
        <v>353676.7547800233</v>
      </c>
      <c r="AE24" t="n">
        <v>483916.1390072371</v>
      </c>
      <c r="AF24" t="n">
        <v>2.350269781768287e-06</v>
      </c>
      <c r="AG24" t="n">
        <v>0.8412500000000001</v>
      </c>
      <c r="AH24" t="n">
        <v>437731.8618809524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2.4816</v>
      </c>
      <c r="E25" t="n">
        <v>40.3</v>
      </c>
      <c r="F25" t="n">
        <v>37.38</v>
      </c>
      <c r="G25" t="n">
        <v>160.19</v>
      </c>
      <c r="H25" t="n">
        <v>2.01</v>
      </c>
      <c r="I25" t="n">
        <v>14</v>
      </c>
      <c r="J25" t="n">
        <v>212.27</v>
      </c>
      <c r="K25" t="n">
        <v>52.44</v>
      </c>
      <c r="L25" t="n">
        <v>24</v>
      </c>
      <c r="M25" t="n">
        <v>12</v>
      </c>
      <c r="N25" t="n">
        <v>45.82</v>
      </c>
      <c r="O25" t="n">
        <v>26413.56</v>
      </c>
      <c r="P25" t="n">
        <v>432.48</v>
      </c>
      <c r="Q25" t="n">
        <v>790.16</v>
      </c>
      <c r="R25" t="n">
        <v>89.06999999999999</v>
      </c>
      <c r="S25" t="n">
        <v>58.53</v>
      </c>
      <c r="T25" t="n">
        <v>8155.28</v>
      </c>
      <c r="U25" t="n">
        <v>0.66</v>
      </c>
      <c r="V25" t="n">
        <v>0.78</v>
      </c>
      <c r="W25" t="n">
        <v>2.6</v>
      </c>
      <c r="X25" t="n">
        <v>0.48</v>
      </c>
      <c r="Y25" t="n">
        <v>0.5</v>
      </c>
      <c r="Z25" t="n">
        <v>10</v>
      </c>
      <c r="AA25" t="n">
        <v>350.0537768101088</v>
      </c>
      <c r="AB25" t="n">
        <v>478.9590207142925</v>
      </c>
      <c r="AC25" t="n">
        <v>433.2478440005272</v>
      </c>
      <c r="AD25" t="n">
        <v>350053.7768101088</v>
      </c>
      <c r="AE25" t="n">
        <v>478959.0207142925</v>
      </c>
      <c r="AF25" t="n">
        <v>2.354919647287189e-06</v>
      </c>
      <c r="AG25" t="n">
        <v>0.8395833333333332</v>
      </c>
      <c r="AH25" t="n">
        <v>433247.8440005272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2.4823</v>
      </c>
      <c r="E26" t="n">
        <v>40.28</v>
      </c>
      <c r="F26" t="n">
        <v>37.37</v>
      </c>
      <c r="G26" t="n">
        <v>160.14</v>
      </c>
      <c r="H26" t="n">
        <v>2.08</v>
      </c>
      <c r="I26" t="n">
        <v>14</v>
      </c>
      <c r="J26" t="n">
        <v>213.89</v>
      </c>
      <c r="K26" t="n">
        <v>52.44</v>
      </c>
      <c r="L26" t="n">
        <v>25</v>
      </c>
      <c r="M26" t="n">
        <v>12</v>
      </c>
      <c r="N26" t="n">
        <v>46.44</v>
      </c>
      <c r="O26" t="n">
        <v>26613.43</v>
      </c>
      <c r="P26" t="n">
        <v>429.94</v>
      </c>
      <c r="Q26" t="n">
        <v>790.16</v>
      </c>
      <c r="R26" t="n">
        <v>88.77</v>
      </c>
      <c r="S26" t="n">
        <v>58.53</v>
      </c>
      <c r="T26" t="n">
        <v>8004.87</v>
      </c>
      <c r="U26" t="n">
        <v>0.66</v>
      </c>
      <c r="V26" t="n">
        <v>0.78</v>
      </c>
      <c r="W26" t="n">
        <v>2.6</v>
      </c>
      <c r="X26" t="n">
        <v>0.46</v>
      </c>
      <c r="Y26" t="n">
        <v>0.5</v>
      </c>
      <c r="Z26" t="n">
        <v>10</v>
      </c>
      <c r="AA26" t="n">
        <v>348.5338215119314</v>
      </c>
      <c r="AB26" t="n">
        <v>476.879350819631</v>
      </c>
      <c r="AC26" t="n">
        <v>431.3666548817772</v>
      </c>
      <c r="AD26" t="n">
        <v>348533.8215119314</v>
      </c>
      <c r="AE26" t="n">
        <v>476879.350819631</v>
      </c>
      <c r="AF26" t="n">
        <v>2.355583913789889e-06</v>
      </c>
      <c r="AG26" t="n">
        <v>0.8391666666666667</v>
      </c>
      <c r="AH26" t="n">
        <v>431366.6548817771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2.4868</v>
      </c>
      <c r="E27" t="n">
        <v>40.21</v>
      </c>
      <c r="F27" t="n">
        <v>37.33</v>
      </c>
      <c r="G27" t="n">
        <v>172.29</v>
      </c>
      <c r="H27" t="n">
        <v>2.14</v>
      </c>
      <c r="I27" t="n">
        <v>13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427.18</v>
      </c>
      <c r="Q27" t="n">
        <v>790.16</v>
      </c>
      <c r="R27" t="n">
        <v>87.66</v>
      </c>
      <c r="S27" t="n">
        <v>58.53</v>
      </c>
      <c r="T27" t="n">
        <v>7454.01</v>
      </c>
      <c r="U27" t="n">
        <v>0.67</v>
      </c>
      <c r="V27" t="n">
        <v>0.78</v>
      </c>
      <c r="W27" t="n">
        <v>2.59</v>
      </c>
      <c r="X27" t="n">
        <v>0.43</v>
      </c>
      <c r="Y27" t="n">
        <v>0.5</v>
      </c>
      <c r="Z27" t="n">
        <v>10</v>
      </c>
      <c r="AA27" t="n">
        <v>346.2812139780854</v>
      </c>
      <c r="AB27" t="n">
        <v>473.7972338137923</v>
      </c>
      <c r="AC27" t="n">
        <v>428.5786907971973</v>
      </c>
      <c r="AD27" t="n">
        <v>346281.2139780854</v>
      </c>
      <c r="AE27" t="n">
        <v>473797.2338137924</v>
      </c>
      <c r="AF27" t="n">
        <v>2.359854198450105e-06</v>
      </c>
      <c r="AG27" t="n">
        <v>0.8377083333333334</v>
      </c>
      <c r="AH27" t="n">
        <v>428578.6907971973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2.4845</v>
      </c>
      <c r="E28" t="n">
        <v>40.25</v>
      </c>
      <c r="F28" t="n">
        <v>37.37</v>
      </c>
      <c r="G28" t="n">
        <v>172.46</v>
      </c>
      <c r="H28" t="n">
        <v>2.21</v>
      </c>
      <c r="I28" t="n">
        <v>13</v>
      </c>
      <c r="J28" t="n">
        <v>217.15</v>
      </c>
      <c r="K28" t="n">
        <v>52.44</v>
      </c>
      <c r="L28" t="n">
        <v>27</v>
      </c>
      <c r="M28" t="n">
        <v>11</v>
      </c>
      <c r="N28" t="n">
        <v>47.71</v>
      </c>
      <c r="O28" t="n">
        <v>27015.77</v>
      </c>
      <c r="P28" t="n">
        <v>426</v>
      </c>
      <c r="Q28" t="n">
        <v>790.16</v>
      </c>
      <c r="R28" t="n">
        <v>88.91</v>
      </c>
      <c r="S28" t="n">
        <v>58.53</v>
      </c>
      <c r="T28" t="n">
        <v>8076.89</v>
      </c>
      <c r="U28" t="n">
        <v>0.66</v>
      </c>
      <c r="V28" t="n">
        <v>0.78</v>
      </c>
      <c r="W28" t="n">
        <v>2.59</v>
      </c>
      <c r="X28" t="n">
        <v>0.46</v>
      </c>
      <c r="Y28" t="n">
        <v>0.5</v>
      </c>
      <c r="Z28" t="n">
        <v>10</v>
      </c>
      <c r="AA28" t="n">
        <v>346.0696243061523</v>
      </c>
      <c r="AB28" t="n">
        <v>473.5077274899759</v>
      </c>
      <c r="AC28" t="n">
        <v>428.3168145506012</v>
      </c>
      <c r="AD28" t="n">
        <v>346069.6243061523</v>
      </c>
      <c r="AE28" t="n">
        <v>473507.7274899759</v>
      </c>
      <c r="AF28" t="n">
        <v>2.357671608512662e-06</v>
      </c>
      <c r="AG28" t="n">
        <v>0.8385416666666666</v>
      </c>
      <c r="AH28" t="n">
        <v>428316.8145506012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2.4911</v>
      </c>
      <c r="E29" t="n">
        <v>40.14</v>
      </c>
      <c r="F29" t="n">
        <v>37.3</v>
      </c>
      <c r="G29" t="n">
        <v>186.48</v>
      </c>
      <c r="H29" t="n">
        <v>2.27</v>
      </c>
      <c r="I29" t="n">
        <v>12</v>
      </c>
      <c r="J29" t="n">
        <v>218.79</v>
      </c>
      <c r="K29" t="n">
        <v>52.44</v>
      </c>
      <c r="L29" t="n">
        <v>28</v>
      </c>
      <c r="M29" t="n">
        <v>10</v>
      </c>
      <c r="N29" t="n">
        <v>48.35</v>
      </c>
      <c r="O29" t="n">
        <v>27218.26</v>
      </c>
      <c r="P29" t="n">
        <v>423.01</v>
      </c>
      <c r="Q29" t="n">
        <v>790.16</v>
      </c>
      <c r="R29" t="n">
        <v>86.69</v>
      </c>
      <c r="S29" t="n">
        <v>58.53</v>
      </c>
      <c r="T29" t="n">
        <v>6975.87</v>
      </c>
      <c r="U29" t="n">
        <v>0.68</v>
      </c>
      <c r="V29" t="n">
        <v>0.78</v>
      </c>
      <c r="W29" t="n">
        <v>2.59</v>
      </c>
      <c r="X29" t="n">
        <v>0.39</v>
      </c>
      <c r="Y29" t="n">
        <v>0.5</v>
      </c>
      <c r="Z29" t="n">
        <v>10</v>
      </c>
      <c r="AA29" t="n">
        <v>343.3226193308993</v>
      </c>
      <c r="AB29" t="n">
        <v>469.7491540935283</v>
      </c>
      <c r="AC29" t="n">
        <v>424.9169541239197</v>
      </c>
      <c r="AD29" t="n">
        <v>343322.6193308993</v>
      </c>
      <c r="AE29" t="n">
        <v>469749.1540935283</v>
      </c>
      <c r="AF29" t="n">
        <v>2.363934692680978e-06</v>
      </c>
      <c r="AG29" t="n">
        <v>0.83625</v>
      </c>
      <c r="AH29" t="n">
        <v>424916.9541239197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2.4908</v>
      </c>
      <c r="E30" t="n">
        <v>40.15</v>
      </c>
      <c r="F30" t="n">
        <v>37.3</v>
      </c>
      <c r="G30" t="n">
        <v>186.51</v>
      </c>
      <c r="H30" t="n">
        <v>2.34</v>
      </c>
      <c r="I30" t="n">
        <v>12</v>
      </c>
      <c r="J30" t="n">
        <v>220.44</v>
      </c>
      <c r="K30" t="n">
        <v>52.44</v>
      </c>
      <c r="L30" t="n">
        <v>29</v>
      </c>
      <c r="M30" t="n">
        <v>10</v>
      </c>
      <c r="N30" t="n">
        <v>49</v>
      </c>
      <c r="O30" t="n">
        <v>27421.64</v>
      </c>
      <c r="P30" t="n">
        <v>421.23</v>
      </c>
      <c r="Q30" t="n">
        <v>790.17</v>
      </c>
      <c r="R30" t="n">
        <v>86.69</v>
      </c>
      <c r="S30" t="n">
        <v>58.53</v>
      </c>
      <c r="T30" t="n">
        <v>6974.85</v>
      </c>
      <c r="U30" t="n">
        <v>0.68</v>
      </c>
      <c r="V30" t="n">
        <v>0.78</v>
      </c>
      <c r="W30" t="n">
        <v>2.59</v>
      </c>
      <c r="X30" t="n">
        <v>0.4</v>
      </c>
      <c r="Y30" t="n">
        <v>0.5</v>
      </c>
      <c r="Z30" t="n">
        <v>10</v>
      </c>
      <c r="AA30" t="n">
        <v>342.3919722011474</v>
      </c>
      <c r="AB30" t="n">
        <v>468.4758016333482</v>
      </c>
      <c r="AC30" t="n">
        <v>423.7651286353778</v>
      </c>
      <c r="AD30" t="n">
        <v>342391.9722011475</v>
      </c>
      <c r="AE30" t="n">
        <v>468475.8016333482</v>
      </c>
      <c r="AF30" t="n">
        <v>2.363650007036964e-06</v>
      </c>
      <c r="AG30" t="n">
        <v>0.8364583333333333</v>
      </c>
      <c r="AH30" t="n">
        <v>423765.1286353779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2.4948</v>
      </c>
      <c r="E31" t="n">
        <v>40.08</v>
      </c>
      <c r="F31" t="n">
        <v>37.27</v>
      </c>
      <c r="G31" t="n">
        <v>203.3</v>
      </c>
      <c r="H31" t="n">
        <v>2.4</v>
      </c>
      <c r="I31" t="n">
        <v>11</v>
      </c>
      <c r="J31" t="n">
        <v>222.1</v>
      </c>
      <c r="K31" t="n">
        <v>52.44</v>
      </c>
      <c r="L31" t="n">
        <v>30</v>
      </c>
      <c r="M31" t="n">
        <v>9</v>
      </c>
      <c r="N31" t="n">
        <v>49.65</v>
      </c>
      <c r="O31" t="n">
        <v>27625.93</v>
      </c>
      <c r="P31" t="n">
        <v>416.64</v>
      </c>
      <c r="Q31" t="n">
        <v>790.17</v>
      </c>
      <c r="R31" t="n">
        <v>85.54000000000001</v>
      </c>
      <c r="S31" t="n">
        <v>58.53</v>
      </c>
      <c r="T31" t="n">
        <v>6404.84</v>
      </c>
      <c r="U31" t="n">
        <v>0.68</v>
      </c>
      <c r="V31" t="n">
        <v>0.78</v>
      </c>
      <c r="W31" t="n">
        <v>2.59</v>
      </c>
      <c r="X31" t="n">
        <v>0.37</v>
      </c>
      <c r="Y31" t="n">
        <v>0.5</v>
      </c>
      <c r="Z31" t="n">
        <v>10</v>
      </c>
      <c r="AA31" t="n">
        <v>339.2559725865583</v>
      </c>
      <c r="AB31" t="n">
        <v>464.1849886101286</v>
      </c>
      <c r="AC31" t="n">
        <v>419.8838247849004</v>
      </c>
      <c r="AD31" t="n">
        <v>339255.9725865583</v>
      </c>
      <c r="AE31" t="n">
        <v>464184.9886101286</v>
      </c>
      <c r="AF31" t="n">
        <v>2.367445815623823e-06</v>
      </c>
      <c r="AG31" t="n">
        <v>0.835</v>
      </c>
      <c r="AH31" t="n">
        <v>419883.8247849004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2.4949</v>
      </c>
      <c r="E32" t="n">
        <v>40.08</v>
      </c>
      <c r="F32" t="n">
        <v>37.27</v>
      </c>
      <c r="G32" t="n">
        <v>203.29</v>
      </c>
      <c r="H32" t="n">
        <v>2.46</v>
      </c>
      <c r="I32" t="n">
        <v>11</v>
      </c>
      <c r="J32" t="n">
        <v>223.76</v>
      </c>
      <c r="K32" t="n">
        <v>52.44</v>
      </c>
      <c r="L32" t="n">
        <v>31</v>
      </c>
      <c r="M32" t="n">
        <v>8</v>
      </c>
      <c r="N32" t="n">
        <v>50.32</v>
      </c>
      <c r="O32" t="n">
        <v>27831.27</v>
      </c>
      <c r="P32" t="n">
        <v>413.1</v>
      </c>
      <c r="Q32" t="n">
        <v>790.16</v>
      </c>
      <c r="R32" t="n">
        <v>85.65000000000001</v>
      </c>
      <c r="S32" t="n">
        <v>58.53</v>
      </c>
      <c r="T32" t="n">
        <v>6458.86</v>
      </c>
      <c r="U32" t="n">
        <v>0.68</v>
      </c>
      <c r="V32" t="n">
        <v>0.78</v>
      </c>
      <c r="W32" t="n">
        <v>2.59</v>
      </c>
      <c r="X32" t="n">
        <v>0.37</v>
      </c>
      <c r="Y32" t="n">
        <v>0.5</v>
      </c>
      <c r="Z32" t="n">
        <v>10</v>
      </c>
      <c r="AA32" t="n">
        <v>337.3121871635678</v>
      </c>
      <c r="AB32" t="n">
        <v>461.5254156406324</v>
      </c>
      <c r="AC32" t="n">
        <v>417.4780777268789</v>
      </c>
      <c r="AD32" t="n">
        <v>337312.1871635679</v>
      </c>
      <c r="AE32" t="n">
        <v>461525.4156406324</v>
      </c>
      <c r="AF32" t="n">
        <v>2.367540710838494e-06</v>
      </c>
      <c r="AG32" t="n">
        <v>0.835</v>
      </c>
      <c r="AH32" t="n">
        <v>417478.0777268789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2.4939</v>
      </c>
      <c r="E33" t="n">
        <v>40.1</v>
      </c>
      <c r="F33" t="n">
        <v>37.29</v>
      </c>
      <c r="G33" t="n">
        <v>203.38</v>
      </c>
      <c r="H33" t="n">
        <v>2.52</v>
      </c>
      <c r="I33" t="n">
        <v>11</v>
      </c>
      <c r="J33" t="n">
        <v>225.43</v>
      </c>
      <c r="K33" t="n">
        <v>52.44</v>
      </c>
      <c r="L33" t="n">
        <v>32</v>
      </c>
      <c r="M33" t="n">
        <v>6</v>
      </c>
      <c r="N33" t="n">
        <v>50.99</v>
      </c>
      <c r="O33" t="n">
        <v>28037.42</v>
      </c>
      <c r="P33" t="n">
        <v>414.96</v>
      </c>
      <c r="Q33" t="n">
        <v>790.16</v>
      </c>
      <c r="R33" t="n">
        <v>86.04000000000001</v>
      </c>
      <c r="S33" t="n">
        <v>58.53</v>
      </c>
      <c r="T33" t="n">
        <v>6652.48</v>
      </c>
      <c r="U33" t="n">
        <v>0.68</v>
      </c>
      <c r="V33" t="n">
        <v>0.78</v>
      </c>
      <c r="W33" t="n">
        <v>2.59</v>
      </c>
      <c r="X33" t="n">
        <v>0.38</v>
      </c>
      <c r="Y33" t="n">
        <v>0.5</v>
      </c>
      <c r="Z33" t="n">
        <v>10</v>
      </c>
      <c r="AA33" t="n">
        <v>338.519225634964</v>
      </c>
      <c r="AB33" t="n">
        <v>463.1769389279755</v>
      </c>
      <c r="AC33" t="n">
        <v>418.9719819496054</v>
      </c>
      <c r="AD33" t="n">
        <v>338519.225634964</v>
      </c>
      <c r="AE33" t="n">
        <v>463176.9389279755</v>
      </c>
      <c r="AF33" t="n">
        <v>2.36659175869178e-06</v>
      </c>
      <c r="AG33" t="n">
        <v>0.8354166666666667</v>
      </c>
      <c r="AH33" t="n">
        <v>418971.9819496054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2.494</v>
      </c>
      <c r="E34" t="n">
        <v>40.1</v>
      </c>
      <c r="F34" t="n">
        <v>37.28</v>
      </c>
      <c r="G34" t="n">
        <v>203.37</v>
      </c>
      <c r="H34" t="n">
        <v>2.58</v>
      </c>
      <c r="I34" t="n">
        <v>11</v>
      </c>
      <c r="J34" t="n">
        <v>227.11</v>
      </c>
      <c r="K34" t="n">
        <v>52.44</v>
      </c>
      <c r="L34" t="n">
        <v>33</v>
      </c>
      <c r="M34" t="n">
        <v>4</v>
      </c>
      <c r="N34" t="n">
        <v>51.67</v>
      </c>
      <c r="O34" t="n">
        <v>28244.51</v>
      </c>
      <c r="P34" t="n">
        <v>415.34</v>
      </c>
      <c r="Q34" t="n">
        <v>790.1799999999999</v>
      </c>
      <c r="R34" t="n">
        <v>86</v>
      </c>
      <c r="S34" t="n">
        <v>58.53</v>
      </c>
      <c r="T34" t="n">
        <v>6634.75</v>
      </c>
      <c r="U34" t="n">
        <v>0.68</v>
      </c>
      <c r="V34" t="n">
        <v>0.78</v>
      </c>
      <c r="W34" t="n">
        <v>2.59</v>
      </c>
      <c r="X34" t="n">
        <v>0.38</v>
      </c>
      <c r="Y34" t="n">
        <v>0.5</v>
      </c>
      <c r="Z34" t="n">
        <v>10</v>
      </c>
      <c r="AA34" t="n">
        <v>338.684439589781</v>
      </c>
      <c r="AB34" t="n">
        <v>463.4029919496816</v>
      </c>
      <c r="AC34" t="n">
        <v>419.1764607881872</v>
      </c>
      <c r="AD34" t="n">
        <v>338684.439589781</v>
      </c>
      <c r="AE34" t="n">
        <v>463402.9919496816</v>
      </c>
      <c r="AF34" t="n">
        <v>2.366686653906452e-06</v>
      </c>
      <c r="AG34" t="n">
        <v>0.8354166666666667</v>
      </c>
      <c r="AH34" t="n">
        <v>419176.4607881872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2.4991</v>
      </c>
      <c r="E35" t="n">
        <v>40.01</v>
      </c>
      <c r="F35" t="n">
        <v>37.24</v>
      </c>
      <c r="G35" t="n">
        <v>223.43</v>
      </c>
      <c r="H35" t="n">
        <v>2.64</v>
      </c>
      <c r="I35" t="n">
        <v>10</v>
      </c>
      <c r="J35" t="n">
        <v>228.8</v>
      </c>
      <c r="K35" t="n">
        <v>52.44</v>
      </c>
      <c r="L35" t="n">
        <v>34</v>
      </c>
      <c r="M35" t="n">
        <v>2</v>
      </c>
      <c r="N35" t="n">
        <v>52.36</v>
      </c>
      <c r="O35" t="n">
        <v>28452.56</v>
      </c>
      <c r="P35" t="n">
        <v>413.86</v>
      </c>
      <c r="Q35" t="n">
        <v>790.16</v>
      </c>
      <c r="R35" t="n">
        <v>84.22</v>
      </c>
      <c r="S35" t="n">
        <v>58.53</v>
      </c>
      <c r="T35" t="n">
        <v>5748.49</v>
      </c>
      <c r="U35" t="n">
        <v>0.7</v>
      </c>
      <c r="V35" t="n">
        <v>0.78</v>
      </c>
      <c r="W35" t="n">
        <v>2.6</v>
      </c>
      <c r="X35" t="n">
        <v>0.34</v>
      </c>
      <c r="Y35" t="n">
        <v>0.5</v>
      </c>
      <c r="Z35" t="n">
        <v>10</v>
      </c>
      <c r="AA35" t="n">
        <v>337.0756026864755</v>
      </c>
      <c r="AB35" t="n">
        <v>461.2017103217042</v>
      </c>
      <c r="AC35" t="n">
        <v>417.1852663892658</v>
      </c>
      <c r="AD35" t="n">
        <v>337075.6026864755</v>
      </c>
      <c r="AE35" t="n">
        <v>461201.7103217042</v>
      </c>
      <c r="AF35" t="n">
        <v>2.371526309854696e-06</v>
      </c>
      <c r="AG35" t="n">
        <v>0.8335416666666666</v>
      </c>
      <c r="AH35" t="n">
        <v>417185.2663892658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2.4986</v>
      </c>
      <c r="E36" t="n">
        <v>40.02</v>
      </c>
      <c r="F36" t="n">
        <v>37.25</v>
      </c>
      <c r="G36" t="n">
        <v>223.48</v>
      </c>
      <c r="H36" t="n">
        <v>2.7</v>
      </c>
      <c r="I36" t="n">
        <v>10</v>
      </c>
      <c r="J36" t="n">
        <v>230.49</v>
      </c>
      <c r="K36" t="n">
        <v>52.44</v>
      </c>
      <c r="L36" t="n">
        <v>35</v>
      </c>
      <c r="M36" t="n">
        <v>1</v>
      </c>
      <c r="N36" t="n">
        <v>53.05</v>
      </c>
      <c r="O36" t="n">
        <v>28661.58</v>
      </c>
      <c r="P36" t="n">
        <v>415.41</v>
      </c>
      <c r="Q36" t="n">
        <v>790.1900000000001</v>
      </c>
      <c r="R36" t="n">
        <v>84.45999999999999</v>
      </c>
      <c r="S36" t="n">
        <v>58.53</v>
      </c>
      <c r="T36" t="n">
        <v>5870.61</v>
      </c>
      <c r="U36" t="n">
        <v>0.6899999999999999</v>
      </c>
      <c r="V36" t="n">
        <v>0.78</v>
      </c>
      <c r="W36" t="n">
        <v>2.6</v>
      </c>
      <c r="X36" t="n">
        <v>0.34</v>
      </c>
      <c r="Y36" t="n">
        <v>0.5</v>
      </c>
      <c r="Z36" t="n">
        <v>10</v>
      </c>
      <c r="AA36" t="n">
        <v>338.0155326368614</v>
      </c>
      <c r="AB36" t="n">
        <v>462.4877639466049</v>
      </c>
      <c r="AC36" t="n">
        <v>418.3485808611936</v>
      </c>
      <c r="AD36" t="n">
        <v>338015.5326368614</v>
      </c>
      <c r="AE36" t="n">
        <v>462487.7639466049</v>
      </c>
      <c r="AF36" t="n">
        <v>2.371051833781339e-06</v>
      </c>
      <c r="AG36" t="n">
        <v>0.8337500000000001</v>
      </c>
      <c r="AH36" t="n">
        <v>418348.5808611937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2.499</v>
      </c>
      <c r="E37" t="n">
        <v>40.02</v>
      </c>
      <c r="F37" t="n">
        <v>37.24</v>
      </c>
      <c r="G37" t="n">
        <v>223.44</v>
      </c>
      <c r="H37" t="n">
        <v>2.76</v>
      </c>
      <c r="I37" t="n">
        <v>10</v>
      </c>
      <c r="J37" t="n">
        <v>232.2</v>
      </c>
      <c r="K37" t="n">
        <v>52.44</v>
      </c>
      <c r="L37" t="n">
        <v>36</v>
      </c>
      <c r="M37" t="n">
        <v>0</v>
      </c>
      <c r="N37" t="n">
        <v>53.75</v>
      </c>
      <c r="O37" t="n">
        <v>28871.58</v>
      </c>
      <c r="P37" t="n">
        <v>418</v>
      </c>
      <c r="Q37" t="n">
        <v>790.16</v>
      </c>
      <c r="R37" t="n">
        <v>84.3</v>
      </c>
      <c r="S37" t="n">
        <v>58.53</v>
      </c>
      <c r="T37" t="n">
        <v>5789.56</v>
      </c>
      <c r="U37" t="n">
        <v>0.6899999999999999</v>
      </c>
      <c r="V37" t="n">
        <v>0.78</v>
      </c>
      <c r="W37" t="n">
        <v>2.6</v>
      </c>
      <c r="X37" t="n">
        <v>0.34</v>
      </c>
      <c r="Y37" t="n">
        <v>0.5</v>
      </c>
      <c r="Z37" t="n">
        <v>10</v>
      </c>
      <c r="AA37" t="n">
        <v>339.3436219574164</v>
      </c>
      <c r="AB37" t="n">
        <v>464.3049143461542</v>
      </c>
      <c r="AC37" t="n">
        <v>419.9923049769965</v>
      </c>
      <c r="AD37" t="n">
        <v>339343.6219574164</v>
      </c>
      <c r="AE37" t="n">
        <v>464304.9143461542</v>
      </c>
      <c r="AF37" t="n">
        <v>2.371431414640025e-06</v>
      </c>
      <c r="AG37" t="n">
        <v>0.8337500000000001</v>
      </c>
      <c r="AH37" t="n">
        <v>419992.3049769965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2.3277</v>
      </c>
      <c r="E2" t="n">
        <v>42.96</v>
      </c>
      <c r="F2" t="n">
        <v>40.31</v>
      </c>
      <c r="G2" t="n">
        <v>26.88</v>
      </c>
      <c r="H2" t="n">
        <v>0.64</v>
      </c>
      <c r="I2" t="n">
        <v>90</v>
      </c>
      <c r="J2" t="n">
        <v>26.11</v>
      </c>
      <c r="K2" t="n">
        <v>12.1</v>
      </c>
      <c r="L2" t="n">
        <v>1</v>
      </c>
      <c r="M2" t="n">
        <v>54</v>
      </c>
      <c r="N2" t="n">
        <v>3.01</v>
      </c>
      <c r="O2" t="n">
        <v>3454.41</v>
      </c>
      <c r="P2" t="n">
        <v>118.06</v>
      </c>
      <c r="Q2" t="n">
        <v>790.1900000000001</v>
      </c>
      <c r="R2" t="n">
        <v>185.21</v>
      </c>
      <c r="S2" t="n">
        <v>58.53</v>
      </c>
      <c r="T2" t="n">
        <v>55845.05</v>
      </c>
      <c r="U2" t="n">
        <v>0.32</v>
      </c>
      <c r="V2" t="n">
        <v>0.72</v>
      </c>
      <c r="W2" t="n">
        <v>2.78</v>
      </c>
      <c r="X2" t="n">
        <v>3.41</v>
      </c>
      <c r="Y2" t="n">
        <v>0.5</v>
      </c>
      <c r="Z2" t="n">
        <v>10</v>
      </c>
      <c r="AA2" t="n">
        <v>124.8134315814207</v>
      </c>
      <c r="AB2" t="n">
        <v>170.7752434696059</v>
      </c>
      <c r="AC2" t="n">
        <v>154.4766939174738</v>
      </c>
      <c r="AD2" t="n">
        <v>124813.4315814207</v>
      </c>
      <c r="AE2" t="n">
        <v>170775.2434696059</v>
      </c>
      <c r="AF2" t="n">
        <v>2.838276147072277e-06</v>
      </c>
      <c r="AG2" t="n">
        <v>0.895</v>
      </c>
      <c r="AH2" t="n">
        <v>154476.6939174738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2.3561</v>
      </c>
      <c r="E3" t="n">
        <v>42.44</v>
      </c>
      <c r="F3" t="n">
        <v>39.91</v>
      </c>
      <c r="G3" t="n">
        <v>29.93</v>
      </c>
      <c r="H3" t="n">
        <v>1.23</v>
      </c>
      <c r="I3" t="n">
        <v>80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117.67</v>
      </c>
      <c r="Q3" t="n">
        <v>790.23</v>
      </c>
      <c r="R3" t="n">
        <v>170.24</v>
      </c>
      <c r="S3" t="n">
        <v>58.53</v>
      </c>
      <c r="T3" t="n">
        <v>48407.41</v>
      </c>
      <c r="U3" t="n">
        <v>0.34</v>
      </c>
      <c r="V3" t="n">
        <v>0.73</v>
      </c>
      <c r="W3" t="n">
        <v>2.8</v>
      </c>
      <c r="X3" t="n">
        <v>3</v>
      </c>
      <c r="Y3" t="n">
        <v>0.5</v>
      </c>
      <c r="Z3" t="n">
        <v>10</v>
      </c>
      <c r="AA3" t="n">
        <v>122.6022499984265</v>
      </c>
      <c r="AB3" t="n">
        <v>167.7498072773081</v>
      </c>
      <c r="AC3" t="n">
        <v>151.7400011091415</v>
      </c>
      <c r="AD3" t="n">
        <v>122602.2499984265</v>
      </c>
      <c r="AE3" t="n">
        <v>167749.8072773081</v>
      </c>
      <c r="AF3" t="n">
        <v>2.872905627923268e-06</v>
      </c>
      <c r="AG3" t="n">
        <v>0.8841666666666667</v>
      </c>
      <c r="AH3" t="n">
        <v>151740.0011091415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1.737</v>
      </c>
      <c r="E2" t="n">
        <v>57.57</v>
      </c>
      <c r="F2" t="n">
        <v>49.06</v>
      </c>
      <c r="G2" t="n">
        <v>9.289999999999999</v>
      </c>
      <c r="H2" t="n">
        <v>0.18</v>
      </c>
      <c r="I2" t="n">
        <v>317</v>
      </c>
      <c r="J2" t="n">
        <v>98.70999999999999</v>
      </c>
      <c r="K2" t="n">
        <v>39.72</v>
      </c>
      <c r="L2" t="n">
        <v>1</v>
      </c>
      <c r="M2" t="n">
        <v>315</v>
      </c>
      <c r="N2" t="n">
        <v>12.99</v>
      </c>
      <c r="O2" t="n">
        <v>12407.75</v>
      </c>
      <c r="P2" t="n">
        <v>436.26</v>
      </c>
      <c r="Q2" t="n">
        <v>790.21</v>
      </c>
      <c r="R2" t="n">
        <v>479.2</v>
      </c>
      <c r="S2" t="n">
        <v>58.53</v>
      </c>
      <c r="T2" t="n">
        <v>201705.66</v>
      </c>
      <c r="U2" t="n">
        <v>0.12</v>
      </c>
      <c r="V2" t="n">
        <v>0.59</v>
      </c>
      <c r="W2" t="n">
        <v>3.11</v>
      </c>
      <c r="X2" t="n">
        <v>12.16</v>
      </c>
      <c r="Y2" t="n">
        <v>0.5</v>
      </c>
      <c r="Z2" t="n">
        <v>10</v>
      </c>
      <c r="AA2" t="n">
        <v>501.0109316629115</v>
      </c>
      <c r="AB2" t="n">
        <v>685.5052597435468</v>
      </c>
      <c r="AC2" t="n">
        <v>620.0815998662966</v>
      </c>
      <c r="AD2" t="n">
        <v>501010.9316629115</v>
      </c>
      <c r="AE2" t="n">
        <v>685505.2597435468</v>
      </c>
      <c r="AF2" t="n">
        <v>1.815370601444665e-06</v>
      </c>
      <c r="AG2" t="n">
        <v>1.199375</v>
      </c>
      <c r="AH2" t="n">
        <v>620081.5998662966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2.1475</v>
      </c>
      <c r="E3" t="n">
        <v>46.57</v>
      </c>
      <c r="F3" t="n">
        <v>41.84</v>
      </c>
      <c r="G3" t="n">
        <v>18.88</v>
      </c>
      <c r="H3" t="n">
        <v>0.35</v>
      </c>
      <c r="I3" t="n">
        <v>133</v>
      </c>
      <c r="J3" t="n">
        <v>99.95</v>
      </c>
      <c r="K3" t="n">
        <v>39.72</v>
      </c>
      <c r="L3" t="n">
        <v>2</v>
      </c>
      <c r="M3" t="n">
        <v>131</v>
      </c>
      <c r="N3" t="n">
        <v>13.24</v>
      </c>
      <c r="O3" t="n">
        <v>12561.45</v>
      </c>
      <c r="P3" t="n">
        <v>365.94</v>
      </c>
      <c r="Q3" t="n">
        <v>790.25</v>
      </c>
      <c r="R3" t="n">
        <v>238.58</v>
      </c>
      <c r="S3" t="n">
        <v>58.53</v>
      </c>
      <c r="T3" t="n">
        <v>82311.33</v>
      </c>
      <c r="U3" t="n">
        <v>0.25</v>
      </c>
      <c r="V3" t="n">
        <v>0.6899999999999999</v>
      </c>
      <c r="W3" t="n">
        <v>2.78</v>
      </c>
      <c r="X3" t="n">
        <v>4.94</v>
      </c>
      <c r="Y3" t="n">
        <v>0.5</v>
      </c>
      <c r="Z3" t="n">
        <v>10</v>
      </c>
      <c r="AA3" t="n">
        <v>342.6659650048213</v>
      </c>
      <c r="AB3" t="n">
        <v>468.850690675044</v>
      </c>
      <c r="AC3" t="n">
        <v>424.1042387930943</v>
      </c>
      <c r="AD3" t="n">
        <v>342665.9650048212</v>
      </c>
      <c r="AE3" t="n">
        <v>468850.690675044</v>
      </c>
      <c r="AF3" t="n">
        <v>2.244391690617397e-06</v>
      </c>
      <c r="AG3" t="n">
        <v>0.9702083333333333</v>
      </c>
      <c r="AH3" t="n">
        <v>424104.2387930944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2.2872</v>
      </c>
      <c r="E4" t="n">
        <v>43.72</v>
      </c>
      <c r="F4" t="n">
        <v>40.01</v>
      </c>
      <c r="G4" t="n">
        <v>28.58</v>
      </c>
      <c r="H4" t="n">
        <v>0.52</v>
      </c>
      <c r="I4" t="n">
        <v>84</v>
      </c>
      <c r="J4" t="n">
        <v>101.2</v>
      </c>
      <c r="K4" t="n">
        <v>39.72</v>
      </c>
      <c r="L4" t="n">
        <v>3</v>
      </c>
      <c r="M4" t="n">
        <v>82</v>
      </c>
      <c r="N4" t="n">
        <v>13.49</v>
      </c>
      <c r="O4" t="n">
        <v>12715.54</v>
      </c>
      <c r="P4" t="n">
        <v>344.02</v>
      </c>
      <c r="Q4" t="n">
        <v>790.17</v>
      </c>
      <c r="R4" t="n">
        <v>176.72</v>
      </c>
      <c r="S4" t="n">
        <v>58.53</v>
      </c>
      <c r="T4" t="n">
        <v>51630.86</v>
      </c>
      <c r="U4" t="n">
        <v>0.33</v>
      </c>
      <c r="V4" t="n">
        <v>0.73</v>
      </c>
      <c r="W4" t="n">
        <v>2.71</v>
      </c>
      <c r="X4" t="n">
        <v>3.1</v>
      </c>
      <c r="Y4" t="n">
        <v>0.5</v>
      </c>
      <c r="Z4" t="n">
        <v>10</v>
      </c>
      <c r="AA4" t="n">
        <v>304.4654987153636</v>
      </c>
      <c r="AB4" t="n">
        <v>416.5831274121769</v>
      </c>
      <c r="AC4" t="n">
        <v>376.8250184100494</v>
      </c>
      <c r="AD4" t="n">
        <v>304465.4987153636</v>
      </c>
      <c r="AE4" t="n">
        <v>416583.1274121769</v>
      </c>
      <c r="AF4" t="n">
        <v>2.390394726323683e-06</v>
      </c>
      <c r="AG4" t="n">
        <v>0.9108333333333333</v>
      </c>
      <c r="AH4" t="n">
        <v>376825.0184100494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2.3579</v>
      </c>
      <c r="E5" t="n">
        <v>42.41</v>
      </c>
      <c r="F5" t="n">
        <v>39.17</v>
      </c>
      <c r="G5" t="n">
        <v>38.53</v>
      </c>
      <c r="H5" t="n">
        <v>0.6899999999999999</v>
      </c>
      <c r="I5" t="n">
        <v>61</v>
      </c>
      <c r="J5" t="n">
        <v>102.45</v>
      </c>
      <c r="K5" t="n">
        <v>39.72</v>
      </c>
      <c r="L5" t="n">
        <v>4</v>
      </c>
      <c r="M5" t="n">
        <v>59</v>
      </c>
      <c r="N5" t="n">
        <v>13.74</v>
      </c>
      <c r="O5" t="n">
        <v>12870.03</v>
      </c>
      <c r="P5" t="n">
        <v>330.9</v>
      </c>
      <c r="Q5" t="n">
        <v>790.17</v>
      </c>
      <c r="R5" t="n">
        <v>148.62</v>
      </c>
      <c r="S5" t="n">
        <v>58.53</v>
      </c>
      <c r="T5" t="n">
        <v>37693.9</v>
      </c>
      <c r="U5" t="n">
        <v>0.39</v>
      </c>
      <c r="V5" t="n">
        <v>0.74</v>
      </c>
      <c r="W5" t="n">
        <v>2.68</v>
      </c>
      <c r="X5" t="n">
        <v>2.27</v>
      </c>
      <c r="Y5" t="n">
        <v>0.5</v>
      </c>
      <c r="Z5" t="n">
        <v>10</v>
      </c>
      <c r="AA5" t="n">
        <v>285.8866285254302</v>
      </c>
      <c r="AB5" t="n">
        <v>391.1626975764046</v>
      </c>
      <c r="AC5" t="n">
        <v>353.8306787200059</v>
      </c>
      <c r="AD5" t="n">
        <v>285886.6285254302</v>
      </c>
      <c r="AE5" t="n">
        <v>391162.6975764046</v>
      </c>
      <c r="AF5" t="n">
        <v>2.464284594787781e-06</v>
      </c>
      <c r="AG5" t="n">
        <v>0.8835416666666666</v>
      </c>
      <c r="AH5" t="n">
        <v>353830.6787200059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2.4052</v>
      </c>
      <c r="E6" t="n">
        <v>41.58</v>
      </c>
      <c r="F6" t="n">
        <v>38.62</v>
      </c>
      <c r="G6" t="n">
        <v>49.3</v>
      </c>
      <c r="H6" t="n">
        <v>0.85</v>
      </c>
      <c r="I6" t="n">
        <v>47</v>
      </c>
      <c r="J6" t="n">
        <v>103.71</v>
      </c>
      <c r="K6" t="n">
        <v>39.72</v>
      </c>
      <c r="L6" t="n">
        <v>5</v>
      </c>
      <c r="M6" t="n">
        <v>45</v>
      </c>
      <c r="N6" t="n">
        <v>14</v>
      </c>
      <c r="O6" t="n">
        <v>13024.91</v>
      </c>
      <c r="P6" t="n">
        <v>320.43</v>
      </c>
      <c r="Q6" t="n">
        <v>790.17</v>
      </c>
      <c r="R6" t="n">
        <v>130.64</v>
      </c>
      <c r="S6" t="n">
        <v>58.53</v>
      </c>
      <c r="T6" t="n">
        <v>28775.48</v>
      </c>
      <c r="U6" t="n">
        <v>0.45</v>
      </c>
      <c r="V6" t="n">
        <v>0.75</v>
      </c>
      <c r="W6" t="n">
        <v>2.65</v>
      </c>
      <c r="X6" t="n">
        <v>1.72</v>
      </c>
      <c r="Y6" t="n">
        <v>0.5</v>
      </c>
      <c r="Z6" t="n">
        <v>10</v>
      </c>
      <c r="AA6" t="n">
        <v>273.1366623667708</v>
      </c>
      <c r="AB6" t="n">
        <v>373.7176313893185</v>
      </c>
      <c r="AC6" t="n">
        <v>338.050545165511</v>
      </c>
      <c r="AD6" t="n">
        <v>273136.6623667708</v>
      </c>
      <c r="AE6" t="n">
        <v>373717.6313893184</v>
      </c>
      <c r="AF6" t="n">
        <v>2.513718693491484e-06</v>
      </c>
      <c r="AG6" t="n">
        <v>0.86625</v>
      </c>
      <c r="AH6" t="n">
        <v>338050.545165511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2.4326</v>
      </c>
      <c r="E7" t="n">
        <v>41.11</v>
      </c>
      <c r="F7" t="n">
        <v>38.32</v>
      </c>
      <c r="G7" t="n">
        <v>58.95</v>
      </c>
      <c r="H7" t="n">
        <v>1.01</v>
      </c>
      <c r="I7" t="n">
        <v>39</v>
      </c>
      <c r="J7" t="n">
        <v>104.97</v>
      </c>
      <c r="K7" t="n">
        <v>39.72</v>
      </c>
      <c r="L7" t="n">
        <v>6</v>
      </c>
      <c r="M7" t="n">
        <v>37</v>
      </c>
      <c r="N7" t="n">
        <v>14.25</v>
      </c>
      <c r="O7" t="n">
        <v>13180.19</v>
      </c>
      <c r="P7" t="n">
        <v>310.63</v>
      </c>
      <c r="Q7" t="n">
        <v>790.2</v>
      </c>
      <c r="R7" t="n">
        <v>120.52</v>
      </c>
      <c r="S7" t="n">
        <v>58.53</v>
      </c>
      <c r="T7" t="n">
        <v>23753.19</v>
      </c>
      <c r="U7" t="n">
        <v>0.49</v>
      </c>
      <c r="V7" t="n">
        <v>0.76</v>
      </c>
      <c r="W7" t="n">
        <v>2.64</v>
      </c>
      <c r="X7" t="n">
        <v>1.41</v>
      </c>
      <c r="Y7" t="n">
        <v>0.5</v>
      </c>
      <c r="Z7" t="n">
        <v>10</v>
      </c>
      <c r="AA7" t="n">
        <v>263.9298891643668</v>
      </c>
      <c r="AB7" t="n">
        <v>361.120518119622</v>
      </c>
      <c r="AC7" t="n">
        <v>326.6556827061149</v>
      </c>
      <c r="AD7" t="n">
        <v>263929.8891643668</v>
      </c>
      <c r="AE7" t="n">
        <v>361120.518119622</v>
      </c>
      <c r="AF7" t="n">
        <v>2.542354936715194e-06</v>
      </c>
      <c r="AG7" t="n">
        <v>0.8564583333333333</v>
      </c>
      <c r="AH7" t="n">
        <v>326655.682706115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2.4568</v>
      </c>
      <c r="E8" t="n">
        <v>40.7</v>
      </c>
      <c r="F8" t="n">
        <v>38.06</v>
      </c>
      <c r="G8" t="n">
        <v>71.36</v>
      </c>
      <c r="H8" t="n">
        <v>1.16</v>
      </c>
      <c r="I8" t="n">
        <v>32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302.73</v>
      </c>
      <c r="Q8" t="n">
        <v>790.16</v>
      </c>
      <c r="R8" t="n">
        <v>111.99</v>
      </c>
      <c r="S8" t="n">
        <v>58.53</v>
      </c>
      <c r="T8" t="n">
        <v>19521.14</v>
      </c>
      <c r="U8" t="n">
        <v>0.52</v>
      </c>
      <c r="V8" t="n">
        <v>0.76</v>
      </c>
      <c r="W8" t="n">
        <v>2.62</v>
      </c>
      <c r="X8" t="n">
        <v>1.16</v>
      </c>
      <c r="Y8" t="n">
        <v>0.5</v>
      </c>
      <c r="Z8" t="n">
        <v>10</v>
      </c>
      <c r="AA8" t="n">
        <v>256.398148873424</v>
      </c>
      <c r="AB8" t="n">
        <v>350.8152587764576</v>
      </c>
      <c r="AC8" t="n">
        <v>317.3339428512453</v>
      </c>
      <c r="AD8" t="n">
        <v>256398.148873424</v>
      </c>
      <c r="AE8" t="n">
        <v>350815.2587764576</v>
      </c>
      <c r="AF8" t="n">
        <v>2.567646801168251e-06</v>
      </c>
      <c r="AG8" t="n">
        <v>0.8479166666666668</v>
      </c>
      <c r="AH8" t="n">
        <v>317333.9428512453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2.4711</v>
      </c>
      <c r="E9" t="n">
        <v>40.47</v>
      </c>
      <c r="F9" t="n">
        <v>37.9</v>
      </c>
      <c r="G9" t="n">
        <v>81.22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26</v>
      </c>
      <c r="N9" t="n">
        <v>14.78</v>
      </c>
      <c r="O9" t="n">
        <v>13491.96</v>
      </c>
      <c r="P9" t="n">
        <v>295.26</v>
      </c>
      <c r="Q9" t="n">
        <v>790.1799999999999</v>
      </c>
      <c r="R9" t="n">
        <v>106.55</v>
      </c>
      <c r="S9" t="n">
        <v>58.53</v>
      </c>
      <c r="T9" t="n">
        <v>16824.2</v>
      </c>
      <c r="U9" t="n">
        <v>0.55</v>
      </c>
      <c r="V9" t="n">
        <v>0.77</v>
      </c>
      <c r="W9" t="n">
        <v>2.62</v>
      </c>
      <c r="X9" t="n">
        <v>1</v>
      </c>
      <c r="Y9" t="n">
        <v>0.5</v>
      </c>
      <c r="Z9" t="n">
        <v>10</v>
      </c>
      <c r="AA9" t="n">
        <v>250.461084801077</v>
      </c>
      <c r="AB9" t="n">
        <v>342.6919057878953</v>
      </c>
      <c r="AC9" t="n">
        <v>309.9858712707114</v>
      </c>
      <c r="AD9" t="n">
        <v>250461.0848010771</v>
      </c>
      <c r="AE9" t="n">
        <v>342691.9057878953</v>
      </c>
      <c r="AF9" t="n">
        <v>2.582591993799603e-06</v>
      </c>
      <c r="AG9" t="n">
        <v>0.843125</v>
      </c>
      <c r="AH9" t="n">
        <v>309985.8712707114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2.4851</v>
      </c>
      <c r="E10" t="n">
        <v>40.24</v>
      </c>
      <c r="F10" t="n">
        <v>37.76</v>
      </c>
      <c r="G10" t="n">
        <v>94.40000000000001</v>
      </c>
      <c r="H10" t="n">
        <v>1.46</v>
      </c>
      <c r="I10" t="n">
        <v>24</v>
      </c>
      <c r="J10" t="n">
        <v>108.77</v>
      </c>
      <c r="K10" t="n">
        <v>39.72</v>
      </c>
      <c r="L10" t="n">
        <v>9</v>
      </c>
      <c r="M10" t="n">
        <v>22</v>
      </c>
      <c r="N10" t="n">
        <v>15.05</v>
      </c>
      <c r="O10" t="n">
        <v>13648.58</v>
      </c>
      <c r="P10" t="n">
        <v>287.13</v>
      </c>
      <c r="Q10" t="n">
        <v>790.16</v>
      </c>
      <c r="R10" t="n">
        <v>101.87</v>
      </c>
      <c r="S10" t="n">
        <v>58.53</v>
      </c>
      <c r="T10" t="n">
        <v>14503.08</v>
      </c>
      <c r="U10" t="n">
        <v>0.57</v>
      </c>
      <c r="V10" t="n">
        <v>0.77</v>
      </c>
      <c r="W10" t="n">
        <v>2.61</v>
      </c>
      <c r="X10" t="n">
        <v>0.86</v>
      </c>
      <c r="Y10" t="n">
        <v>0.5</v>
      </c>
      <c r="Z10" t="n">
        <v>10</v>
      </c>
      <c r="AA10" t="n">
        <v>244.3033142323049</v>
      </c>
      <c r="AB10" t="n">
        <v>334.2665724340408</v>
      </c>
      <c r="AC10" t="n">
        <v>302.3646399071164</v>
      </c>
      <c r="AD10" t="n">
        <v>244303.3142323049</v>
      </c>
      <c r="AE10" t="n">
        <v>334266.5724340408</v>
      </c>
      <c r="AF10" t="n">
        <v>2.597223650921207e-06</v>
      </c>
      <c r="AG10" t="n">
        <v>0.8383333333333334</v>
      </c>
      <c r="AH10" t="n">
        <v>302364.6399071164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2.4963</v>
      </c>
      <c r="E11" t="n">
        <v>40.06</v>
      </c>
      <c r="F11" t="n">
        <v>37.64</v>
      </c>
      <c r="G11" t="n">
        <v>107.54</v>
      </c>
      <c r="H11" t="n">
        <v>1.6</v>
      </c>
      <c r="I11" t="n">
        <v>21</v>
      </c>
      <c r="J11" t="n">
        <v>110.04</v>
      </c>
      <c r="K11" t="n">
        <v>39.72</v>
      </c>
      <c r="L11" t="n">
        <v>10</v>
      </c>
      <c r="M11" t="n">
        <v>17</v>
      </c>
      <c r="N11" t="n">
        <v>15.32</v>
      </c>
      <c r="O11" t="n">
        <v>13805.5</v>
      </c>
      <c r="P11" t="n">
        <v>277.64</v>
      </c>
      <c r="Q11" t="n">
        <v>790.16</v>
      </c>
      <c r="R11" t="n">
        <v>97.87</v>
      </c>
      <c r="S11" t="n">
        <v>58.53</v>
      </c>
      <c r="T11" t="n">
        <v>12518.65</v>
      </c>
      <c r="U11" t="n">
        <v>0.6</v>
      </c>
      <c r="V11" t="n">
        <v>0.77</v>
      </c>
      <c r="W11" t="n">
        <v>2.61</v>
      </c>
      <c r="X11" t="n">
        <v>0.74</v>
      </c>
      <c r="Y11" t="n">
        <v>0.5</v>
      </c>
      <c r="Z11" t="n">
        <v>10</v>
      </c>
      <c r="AA11" t="n">
        <v>237.7822727528464</v>
      </c>
      <c r="AB11" t="n">
        <v>325.3441957938043</v>
      </c>
      <c r="AC11" t="n">
        <v>294.2938023707869</v>
      </c>
      <c r="AD11" t="n">
        <v>237782.2727528464</v>
      </c>
      <c r="AE11" t="n">
        <v>325344.1957938043</v>
      </c>
      <c r="AF11" t="n">
        <v>2.60892897661849e-06</v>
      </c>
      <c r="AG11" t="n">
        <v>0.8345833333333333</v>
      </c>
      <c r="AH11" t="n">
        <v>294293.8023707869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2.4985</v>
      </c>
      <c r="E12" t="n">
        <v>40.02</v>
      </c>
      <c r="F12" t="n">
        <v>37.62</v>
      </c>
      <c r="G12" t="n">
        <v>112.88</v>
      </c>
      <c r="H12" t="n">
        <v>1.74</v>
      </c>
      <c r="I12" t="n">
        <v>20</v>
      </c>
      <c r="J12" t="n">
        <v>111.32</v>
      </c>
      <c r="K12" t="n">
        <v>39.72</v>
      </c>
      <c r="L12" t="n">
        <v>11</v>
      </c>
      <c r="M12" t="n">
        <v>8</v>
      </c>
      <c r="N12" t="n">
        <v>15.6</v>
      </c>
      <c r="O12" t="n">
        <v>13962.83</v>
      </c>
      <c r="P12" t="n">
        <v>275.6</v>
      </c>
      <c r="Q12" t="n">
        <v>790.17</v>
      </c>
      <c r="R12" t="n">
        <v>97.06</v>
      </c>
      <c r="S12" t="n">
        <v>58.53</v>
      </c>
      <c r="T12" t="n">
        <v>12118.12</v>
      </c>
      <c r="U12" t="n">
        <v>0.6</v>
      </c>
      <c r="V12" t="n">
        <v>0.77</v>
      </c>
      <c r="W12" t="n">
        <v>2.62</v>
      </c>
      <c r="X12" t="n">
        <v>0.72</v>
      </c>
      <c r="Y12" t="n">
        <v>0.5</v>
      </c>
      <c r="Z12" t="n">
        <v>10</v>
      </c>
      <c r="AA12" t="n">
        <v>236.4197974889355</v>
      </c>
      <c r="AB12" t="n">
        <v>323.4799970295558</v>
      </c>
      <c r="AC12" t="n">
        <v>292.6075201201783</v>
      </c>
      <c r="AD12" t="n">
        <v>236419.7974889355</v>
      </c>
      <c r="AE12" t="n">
        <v>323479.9970295558</v>
      </c>
      <c r="AF12" t="n">
        <v>2.611228237023313e-06</v>
      </c>
      <c r="AG12" t="n">
        <v>0.8337500000000001</v>
      </c>
      <c r="AH12" t="n">
        <v>292607.5201201783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2.5021</v>
      </c>
      <c r="E13" t="n">
        <v>39.97</v>
      </c>
      <c r="F13" t="n">
        <v>37.59</v>
      </c>
      <c r="G13" t="n">
        <v>118.7</v>
      </c>
      <c r="H13" t="n">
        <v>1.88</v>
      </c>
      <c r="I13" t="n">
        <v>19</v>
      </c>
      <c r="J13" t="n">
        <v>112.59</v>
      </c>
      <c r="K13" t="n">
        <v>39.72</v>
      </c>
      <c r="L13" t="n">
        <v>12</v>
      </c>
      <c r="M13" t="n">
        <v>3</v>
      </c>
      <c r="N13" t="n">
        <v>15.88</v>
      </c>
      <c r="O13" t="n">
        <v>14120.58</v>
      </c>
      <c r="P13" t="n">
        <v>274.72</v>
      </c>
      <c r="Q13" t="n">
        <v>790.17</v>
      </c>
      <c r="R13" t="n">
        <v>95.77</v>
      </c>
      <c r="S13" t="n">
        <v>58.53</v>
      </c>
      <c r="T13" t="n">
        <v>11479.48</v>
      </c>
      <c r="U13" t="n">
        <v>0.61</v>
      </c>
      <c r="V13" t="n">
        <v>0.77</v>
      </c>
      <c r="W13" t="n">
        <v>2.62</v>
      </c>
      <c r="X13" t="n">
        <v>0.6899999999999999</v>
      </c>
      <c r="Y13" t="n">
        <v>0.5</v>
      </c>
      <c r="Z13" t="n">
        <v>10</v>
      </c>
      <c r="AA13" t="n">
        <v>235.5391962466276</v>
      </c>
      <c r="AB13" t="n">
        <v>322.2751195604458</v>
      </c>
      <c r="AC13" t="n">
        <v>291.5176344656637</v>
      </c>
      <c r="AD13" t="n">
        <v>235539.1962466276</v>
      </c>
      <c r="AE13" t="n">
        <v>322275.1195604458</v>
      </c>
      <c r="AF13" t="n">
        <v>2.614990663140297e-06</v>
      </c>
      <c r="AG13" t="n">
        <v>0.8327083333333333</v>
      </c>
      <c r="AH13" t="n">
        <v>291517.6344656636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2.5018</v>
      </c>
      <c r="E14" t="n">
        <v>39.97</v>
      </c>
      <c r="F14" t="n">
        <v>37.59</v>
      </c>
      <c r="G14" t="n">
        <v>118.71</v>
      </c>
      <c r="H14" t="n">
        <v>2.01</v>
      </c>
      <c r="I14" t="n">
        <v>19</v>
      </c>
      <c r="J14" t="n">
        <v>113.88</v>
      </c>
      <c r="K14" t="n">
        <v>39.72</v>
      </c>
      <c r="L14" t="n">
        <v>13</v>
      </c>
      <c r="M14" t="n">
        <v>0</v>
      </c>
      <c r="N14" t="n">
        <v>16.16</v>
      </c>
      <c r="O14" t="n">
        <v>14278.75</v>
      </c>
      <c r="P14" t="n">
        <v>277.32</v>
      </c>
      <c r="Q14" t="n">
        <v>790.2</v>
      </c>
      <c r="R14" t="n">
        <v>95.73999999999999</v>
      </c>
      <c r="S14" t="n">
        <v>58.53</v>
      </c>
      <c r="T14" t="n">
        <v>11464.56</v>
      </c>
      <c r="U14" t="n">
        <v>0.61</v>
      </c>
      <c r="V14" t="n">
        <v>0.77</v>
      </c>
      <c r="W14" t="n">
        <v>2.62</v>
      </c>
      <c r="X14" t="n">
        <v>0.6899999999999999</v>
      </c>
      <c r="Y14" t="n">
        <v>0.5</v>
      </c>
      <c r="Z14" t="n">
        <v>10</v>
      </c>
      <c r="AA14" t="n">
        <v>236.9807522822371</v>
      </c>
      <c r="AB14" t="n">
        <v>324.2475201253295</v>
      </c>
      <c r="AC14" t="n">
        <v>293.301791888917</v>
      </c>
      <c r="AD14" t="n">
        <v>236980.7522822371</v>
      </c>
      <c r="AE14" t="n">
        <v>324247.5201253294</v>
      </c>
      <c r="AF14" t="n">
        <v>2.614677127630548e-06</v>
      </c>
      <c r="AG14" t="n">
        <v>0.8327083333333333</v>
      </c>
      <c r="AH14" t="n">
        <v>293301.791888917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1.5502</v>
      </c>
      <c r="E2" t="n">
        <v>64.51000000000001</v>
      </c>
      <c r="F2" t="n">
        <v>52.26</v>
      </c>
      <c r="G2" t="n">
        <v>7.92</v>
      </c>
      <c r="H2" t="n">
        <v>0.14</v>
      </c>
      <c r="I2" t="n">
        <v>396</v>
      </c>
      <c r="J2" t="n">
        <v>124.63</v>
      </c>
      <c r="K2" t="n">
        <v>45</v>
      </c>
      <c r="L2" t="n">
        <v>1</v>
      </c>
      <c r="M2" t="n">
        <v>394</v>
      </c>
      <c r="N2" t="n">
        <v>18.64</v>
      </c>
      <c r="O2" t="n">
        <v>15605.44</v>
      </c>
      <c r="P2" t="n">
        <v>544.38</v>
      </c>
      <c r="Q2" t="n">
        <v>790.3</v>
      </c>
      <c r="R2" t="n">
        <v>586.47</v>
      </c>
      <c r="S2" t="n">
        <v>58.53</v>
      </c>
      <c r="T2" t="n">
        <v>254943.6</v>
      </c>
      <c r="U2" t="n">
        <v>0.1</v>
      </c>
      <c r="V2" t="n">
        <v>0.5600000000000001</v>
      </c>
      <c r="W2" t="n">
        <v>3.23</v>
      </c>
      <c r="X2" t="n">
        <v>15.35</v>
      </c>
      <c r="Y2" t="n">
        <v>0.5</v>
      </c>
      <c r="Z2" t="n">
        <v>10</v>
      </c>
      <c r="AA2" t="n">
        <v>689.8351223214213</v>
      </c>
      <c r="AB2" t="n">
        <v>943.8628477378861</v>
      </c>
      <c r="AC2" t="n">
        <v>853.7819022696084</v>
      </c>
      <c r="AD2" t="n">
        <v>689835.1223214213</v>
      </c>
      <c r="AE2" t="n">
        <v>943862.8477378861</v>
      </c>
      <c r="AF2" t="n">
        <v>1.559849950124542e-06</v>
      </c>
      <c r="AG2" t="n">
        <v>1.343958333333333</v>
      </c>
      <c r="AH2" t="n">
        <v>853781.9022696083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2.0333</v>
      </c>
      <c r="E3" t="n">
        <v>49.18</v>
      </c>
      <c r="F3" t="n">
        <v>42.94</v>
      </c>
      <c r="G3" t="n">
        <v>16</v>
      </c>
      <c r="H3" t="n">
        <v>0.28</v>
      </c>
      <c r="I3" t="n">
        <v>161</v>
      </c>
      <c r="J3" t="n">
        <v>125.95</v>
      </c>
      <c r="K3" t="n">
        <v>45</v>
      </c>
      <c r="L3" t="n">
        <v>2</v>
      </c>
      <c r="M3" t="n">
        <v>159</v>
      </c>
      <c r="N3" t="n">
        <v>18.95</v>
      </c>
      <c r="O3" t="n">
        <v>15767.7</v>
      </c>
      <c r="P3" t="n">
        <v>442.45</v>
      </c>
      <c r="Q3" t="n">
        <v>790.1900000000001</v>
      </c>
      <c r="R3" t="n">
        <v>275.01</v>
      </c>
      <c r="S3" t="n">
        <v>58.53</v>
      </c>
      <c r="T3" t="n">
        <v>100390.37</v>
      </c>
      <c r="U3" t="n">
        <v>0.21</v>
      </c>
      <c r="V3" t="n">
        <v>0.68</v>
      </c>
      <c r="W3" t="n">
        <v>2.83</v>
      </c>
      <c r="X3" t="n">
        <v>6.03</v>
      </c>
      <c r="Y3" t="n">
        <v>0.5</v>
      </c>
      <c r="Z3" t="n">
        <v>10</v>
      </c>
      <c r="AA3" t="n">
        <v>430.2935933650828</v>
      </c>
      <c r="AB3" t="n">
        <v>588.7466776556785</v>
      </c>
      <c r="AC3" t="n">
        <v>532.5575210513716</v>
      </c>
      <c r="AD3" t="n">
        <v>430293.5933650828</v>
      </c>
      <c r="AE3" t="n">
        <v>588746.6776556785</v>
      </c>
      <c r="AF3" t="n">
        <v>2.045957233639679e-06</v>
      </c>
      <c r="AG3" t="n">
        <v>1.024583333333333</v>
      </c>
      <c r="AH3" t="n">
        <v>532557.5210513716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2.2037</v>
      </c>
      <c r="E4" t="n">
        <v>45.38</v>
      </c>
      <c r="F4" t="n">
        <v>40.66</v>
      </c>
      <c r="G4" t="n">
        <v>24.16</v>
      </c>
      <c r="H4" t="n">
        <v>0.42</v>
      </c>
      <c r="I4" t="n">
        <v>101</v>
      </c>
      <c r="J4" t="n">
        <v>127.27</v>
      </c>
      <c r="K4" t="n">
        <v>45</v>
      </c>
      <c r="L4" t="n">
        <v>3</v>
      </c>
      <c r="M4" t="n">
        <v>99</v>
      </c>
      <c r="N4" t="n">
        <v>19.27</v>
      </c>
      <c r="O4" t="n">
        <v>15930.42</v>
      </c>
      <c r="P4" t="n">
        <v>414.92</v>
      </c>
      <c r="Q4" t="n">
        <v>790.1900000000001</v>
      </c>
      <c r="R4" t="n">
        <v>198.77</v>
      </c>
      <c r="S4" t="n">
        <v>58.53</v>
      </c>
      <c r="T4" t="n">
        <v>62569.58</v>
      </c>
      <c r="U4" t="n">
        <v>0.29</v>
      </c>
      <c r="V4" t="n">
        <v>0.71</v>
      </c>
      <c r="W4" t="n">
        <v>2.74</v>
      </c>
      <c r="X4" t="n">
        <v>3.76</v>
      </c>
      <c r="Y4" t="n">
        <v>0.5</v>
      </c>
      <c r="Z4" t="n">
        <v>10</v>
      </c>
      <c r="AA4" t="n">
        <v>373.7041896062705</v>
      </c>
      <c r="AB4" t="n">
        <v>511.3185588845753</v>
      </c>
      <c r="AC4" t="n">
        <v>462.5190332647352</v>
      </c>
      <c r="AD4" t="n">
        <v>373704.1896062705</v>
      </c>
      <c r="AE4" t="n">
        <v>511318.5588845753</v>
      </c>
      <c r="AF4" t="n">
        <v>2.217417968706911e-06</v>
      </c>
      <c r="AG4" t="n">
        <v>0.9454166666666667</v>
      </c>
      <c r="AH4" t="n">
        <v>462519.0332647352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2.2941</v>
      </c>
      <c r="E5" t="n">
        <v>43.59</v>
      </c>
      <c r="F5" t="n">
        <v>39.59</v>
      </c>
      <c r="G5" t="n">
        <v>32.54</v>
      </c>
      <c r="H5" t="n">
        <v>0.55</v>
      </c>
      <c r="I5" t="n">
        <v>73</v>
      </c>
      <c r="J5" t="n">
        <v>128.59</v>
      </c>
      <c r="K5" t="n">
        <v>45</v>
      </c>
      <c r="L5" t="n">
        <v>4</v>
      </c>
      <c r="M5" t="n">
        <v>71</v>
      </c>
      <c r="N5" t="n">
        <v>19.59</v>
      </c>
      <c r="O5" t="n">
        <v>16093.6</v>
      </c>
      <c r="P5" t="n">
        <v>399.79</v>
      </c>
      <c r="Q5" t="n">
        <v>790.17</v>
      </c>
      <c r="R5" t="n">
        <v>163.31</v>
      </c>
      <c r="S5" t="n">
        <v>58.53</v>
      </c>
      <c r="T5" t="n">
        <v>44976.74</v>
      </c>
      <c r="U5" t="n">
        <v>0.36</v>
      </c>
      <c r="V5" t="n">
        <v>0.73</v>
      </c>
      <c r="W5" t="n">
        <v>2.68</v>
      </c>
      <c r="X5" t="n">
        <v>2.69</v>
      </c>
      <c r="Y5" t="n">
        <v>0.5</v>
      </c>
      <c r="Z5" t="n">
        <v>10</v>
      </c>
      <c r="AA5" t="n">
        <v>347.2340966012732</v>
      </c>
      <c r="AB5" t="n">
        <v>475.1010098570522</v>
      </c>
      <c r="AC5" t="n">
        <v>429.7580362847497</v>
      </c>
      <c r="AD5" t="n">
        <v>347234.0966012732</v>
      </c>
      <c r="AE5" t="n">
        <v>475101.0098570522</v>
      </c>
      <c r="AF5" t="n">
        <v>2.308380706089995e-06</v>
      </c>
      <c r="AG5" t="n">
        <v>0.9081250000000001</v>
      </c>
      <c r="AH5" t="n">
        <v>429758.0362847497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2.3487</v>
      </c>
      <c r="E6" t="n">
        <v>42.58</v>
      </c>
      <c r="F6" t="n">
        <v>38.99</v>
      </c>
      <c r="G6" t="n">
        <v>41.04</v>
      </c>
      <c r="H6" t="n">
        <v>0.68</v>
      </c>
      <c r="I6" t="n">
        <v>57</v>
      </c>
      <c r="J6" t="n">
        <v>129.92</v>
      </c>
      <c r="K6" t="n">
        <v>45</v>
      </c>
      <c r="L6" t="n">
        <v>5</v>
      </c>
      <c r="M6" t="n">
        <v>55</v>
      </c>
      <c r="N6" t="n">
        <v>19.92</v>
      </c>
      <c r="O6" t="n">
        <v>16257.24</v>
      </c>
      <c r="P6" t="n">
        <v>388.57</v>
      </c>
      <c r="Q6" t="n">
        <v>790.1799999999999</v>
      </c>
      <c r="R6" t="n">
        <v>143</v>
      </c>
      <c r="S6" t="n">
        <v>58.53</v>
      </c>
      <c r="T6" t="n">
        <v>34904.32</v>
      </c>
      <c r="U6" t="n">
        <v>0.41</v>
      </c>
      <c r="V6" t="n">
        <v>0.74</v>
      </c>
      <c r="W6" t="n">
        <v>2.66</v>
      </c>
      <c r="X6" t="n">
        <v>2.08</v>
      </c>
      <c r="Y6" t="n">
        <v>0.5</v>
      </c>
      <c r="Z6" t="n">
        <v>10</v>
      </c>
      <c r="AA6" t="n">
        <v>331.1478877671488</v>
      </c>
      <c r="AB6" t="n">
        <v>453.0911492567557</v>
      </c>
      <c r="AC6" t="n">
        <v>409.8487658891121</v>
      </c>
      <c r="AD6" t="n">
        <v>331147.8877671488</v>
      </c>
      <c r="AE6" t="n">
        <v>453091.1492567557</v>
      </c>
      <c r="AF6" t="n">
        <v>2.363320589509425e-06</v>
      </c>
      <c r="AG6" t="n">
        <v>0.8870833333333333</v>
      </c>
      <c r="AH6" t="n">
        <v>409848.7658891121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2.3855</v>
      </c>
      <c r="E7" t="n">
        <v>41.92</v>
      </c>
      <c r="F7" t="n">
        <v>38.59</v>
      </c>
      <c r="G7" t="n">
        <v>49.26</v>
      </c>
      <c r="H7" t="n">
        <v>0.8100000000000001</v>
      </c>
      <c r="I7" t="n">
        <v>47</v>
      </c>
      <c r="J7" t="n">
        <v>131.25</v>
      </c>
      <c r="K7" t="n">
        <v>45</v>
      </c>
      <c r="L7" t="n">
        <v>6</v>
      </c>
      <c r="M7" t="n">
        <v>45</v>
      </c>
      <c r="N7" t="n">
        <v>20.25</v>
      </c>
      <c r="O7" t="n">
        <v>16421.36</v>
      </c>
      <c r="P7" t="n">
        <v>381.67</v>
      </c>
      <c r="Q7" t="n">
        <v>790.16</v>
      </c>
      <c r="R7" t="n">
        <v>129.49</v>
      </c>
      <c r="S7" t="n">
        <v>58.53</v>
      </c>
      <c r="T7" t="n">
        <v>28197.94</v>
      </c>
      <c r="U7" t="n">
        <v>0.45</v>
      </c>
      <c r="V7" t="n">
        <v>0.75</v>
      </c>
      <c r="W7" t="n">
        <v>2.65</v>
      </c>
      <c r="X7" t="n">
        <v>1.68</v>
      </c>
      <c r="Y7" t="n">
        <v>0.5</v>
      </c>
      <c r="Z7" t="n">
        <v>10</v>
      </c>
      <c r="AA7" t="n">
        <v>321.1097336643069</v>
      </c>
      <c r="AB7" t="n">
        <v>439.3565039611435</v>
      </c>
      <c r="AC7" t="n">
        <v>397.4249358638173</v>
      </c>
      <c r="AD7" t="n">
        <v>321109.7336643069</v>
      </c>
      <c r="AE7" t="n">
        <v>439356.5039611434</v>
      </c>
      <c r="AF7" t="n">
        <v>2.400349668444133e-06</v>
      </c>
      <c r="AG7" t="n">
        <v>0.8733333333333334</v>
      </c>
      <c r="AH7" t="n">
        <v>397424.9358638173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2.408</v>
      </c>
      <c r="E8" t="n">
        <v>41.53</v>
      </c>
      <c r="F8" t="n">
        <v>38.37</v>
      </c>
      <c r="G8" t="n">
        <v>57.56</v>
      </c>
      <c r="H8" t="n">
        <v>0.93</v>
      </c>
      <c r="I8" t="n">
        <v>40</v>
      </c>
      <c r="J8" t="n">
        <v>132.58</v>
      </c>
      <c r="K8" t="n">
        <v>45</v>
      </c>
      <c r="L8" t="n">
        <v>7</v>
      </c>
      <c r="M8" t="n">
        <v>38</v>
      </c>
      <c r="N8" t="n">
        <v>20.59</v>
      </c>
      <c r="O8" t="n">
        <v>16585.95</v>
      </c>
      <c r="P8" t="n">
        <v>374.38</v>
      </c>
      <c r="Q8" t="n">
        <v>790.16</v>
      </c>
      <c r="R8" t="n">
        <v>122.55</v>
      </c>
      <c r="S8" t="n">
        <v>58.53</v>
      </c>
      <c r="T8" t="n">
        <v>24765.45</v>
      </c>
      <c r="U8" t="n">
        <v>0.48</v>
      </c>
      <c r="V8" t="n">
        <v>0.76</v>
      </c>
      <c r="W8" t="n">
        <v>2.63</v>
      </c>
      <c r="X8" t="n">
        <v>1.47</v>
      </c>
      <c r="Y8" t="n">
        <v>0.5</v>
      </c>
      <c r="Z8" t="n">
        <v>10</v>
      </c>
      <c r="AA8" t="n">
        <v>313.4505182987018</v>
      </c>
      <c r="AB8" t="n">
        <v>428.8768275971884</v>
      </c>
      <c r="AC8" t="n">
        <v>387.94542510372</v>
      </c>
      <c r="AD8" t="n">
        <v>313450.5182987018</v>
      </c>
      <c r="AE8" t="n">
        <v>428876.8275971884</v>
      </c>
      <c r="AF8" t="n">
        <v>2.422989730292799e-06</v>
      </c>
      <c r="AG8" t="n">
        <v>0.8652083333333334</v>
      </c>
      <c r="AH8" t="n">
        <v>387945.42510372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2.4314</v>
      </c>
      <c r="E9" t="n">
        <v>41.13</v>
      </c>
      <c r="F9" t="n">
        <v>38.13</v>
      </c>
      <c r="G9" t="n">
        <v>67.28</v>
      </c>
      <c r="H9" t="n">
        <v>1.06</v>
      </c>
      <c r="I9" t="n">
        <v>34</v>
      </c>
      <c r="J9" t="n">
        <v>133.92</v>
      </c>
      <c r="K9" t="n">
        <v>45</v>
      </c>
      <c r="L9" t="n">
        <v>8</v>
      </c>
      <c r="M9" t="n">
        <v>32</v>
      </c>
      <c r="N9" t="n">
        <v>20.93</v>
      </c>
      <c r="O9" t="n">
        <v>16751.02</v>
      </c>
      <c r="P9" t="n">
        <v>367.6</v>
      </c>
      <c r="Q9" t="n">
        <v>790.17</v>
      </c>
      <c r="R9" t="n">
        <v>114.3</v>
      </c>
      <c r="S9" t="n">
        <v>58.53</v>
      </c>
      <c r="T9" t="n">
        <v>20668.99</v>
      </c>
      <c r="U9" t="n">
        <v>0.51</v>
      </c>
      <c r="V9" t="n">
        <v>0.76</v>
      </c>
      <c r="W9" t="n">
        <v>2.63</v>
      </c>
      <c r="X9" t="n">
        <v>1.22</v>
      </c>
      <c r="Y9" t="n">
        <v>0.5</v>
      </c>
      <c r="Z9" t="n">
        <v>10</v>
      </c>
      <c r="AA9" t="n">
        <v>306.0556690610316</v>
      </c>
      <c r="AB9" t="n">
        <v>418.7588686324843</v>
      </c>
      <c r="AC9" t="n">
        <v>378.7931099419627</v>
      </c>
      <c r="AD9" t="n">
        <v>306055.6690610315</v>
      </c>
      <c r="AE9" t="n">
        <v>418758.8686324843</v>
      </c>
      <c r="AF9" t="n">
        <v>2.446535394615411e-06</v>
      </c>
      <c r="AG9" t="n">
        <v>0.8568750000000001</v>
      </c>
      <c r="AH9" t="n">
        <v>378793.1099419626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2.4469</v>
      </c>
      <c r="E10" t="n">
        <v>40.87</v>
      </c>
      <c r="F10" t="n">
        <v>37.97</v>
      </c>
      <c r="G10" t="n">
        <v>75.94</v>
      </c>
      <c r="H10" t="n">
        <v>1.18</v>
      </c>
      <c r="I10" t="n">
        <v>30</v>
      </c>
      <c r="J10" t="n">
        <v>135.27</v>
      </c>
      <c r="K10" t="n">
        <v>45</v>
      </c>
      <c r="L10" t="n">
        <v>9</v>
      </c>
      <c r="M10" t="n">
        <v>28</v>
      </c>
      <c r="N10" t="n">
        <v>21.27</v>
      </c>
      <c r="O10" t="n">
        <v>16916.71</v>
      </c>
      <c r="P10" t="n">
        <v>360.71</v>
      </c>
      <c r="Q10" t="n">
        <v>790.16</v>
      </c>
      <c r="R10" t="n">
        <v>109.01</v>
      </c>
      <c r="S10" t="n">
        <v>58.53</v>
      </c>
      <c r="T10" t="n">
        <v>18045.16</v>
      </c>
      <c r="U10" t="n">
        <v>0.54</v>
      </c>
      <c r="V10" t="n">
        <v>0.76</v>
      </c>
      <c r="W10" t="n">
        <v>2.62</v>
      </c>
      <c r="X10" t="n">
        <v>1.07</v>
      </c>
      <c r="Y10" t="n">
        <v>0.5</v>
      </c>
      <c r="Z10" t="n">
        <v>10</v>
      </c>
      <c r="AA10" t="n">
        <v>299.8989133066914</v>
      </c>
      <c r="AB10" t="n">
        <v>410.3349237925019</v>
      </c>
      <c r="AC10" t="n">
        <v>371.1731345744274</v>
      </c>
      <c r="AD10" t="n">
        <v>299898.9133066914</v>
      </c>
      <c r="AE10" t="n">
        <v>410334.9237925019</v>
      </c>
      <c r="AF10" t="n">
        <v>2.462131881666714e-06</v>
      </c>
      <c r="AG10" t="n">
        <v>0.8514583333333333</v>
      </c>
      <c r="AH10" t="n">
        <v>371173.1345744274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2.4566</v>
      </c>
      <c r="E11" t="n">
        <v>40.71</v>
      </c>
      <c r="F11" t="n">
        <v>37.88</v>
      </c>
      <c r="G11" t="n">
        <v>84.19</v>
      </c>
      <c r="H11" t="n">
        <v>1.29</v>
      </c>
      <c r="I11" t="n">
        <v>27</v>
      </c>
      <c r="J11" t="n">
        <v>136.61</v>
      </c>
      <c r="K11" t="n">
        <v>45</v>
      </c>
      <c r="L11" t="n">
        <v>10</v>
      </c>
      <c r="M11" t="n">
        <v>25</v>
      </c>
      <c r="N11" t="n">
        <v>21.61</v>
      </c>
      <c r="O11" t="n">
        <v>17082.76</v>
      </c>
      <c r="P11" t="n">
        <v>355.18</v>
      </c>
      <c r="Q11" t="n">
        <v>790.17</v>
      </c>
      <c r="R11" t="n">
        <v>105.97</v>
      </c>
      <c r="S11" t="n">
        <v>58.53</v>
      </c>
      <c r="T11" t="n">
        <v>16540.17</v>
      </c>
      <c r="U11" t="n">
        <v>0.55</v>
      </c>
      <c r="V11" t="n">
        <v>0.77</v>
      </c>
      <c r="W11" t="n">
        <v>2.62</v>
      </c>
      <c r="X11" t="n">
        <v>0.98</v>
      </c>
      <c r="Y11" t="n">
        <v>0.5</v>
      </c>
      <c r="Z11" t="n">
        <v>10</v>
      </c>
      <c r="AA11" t="n">
        <v>295.4360051794266</v>
      </c>
      <c r="AB11" t="n">
        <v>404.2285760031675</v>
      </c>
      <c r="AC11" t="n">
        <v>365.6495680477941</v>
      </c>
      <c r="AD11" t="n">
        <v>295436.0051794266</v>
      </c>
      <c r="AE11" t="n">
        <v>404228.5760031675</v>
      </c>
      <c r="AF11" t="n">
        <v>2.471892263885917e-06</v>
      </c>
      <c r="AG11" t="n">
        <v>0.848125</v>
      </c>
      <c r="AH11" t="n">
        <v>365649.5680477941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2.4694</v>
      </c>
      <c r="E12" t="n">
        <v>40.5</v>
      </c>
      <c r="F12" t="n">
        <v>37.75</v>
      </c>
      <c r="G12" t="n">
        <v>94.38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22</v>
      </c>
      <c r="N12" t="n">
        <v>21.96</v>
      </c>
      <c r="O12" t="n">
        <v>17249.3</v>
      </c>
      <c r="P12" t="n">
        <v>350.16</v>
      </c>
      <c r="Q12" t="n">
        <v>790.16</v>
      </c>
      <c r="R12" t="n">
        <v>101.53</v>
      </c>
      <c r="S12" t="n">
        <v>58.53</v>
      </c>
      <c r="T12" t="n">
        <v>14333.44</v>
      </c>
      <c r="U12" t="n">
        <v>0.58</v>
      </c>
      <c r="V12" t="n">
        <v>0.77</v>
      </c>
      <c r="W12" t="n">
        <v>2.61</v>
      </c>
      <c r="X12" t="n">
        <v>0.85</v>
      </c>
      <c r="Y12" t="n">
        <v>0.5</v>
      </c>
      <c r="Z12" t="n">
        <v>10</v>
      </c>
      <c r="AA12" t="n">
        <v>290.8274005273061</v>
      </c>
      <c r="AB12" t="n">
        <v>397.9228798008484</v>
      </c>
      <c r="AC12" t="n">
        <v>359.9456786409241</v>
      </c>
      <c r="AD12" t="n">
        <v>290827.4005273061</v>
      </c>
      <c r="AE12" t="n">
        <v>397922.8798008484</v>
      </c>
      <c r="AF12" t="n">
        <v>2.48477194351538e-06</v>
      </c>
      <c r="AG12" t="n">
        <v>0.84375</v>
      </c>
      <c r="AH12" t="n">
        <v>359945.6786409241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2.4768</v>
      </c>
      <c r="E13" t="n">
        <v>40.37</v>
      </c>
      <c r="F13" t="n">
        <v>37.68</v>
      </c>
      <c r="G13" t="n">
        <v>102.76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20</v>
      </c>
      <c r="N13" t="n">
        <v>22.32</v>
      </c>
      <c r="O13" t="n">
        <v>17416.34</v>
      </c>
      <c r="P13" t="n">
        <v>344.31</v>
      </c>
      <c r="Q13" t="n">
        <v>790.1799999999999</v>
      </c>
      <c r="R13" t="n">
        <v>99.12</v>
      </c>
      <c r="S13" t="n">
        <v>58.53</v>
      </c>
      <c r="T13" t="n">
        <v>13138.62</v>
      </c>
      <c r="U13" t="n">
        <v>0.59</v>
      </c>
      <c r="V13" t="n">
        <v>0.77</v>
      </c>
      <c r="W13" t="n">
        <v>2.61</v>
      </c>
      <c r="X13" t="n">
        <v>0.78</v>
      </c>
      <c r="Y13" t="n">
        <v>0.5</v>
      </c>
      <c r="Z13" t="n">
        <v>10</v>
      </c>
      <c r="AA13" t="n">
        <v>286.5774339791507</v>
      </c>
      <c r="AB13" t="n">
        <v>392.1078880743708</v>
      </c>
      <c r="AC13" t="n">
        <v>354.6856615634294</v>
      </c>
      <c r="AD13" t="n">
        <v>286577.4339791507</v>
      </c>
      <c r="AE13" t="n">
        <v>392107.8880743708</v>
      </c>
      <c r="AF13" t="n">
        <v>2.492218008301164e-06</v>
      </c>
      <c r="AG13" t="n">
        <v>0.8410416666666666</v>
      </c>
      <c r="AH13" t="n">
        <v>354685.6615634294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2.484</v>
      </c>
      <c r="E14" t="n">
        <v>40.26</v>
      </c>
      <c r="F14" t="n">
        <v>37.61</v>
      </c>
      <c r="G14" t="n">
        <v>112.84</v>
      </c>
      <c r="H14" t="n">
        <v>1.63</v>
      </c>
      <c r="I14" t="n">
        <v>20</v>
      </c>
      <c r="J14" t="n">
        <v>140.67</v>
      </c>
      <c r="K14" t="n">
        <v>45</v>
      </c>
      <c r="L14" t="n">
        <v>13</v>
      </c>
      <c r="M14" t="n">
        <v>18</v>
      </c>
      <c r="N14" t="n">
        <v>22.68</v>
      </c>
      <c r="O14" t="n">
        <v>17583.88</v>
      </c>
      <c r="P14" t="n">
        <v>339.25</v>
      </c>
      <c r="Q14" t="n">
        <v>790.16</v>
      </c>
      <c r="R14" t="n">
        <v>97.03</v>
      </c>
      <c r="S14" t="n">
        <v>58.53</v>
      </c>
      <c r="T14" t="n">
        <v>12102.66</v>
      </c>
      <c r="U14" t="n">
        <v>0.6</v>
      </c>
      <c r="V14" t="n">
        <v>0.77</v>
      </c>
      <c r="W14" t="n">
        <v>2.61</v>
      </c>
      <c r="X14" t="n">
        <v>0.71</v>
      </c>
      <c r="Y14" t="n">
        <v>0.5</v>
      </c>
      <c r="Z14" t="n">
        <v>10</v>
      </c>
      <c r="AA14" t="n">
        <v>282.8093905827876</v>
      </c>
      <c r="AB14" t="n">
        <v>386.9522848651243</v>
      </c>
      <c r="AC14" t="n">
        <v>350.0221018885389</v>
      </c>
      <c r="AD14" t="n">
        <v>282809.3905827876</v>
      </c>
      <c r="AE14" t="n">
        <v>386952.2848651243</v>
      </c>
      <c r="AF14" t="n">
        <v>2.499462828092738e-06</v>
      </c>
      <c r="AG14" t="n">
        <v>0.83875</v>
      </c>
      <c r="AH14" t="n">
        <v>350022.1018885389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2.4925</v>
      </c>
      <c r="E15" t="n">
        <v>40.12</v>
      </c>
      <c r="F15" t="n">
        <v>37.53</v>
      </c>
      <c r="G15" t="n">
        <v>125.09</v>
      </c>
      <c r="H15" t="n">
        <v>1.74</v>
      </c>
      <c r="I15" t="n">
        <v>18</v>
      </c>
      <c r="J15" t="n">
        <v>142.04</v>
      </c>
      <c r="K15" t="n">
        <v>45</v>
      </c>
      <c r="L15" t="n">
        <v>14</v>
      </c>
      <c r="M15" t="n">
        <v>16</v>
      </c>
      <c r="N15" t="n">
        <v>23.04</v>
      </c>
      <c r="O15" t="n">
        <v>17751.93</v>
      </c>
      <c r="P15" t="n">
        <v>330.13</v>
      </c>
      <c r="Q15" t="n">
        <v>790.16</v>
      </c>
      <c r="R15" t="n">
        <v>94.26000000000001</v>
      </c>
      <c r="S15" t="n">
        <v>58.53</v>
      </c>
      <c r="T15" t="n">
        <v>10728.34</v>
      </c>
      <c r="U15" t="n">
        <v>0.62</v>
      </c>
      <c r="V15" t="n">
        <v>0.77</v>
      </c>
      <c r="W15" t="n">
        <v>2.6</v>
      </c>
      <c r="X15" t="n">
        <v>0.63</v>
      </c>
      <c r="Y15" t="n">
        <v>0.5</v>
      </c>
      <c r="Z15" t="n">
        <v>10</v>
      </c>
      <c r="AA15" t="n">
        <v>276.6771558358961</v>
      </c>
      <c r="AB15" t="n">
        <v>378.5618907493238</v>
      </c>
      <c r="AC15" t="n">
        <v>342.4324752111582</v>
      </c>
      <c r="AD15" t="n">
        <v>276677.1558358961</v>
      </c>
      <c r="AE15" t="n">
        <v>378561.8907493238</v>
      </c>
      <c r="AF15" t="n">
        <v>2.508015740346678e-06</v>
      </c>
      <c r="AG15" t="n">
        <v>0.8358333333333333</v>
      </c>
      <c r="AH15" t="n">
        <v>342432.4752111582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2.4965</v>
      </c>
      <c r="E16" t="n">
        <v>40.06</v>
      </c>
      <c r="F16" t="n">
        <v>37.49</v>
      </c>
      <c r="G16" t="n">
        <v>132.32</v>
      </c>
      <c r="H16" t="n">
        <v>1.85</v>
      </c>
      <c r="I16" t="n">
        <v>17</v>
      </c>
      <c r="J16" t="n">
        <v>143.4</v>
      </c>
      <c r="K16" t="n">
        <v>45</v>
      </c>
      <c r="L16" t="n">
        <v>15</v>
      </c>
      <c r="M16" t="n">
        <v>15</v>
      </c>
      <c r="N16" t="n">
        <v>23.41</v>
      </c>
      <c r="O16" t="n">
        <v>17920.49</v>
      </c>
      <c r="P16" t="n">
        <v>326.16</v>
      </c>
      <c r="Q16" t="n">
        <v>790.17</v>
      </c>
      <c r="R16" t="n">
        <v>93.06999999999999</v>
      </c>
      <c r="S16" t="n">
        <v>58.53</v>
      </c>
      <c r="T16" t="n">
        <v>10136.84</v>
      </c>
      <c r="U16" t="n">
        <v>0.63</v>
      </c>
      <c r="V16" t="n">
        <v>0.77</v>
      </c>
      <c r="W16" t="n">
        <v>2.6</v>
      </c>
      <c r="X16" t="n">
        <v>0.59</v>
      </c>
      <c r="Y16" t="n">
        <v>0.5</v>
      </c>
      <c r="Z16" t="n">
        <v>10</v>
      </c>
      <c r="AA16" t="n">
        <v>273.9759232837961</v>
      </c>
      <c r="AB16" t="n">
        <v>374.865945201571</v>
      </c>
      <c r="AC16" t="n">
        <v>339.0892655191908</v>
      </c>
      <c r="AD16" t="n">
        <v>273975.9232837961</v>
      </c>
      <c r="AE16" t="n">
        <v>374865.945201571</v>
      </c>
      <c r="AF16" t="n">
        <v>2.512040640230885e-06</v>
      </c>
      <c r="AG16" t="n">
        <v>0.8345833333333333</v>
      </c>
      <c r="AH16" t="n">
        <v>339089.2655191908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2.4999</v>
      </c>
      <c r="E17" t="n">
        <v>40</v>
      </c>
      <c r="F17" t="n">
        <v>37.46</v>
      </c>
      <c r="G17" t="n">
        <v>140.48</v>
      </c>
      <c r="H17" t="n">
        <v>1.96</v>
      </c>
      <c r="I17" t="n">
        <v>16</v>
      </c>
      <c r="J17" t="n">
        <v>144.77</v>
      </c>
      <c r="K17" t="n">
        <v>45</v>
      </c>
      <c r="L17" t="n">
        <v>16</v>
      </c>
      <c r="M17" t="n">
        <v>11</v>
      </c>
      <c r="N17" t="n">
        <v>23.78</v>
      </c>
      <c r="O17" t="n">
        <v>18089.56</v>
      </c>
      <c r="P17" t="n">
        <v>321.18</v>
      </c>
      <c r="Q17" t="n">
        <v>790.17</v>
      </c>
      <c r="R17" t="n">
        <v>92.06999999999999</v>
      </c>
      <c r="S17" t="n">
        <v>58.53</v>
      </c>
      <c r="T17" t="n">
        <v>9644.18</v>
      </c>
      <c r="U17" t="n">
        <v>0.64</v>
      </c>
      <c r="V17" t="n">
        <v>0.77</v>
      </c>
      <c r="W17" t="n">
        <v>2.6</v>
      </c>
      <c r="X17" t="n">
        <v>0.5600000000000001</v>
      </c>
      <c r="Y17" t="n">
        <v>0.5</v>
      </c>
      <c r="Z17" t="n">
        <v>10</v>
      </c>
      <c r="AA17" t="n">
        <v>270.8219046243291</v>
      </c>
      <c r="AB17" t="n">
        <v>370.5504777262055</v>
      </c>
      <c r="AC17" t="n">
        <v>335.1856602028776</v>
      </c>
      <c r="AD17" t="n">
        <v>270821.9046243291</v>
      </c>
      <c r="AE17" t="n">
        <v>370550.4777262055</v>
      </c>
      <c r="AF17" t="n">
        <v>2.515461805132461e-06</v>
      </c>
      <c r="AG17" t="n">
        <v>0.8333333333333334</v>
      </c>
      <c r="AH17" t="n">
        <v>335185.6602028775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2.5031</v>
      </c>
      <c r="E18" t="n">
        <v>39.95</v>
      </c>
      <c r="F18" t="n">
        <v>37.43</v>
      </c>
      <c r="G18" t="n">
        <v>149.74</v>
      </c>
      <c r="H18" t="n">
        <v>2.06</v>
      </c>
      <c r="I18" t="n">
        <v>15</v>
      </c>
      <c r="J18" t="n">
        <v>146.15</v>
      </c>
      <c r="K18" t="n">
        <v>45</v>
      </c>
      <c r="L18" t="n">
        <v>17</v>
      </c>
      <c r="M18" t="n">
        <v>6</v>
      </c>
      <c r="N18" t="n">
        <v>24.15</v>
      </c>
      <c r="O18" t="n">
        <v>18259.16</v>
      </c>
      <c r="P18" t="n">
        <v>320.42</v>
      </c>
      <c r="Q18" t="n">
        <v>790.16</v>
      </c>
      <c r="R18" t="n">
        <v>90.89</v>
      </c>
      <c r="S18" t="n">
        <v>58.53</v>
      </c>
      <c r="T18" t="n">
        <v>9057.379999999999</v>
      </c>
      <c r="U18" t="n">
        <v>0.64</v>
      </c>
      <c r="V18" t="n">
        <v>0.77</v>
      </c>
      <c r="W18" t="n">
        <v>2.6</v>
      </c>
      <c r="X18" t="n">
        <v>0.53</v>
      </c>
      <c r="Y18" t="n">
        <v>0.5</v>
      </c>
      <c r="Z18" t="n">
        <v>10</v>
      </c>
      <c r="AA18" t="n">
        <v>269.9919206894459</v>
      </c>
      <c r="AB18" t="n">
        <v>369.4148570901913</v>
      </c>
      <c r="AC18" t="n">
        <v>334.158421606511</v>
      </c>
      <c r="AD18" t="n">
        <v>269991.9206894459</v>
      </c>
      <c r="AE18" t="n">
        <v>369414.8570901913</v>
      </c>
      <c r="AF18" t="n">
        <v>2.518681725039827e-06</v>
      </c>
      <c r="AG18" t="n">
        <v>0.8322916666666668</v>
      </c>
      <c r="AH18" t="n">
        <v>334158.4216065109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2.5029</v>
      </c>
      <c r="E19" t="n">
        <v>39.95</v>
      </c>
      <c r="F19" t="n">
        <v>37.44</v>
      </c>
      <c r="G19" t="n">
        <v>149.75</v>
      </c>
      <c r="H19" t="n">
        <v>2.16</v>
      </c>
      <c r="I19" t="n">
        <v>15</v>
      </c>
      <c r="J19" t="n">
        <v>147.53</v>
      </c>
      <c r="K19" t="n">
        <v>45</v>
      </c>
      <c r="L19" t="n">
        <v>18</v>
      </c>
      <c r="M19" t="n">
        <v>4</v>
      </c>
      <c r="N19" t="n">
        <v>24.53</v>
      </c>
      <c r="O19" t="n">
        <v>18429.27</v>
      </c>
      <c r="P19" t="n">
        <v>321.4</v>
      </c>
      <c r="Q19" t="n">
        <v>790.16</v>
      </c>
      <c r="R19" t="n">
        <v>90.86</v>
      </c>
      <c r="S19" t="n">
        <v>58.53</v>
      </c>
      <c r="T19" t="n">
        <v>9045.280000000001</v>
      </c>
      <c r="U19" t="n">
        <v>0.64</v>
      </c>
      <c r="V19" t="n">
        <v>0.77</v>
      </c>
      <c r="W19" t="n">
        <v>2.61</v>
      </c>
      <c r="X19" t="n">
        <v>0.54</v>
      </c>
      <c r="Y19" t="n">
        <v>0.5</v>
      </c>
      <c r="Z19" t="n">
        <v>10</v>
      </c>
      <c r="AA19" t="n">
        <v>270.5700860066245</v>
      </c>
      <c r="AB19" t="n">
        <v>370.2059283840086</v>
      </c>
      <c r="AC19" t="n">
        <v>334.8739941663218</v>
      </c>
      <c r="AD19" t="n">
        <v>270570.0860066245</v>
      </c>
      <c r="AE19" t="n">
        <v>370205.9283840086</v>
      </c>
      <c r="AF19" t="n">
        <v>2.518480480045617e-06</v>
      </c>
      <c r="AG19" t="n">
        <v>0.8322916666666668</v>
      </c>
      <c r="AH19" t="n">
        <v>334873.9941663218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2.503</v>
      </c>
      <c r="E20" t="n">
        <v>39.95</v>
      </c>
      <c r="F20" t="n">
        <v>37.44</v>
      </c>
      <c r="G20" t="n">
        <v>149.75</v>
      </c>
      <c r="H20" t="n">
        <v>2.26</v>
      </c>
      <c r="I20" t="n">
        <v>15</v>
      </c>
      <c r="J20" t="n">
        <v>148.91</v>
      </c>
      <c r="K20" t="n">
        <v>45</v>
      </c>
      <c r="L20" t="n">
        <v>19</v>
      </c>
      <c r="M20" t="n">
        <v>0</v>
      </c>
      <c r="N20" t="n">
        <v>24.92</v>
      </c>
      <c r="O20" t="n">
        <v>18599.92</v>
      </c>
      <c r="P20" t="n">
        <v>320.5</v>
      </c>
      <c r="Q20" t="n">
        <v>790.17</v>
      </c>
      <c r="R20" t="n">
        <v>90.7</v>
      </c>
      <c r="S20" t="n">
        <v>58.53</v>
      </c>
      <c r="T20" t="n">
        <v>8964.809999999999</v>
      </c>
      <c r="U20" t="n">
        <v>0.65</v>
      </c>
      <c r="V20" t="n">
        <v>0.77</v>
      </c>
      <c r="W20" t="n">
        <v>2.61</v>
      </c>
      <c r="X20" t="n">
        <v>0.53</v>
      </c>
      <c r="Y20" t="n">
        <v>0.5</v>
      </c>
      <c r="Z20" t="n">
        <v>10</v>
      </c>
      <c r="AA20" t="n">
        <v>270.0702836792407</v>
      </c>
      <c r="AB20" t="n">
        <v>369.5220767899595</v>
      </c>
      <c r="AC20" t="n">
        <v>334.2554084086171</v>
      </c>
      <c r="AD20" t="n">
        <v>270070.2836792407</v>
      </c>
      <c r="AE20" t="n">
        <v>369522.0767899595</v>
      </c>
      <c r="AF20" t="n">
        <v>2.518581102542722e-06</v>
      </c>
      <c r="AG20" t="n">
        <v>0.8322916666666668</v>
      </c>
      <c r="AH20" t="n">
        <v>334255.4084086171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2024-09-25T21:26:20Z</dcterms:created>
  <dcterms:modified xmlns:dcterms="http://purl.org/dc/terms/" xmlns:xsi="http://www.w3.org/2001/XMLSchema-instance" xsi:type="dcterms:W3CDTF">2024-09-25T21:26:20Z</dcterms:modified>
</cp:coreProperties>
</file>