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gráficos!$A$7:$A$497</f>
              <numCache>
                <formatCode>General</formatCode>
                <ptCount val="4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</numCache>
            </numRef>
          </xVal>
          <yVal>
            <numRef>
              <f>gráficos!$B$7:$B$497</f>
              <numCache>
                <formatCode>General</formatCode>
                <ptCount val="4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0.6838</v>
      </c>
      <c r="E2" t="n">
        <v>146.24</v>
      </c>
      <c r="F2" t="n">
        <v>102.93</v>
      </c>
      <c r="G2" t="n">
        <v>5.89</v>
      </c>
      <c r="H2" t="n">
        <v>0.09</v>
      </c>
      <c r="I2" t="n">
        <v>1049</v>
      </c>
      <c r="J2" t="n">
        <v>194.77</v>
      </c>
      <c r="K2" t="n">
        <v>54.38</v>
      </c>
      <c r="L2" t="n">
        <v>1</v>
      </c>
      <c r="M2" t="n">
        <v>1047</v>
      </c>
      <c r="N2" t="n">
        <v>39.4</v>
      </c>
      <c r="O2" t="n">
        <v>24256.19</v>
      </c>
      <c r="P2" t="n">
        <v>1434.76</v>
      </c>
      <c r="Q2" t="n">
        <v>793.37</v>
      </c>
      <c r="R2" t="n">
        <v>1515.8</v>
      </c>
      <c r="S2" t="n">
        <v>86.27</v>
      </c>
      <c r="T2" t="n">
        <v>699062.08</v>
      </c>
      <c r="U2" t="n">
        <v>0.06</v>
      </c>
      <c r="V2" t="n">
        <v>0.47</v>
      </c>
      <c r="W2" t="n">
        <v>1.91</v>
      </c>
      <c r="X2" t="n">
        <v>41.95</v>
      </c>
      <c r="Y2" t="n">
        <v>0.5</v>
      </c>
      <c r="Z2" t="n">
        <v>10</v>
      </c>
      <c r="AA2" t="n">
        <v>3994.058361335588</v>
      </c>
      <c r="AB2" t="n">
        <v>5464.846855398613</v>
      </c>
      <c r="AC2" t="n">
        <v>4943.289541479898</v>
      </c>
      <c r="AD2" t="n">
        <v>3994058.361335589</v>
      </c>
      <c r="AE2" t="n">
        <v>5464846.855398613</v>
      </c>
      <c r="AF2" t="n">
        <v>6.384369377804048e-07</v>
      </c>
      <c r="AG2" t="n">
        <v>3.046666666666667</v>
      </c>
      <c r="AH2" t="n">
        <v>4943289.541479898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1.0784</v>
      </c>
      <c r="E3" t="n">
        <v>92.73</v>
      </c>
      <c r="F3" t="n">
        <v>75.43000000000001</v>
      </c>
      <c r="G3" t="n">
        <v>11.91</v>
      </c>
      <c r="H3" t="n">
        <v>0.18</v>
      </c>
      <c r="I3" t="n">
        <v>380</v>
      </c>
      <c r="J3" t="n">
        <v>196.32</v>
      </c>
      <c r="K3" t="n">
        <v>54.38</v>
      </c>
      <c r="L3" t="n">
        <v>2</v>
      </c>
      <c r="M3" t="n">
        <v>378</v>
      </c>
      <c r="N3" t="n">
        <v>39.95</v>
      </c>
      <c r="O3" t="n">
        <v>24447.22</v>
      </c>
      <c r="P3" t="n">
        <v>1048.14</v>
      </c>
      <c r="Q3" t="n">
        <v>793.26</v>
      </c>
      <c r="R3" t="n">
        <v>591.71</v>
      </c>
      <c r="S3" t="n">
        <v>86.27</v>
      </c>
      <c r="T3" t="n">
        <v>240361.18</v>
      </c>
      <c r="U3" t="n">
        <v>0.15</v>
      </c>
      <c r="V3" t="n">
        <v>0.64</v>
      </c>
      <c r="W3" t="n">
        <v>0.83</v>
      </c>
      <c r="X3" t="n">
        <v>14.46</v>
      </c>
      <c r="Y3" t="n">
        <v>0.5</v>
      </c>
      <c r="Z3" t="n">
        <v>10</v>
      </c>
      <c r="AA3" t="n">
        <v>1854.762935515205</v>
      </c>
      <c r="AB3" t="n">
        <v>2537.768474737603</v>
      </c>
      <c r="AC3" t="n">
        <v>2295.567413289069</v>
      </c>
      <c r="AD3" t="n">
        <v>1854762.935515205</v>
      </c>
      <c r="AE3" t="n">
        <v>2537768.474737603</v>
      </c>
      <c r="AF3" t="n">
        <v>1.006859306379626e-06</v>
      </c>
      <c r="AG3" t="n">
        <v>1.931875</v>
      </c>
      <c r="AH3" t="n">
        <v>2295567.41328907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1.2302</v>
      </c>
      <c r="E4" t="n">
        <v>81.29000000000001</v>
      </c>
      <c r="F4" t="n">
        <v>69.70999999999999</v>
      </c>
      <c r="G4" t="n">
        <v>17.95</v>
      </c>
      <c r="H4" t="n">
        <v>0.27</v>
      </c>
      <c r="I4" t="n">
        <v>233</v>
      </c>
      <c r="J4" t="n">
        <v>197.88</v>
      </c>
      <c r="K4" t="n">
        <v>54.38</v>
      </c>
      <c r="L4" t="n">
        <v>3</v>
      </c>
      <c r="M4" t="n">
        <v>231</v>
      </c>
      <c r="N4" t="n">
        <v>40.5</v>
      </c>
      <c r="O4" t="n">
        <v>24639</v>
      </c>
      <c r="P4" t="n">
        <v>966.75</v>
      </c>
      <c r="Q4" t="n">
        <v>793.23</v>
      </c>
      <c r="R4" t="n">
        <v>400.08</v>
      </c>
      <c r="S4" t="n">
        <v>86.27</v>
      </c>
      <c r="T4" t="n">
        <v>145281.3</v>
      </c>
      <c r="U4" t="n">
        <v>0.22</v>
      </c>
      <c r="V4" t="n">
        <v>0.7</v>
      </c>
      <c r="W4" t="n">
        <v>0.59</v>
      </c>
      <c r="X4" t="n">
        <v>8.74</v>
      </c>
      <c r="Y4" t="n">
        <v>0.5</v>
      </c>
      <c r="Z4" t="n">
        <v>10</v>
      </c>
      <c r="AA4" t="n">
        <v>1501.371485967677</v>
      </c>
      <c r="AB4" t="n">
        <v>2054.242702936245</v>
      </c>
      <c r="AC4" t="n">
        <v>1858.188662515751</v>
      </c>
      <c r="AD4" t="n">
        <v>1501371.485967677</v>
      </c>
      <c r="AE4" t="n">
        <v>2054242.702936245</v>
      </c>
      <c r="AF4" t="n">
        <v>1.148588945389666e-06</v>
      </c>
      <c r="AG4" t="n">
        <v>1.693541666666667</v>
      </c>
      <c r="AH4" t="n">
        <v>1858188.662515751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1.3098</v>
      </c>
      <c r="E5" t="n">
        <v>76.34999999999999</v>
      </c>
      <c r="F5" t="n">
        <v>67.26000000000001</v>
      </c>
      <c r="G5" t="n">
        <v>23.88</v>
      </c>
      <c r="H5" t="n">
        <v>0.36</v>
      </c>
      <c r="I5" t="n">
        <v>169</v>
      </c>
      <c r="J5" t="n">
        <v>199.44</v>
      </c>
      <c r="K5" t="n">
        <v>54.38</v>
      </c>
      <c r="L5" t="n">
        <v>4</v>
      </c>
      <c r="M5" t="n">
        <v>167</v>
      </c>
      <c r="N5" t="n">
        <v>41.06</v>
      </c>
      <c r="O5" t="n">
        <v>24831.54</v>
      </c>
      <c r="P5" t="n">
        <v>931.24</v>
      </c>
      <c r="Q5" t="n">
        <v>793.21</v>
      </c>
      <c r="R5" t="n">
        <v>318.2</v>
      </c>
      <c r="S5" t="n">
        <v>86.27</v>
      </c>
      <c r="T5" t="n">
        <v>104660.47</v>
      </c>
      <c r="U5" t="n">
        <v>0.27</v>
      </c>
      <c r="V5" t="n">
        <v>0.72</v>
      </c>
      <c r="W5" t="n">
        <v>0.49</v>
      </c>
      <c r="X5" t="n">
        <v>6.29</v>
      </c>
      <c r="Y5" t="n">
        <v>0.5</v>
      </c>
      <c r="Z5" t="n">
        <v>10</v>
      </c>
      <c r="AA5" t="n">
        <v>1359.380331942911</v>
      </c>
      <c r="AB5" t="n">
        <v>1859.964141791952</v>
      </c>
      <c r="AC5" t="n">
        <v>1682.451774575396</v>
      </c>
      <c r="AD5" t="n">
        <v>1359380.331942911</v>
      </c>
      <c r="AE5" t="n">
        <v>1859964.141791952</v>
      </c>
      <c r="AF5" t="n">
        <v>1.222908308138014e-06</v>
      </c>
      <c r="AG5" t="n">
        <v>1.590625</v>
      </c>
      <c r="AH5" t="n">
        <v>1682451.774575396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1.3613</v>
      </c>
      <c r="E6" t="n">
        <v>73.45999999999999</v>
      </c>
      <c r="F6" t="n">
        <v>65.81</v>
      </c>
      <c r="G6" t="n">
        <v>29.91</v>
      </c>
      <c r="H6" t="n">
        <v>0.44</v>
      </c>
      <c r="I6" t="n">
        <v>132</v>
      </c>
      <c r="J6" t="n">
        <v>201.01</v>
      </c>
      <c r="K6" t="n">
        <v>54.38</v>
      </c>
      <c r="L6" t="n">
        <v>5</v>
      </c>
      <c r="M6" t="n">
        <v>130</v>
      </c>
      <c r="N6" t="n">
        <v>41.63</v>
      </c>
      <c r="O6" t="n">
        <v>25024.84</v>
      </c>
      <c r="P6" t="n">
        <v>909.64</v>
      </c>
      <c r="Q6" t="n">
        <v>793.22</v>
      </c>
      <c r="R6" t="n">
        <v>269.66</v>
      </c>
      <c r="S6" t="n">
        <v>86.27</v>
      </c>
      <c r="T6" t="n">
        <v>80576.60000000001</v>
      </c>
      <c r="U6" t="n">
        <v>0.32</v>
      </c>
      <c r="V6" t="n">
        <v>0.74</v>
      </c>
      <c r="W6" t="n">
        <v>0.43</v>
      </c>
      <c r="X6" t="n">
        <v>4.84</v>
      </c>
      <c r="Y6" t="n">
        <v>0.5</v>
      </c>
      <c r="Z6" t="n">
        <v>10</v>
      </c>
      <c r="AA6" t="n">
        <v>1278.476330764546</v>
      </c>
      <c r="AB6" t="n">
        <v>1749.267718147085</v>
      </c>
      <c r="AC6" t="n">
        <v>1582.320062239789</v>
      </c>
      <c r="AD6" t="n">
        <v>1278476.330764547</v>
      </c>
      <c r="AE6" t="n">
        <v>1749267.718147085</v>
      </c>
      <c r="AF6" t="n">
        <v>1.270991815443792e-06</v>
      </c>
      <c r="AG6" t="n">
        <v>1.530416666666667</v>
      </c>
      <c r="AH6" t="n">
        <v>1582320.062239789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1.3939</v>
      </c>
      <c r="E7" t="n">
        <v>71.73999999999999</v>
      </c>
      <c r="F7" t="n">
        <v>64.98</v>
      </c>
      <c r="G7" t="n">
        <v>35.77</v>
      </c>
      <c r="H7" t="n">
        <v>0.53</v>
      </c>
      <c r="I7" t="n">
        <v>109</v>
      </c>
      <c r="J7" t="n">
        <v>202.58</v>
      </c>
      <c r="K7" t="n">
        <v>54.38</v>
      </c>
      <c r="L7" t="n">
        <v>6</v>
      </c>
      <c r="M7" t="n">
        <v>107</v>
      </c>
      <c r="N7" t="n">
        <v>42.2</v>
      </c>
      <c r="O7" t="n">
        <v>25218.93</v>
      </c>
      <c r="P7" t="n">
        <v>897.01</v>
      </c>
      <c r="Q7" t="n">
        <v>793.2</v>
      </c>
      <c r="R7" t="n">
        <v>242.1</v>
      </c>
      <c r="S7" t="n">
        <v>86.27</v>
      </c>
      <c r="T7" t="n">
        <v>66910.85000000001</v>
      </c>
      <c r="U7" t="n">
        <v>0.36</v>
      </c>
      <c r="V7" t="n">
        <v>0.75</v>
      </c>
      <c r="W7" t="n">
        <v>0.4</v>
      </c>
      <c r="X7" t="n">
        <v>4.02</v>
      </c>
      <c r="Y7" t="n">
        <v>0.5</v>
      </c>
      <c r="Z7" t="n">
        <v>10</v>
      </c>
      <c r="AA7" t="n">
        <v>1231.842058326772</v>
      </c>
      <c r="AB7" t="n">
        <v>1685.460649238822</v>
      </c>
      <c r="AC7" t="n">
        <v>1524.602650434347</v>
      </c>
      <c r="AD7" t="n">
        <v>1231842.058326772</v>
      </c>
      <c r="AE7" t="n">
        <v>1685460.649238823</v>
      </c>
      <c r="AF7" t="n">
        <v>1.301429142398517e-06</v>
      </c>
      <c r="AG7" t="n">
        <v>1.494583333333333</v>
      </c>
      <c r="AH7" t="n">
        <v>1524602.650434347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1.4196</v>
      </c>
      <c r="E8" t="n">
        <v>70.44</v>
      </c>
      <c r="F8" t="n">
        <v>64.34999999999999</v>
      </c>
      <c r="G8" t="n">
        <v>41.97</v>
      </c>
      <c r="H8" t="n">
        <v>0.61</v>
      </c>
      <c r="I8" t="n">
        <v>92</v>
      </c>
      <c r="J8" t="n">
        <v>204.16</v>
      </c>
      <c r="K8" t="n">
        <v>54.38</v>
      </c>
      <c r="L8" t="n">
        <v>7</v>
      </c>
      <c r="M8" t="n">
        <v>90</v>
      </c>
      <c r="N8" t="n">
        <v>42.78</v>
      </c>
      <c r="O8" t="n">
        <v>25413.94</v>
      </c>
      <c r="P8" t="n">
        <v>886.95</v>
      </c>
      <c r="Q8" t="n">
        <v>793.2</v>
      </c>
      <c r="R8" t="n">
        <v>220.78</v>
      </c>
      <c r="S8" t="n">
        <v>86.27</v>
      </c>
      <c r="T8" t="n">
        <v>56336.9</v>
      </c>
      <c r="U8" t="n">
        <v>0.39</v>
      </c>
      <c r="V8" t="n">
        <v>0.75</v>
      </c>
      <c r="W8" t="n">
        <v>0.37</v>
      </c>
      <c r="X8" t="n">
        <v>3.38</v>
      </c>
      <c r="Y8" t="n">
        <v>0.5</v>
      </c>
      <c r="Z8" t="n">
        <v>10</v>
      </c>
      <c r="AA8" t="n">
        <v>1196.617157326453</v>
      </c>
      <c r="AB8" t="n">
        <v>1637.264385677232</v>
      </c>
      <c r="AC8" t="n">
        <v>1481.006170623193</v>
      </c>
      <c r="AD8" t="n">
        <v>1196617.157326453</v>
      </c>
      <c r="AE8" t="n">
        <v>1637264.385677231</v>
      </c>
      <c r="AF8" t="n">
        <v>1.325424213034605e-06</v>
      </c>
      <c r="AG8" t="n">
        <v>1.4675</v>
      </c>
      <c r="AH8" t="n">
        <v>1481006.170623193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1.4389</v>
      </c>
      <c r="E9" t="n">
        <v>69.5</v>
      </c>
      <c r="F9" t="n">
        <v>63.87</v>
      </c>
      <c r="G9" t="n">
        <v>47.9</v>
      </c>
      <c r="H9" t="n">
        <v>0.6899999999999999</v>
      </c>
      <c r="I9" t="n">
        <v>80</v>
      </c>
      <c r="J9" t="n">
        <v>205.75</v>
      </c>
      <c r="K9" t="n">
        <v>54.38</v>
      </c>
      <c r="L9" t="n">
        <v>8</v>
      </c>
      <c r="M9" t="n">
        <v>78</v>
      </c>
      <c r="N9" t="n">
        <v>43.37</v>
      </c>
      <c r="O9" t="n">
        <v>25609.61</v>
      </c>
      <c r="P9" t="n">
        <v>879.52</v>
      </c>
      <c r="Q9" t="n">
        <v>793.22</v>
      </c>
      <c r="R9" t="n">
        <v>204.56</v>
      </c>
      <c r="S9" t="n">
        <v>86.27</v>
      </c>
      <c r="T9" t="n">
        <v>48286.17</v>
      </c>
      <c r="U9" t="n">
        <v>0.42</v>
      </c>
      <c r="V9" t="n">
        <v>0.76</v>
      </c>
      <c r="W9" t="n">
        <v>0.35</v>
      </c>
      <c r="X9" t="n">
        <v>2.9</v>
      </c>
      <c r="Y9" t="n">
        <v>0.5</v>
      </c>
      <c r="Z9" t="n">
        <v>10</v>
      </c>
      <c r="AA9" t="n">
        <v>1171.07423053257</v>
      </c>
      <c r="AB9" t="n">
        <v>1602.315426363441</v>
      </c>
      <c r="AC9" t="n">
        <v>1449.392690935139</v>
      </c>
      <c r="AD9" t="n">
        <v>1171074.23053257</v>
      </c>
      <c r="AE9" t="n">
        <v>1602315.426363441</v>
      </c>
      <c r="AF9" t="n">
        <v>1.343443857520071e-06</v>
      </c>
      <c r="AG9" t="n">
        <v>1.447916666666667</v>
      </c>
      <c r="AH9" t="n">
        <v>1449392.690935139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1.461</v>
      </c>
      <c r="E10" t="n">
        <v>68.45</v>
      </c>
      <c r="F10" t="n">
        <v>63.17</v>
      </c>
      <c r="G10" t="n">
        <v>53.38</v>
      </c>
      <c r="H10" t="n">
        <v>0.77</v>
      </c>
      <c r="I10" t="n">
        <v>71</v>
      </c>
      <c r="J10" t="n">
        <v>207.34</v>
      </c>
      <c r="K10" t="n">
        <v>54.38</v>
      </c>
      <c r="L10" t="n">
        <v>9</v>
      </c>
      <c r="M10" t="n">
        <v>69</v>
      </c>
      <c r="N10" t="n">
        <v>43.96</v>
      </c>
      <c r="O10" t="n">
        <v>25806.1</v>
      </c>
      <c r="P10" t="n">
        <v>868.62</v>
      </c>
      <c r="Q10" t="n">
        <v>793.22</v>
      </c>
      <c r="R10" t="n">
        <v>180.43</v>
      </c>
      <c r="S10" t="n">
        <v>86.27</v>
      </c>
      <c r="T10" t="n">
        <v>36263.73</v>
      </c>
      <c r="U10" t="n">
        <v>0.48</v>
      </c>
      <c r="V10" t="n">
        <v>0.77</v>
      </c>
      <c r="W10" t="n">
        <v>0.33</v>
      </c>
      <c r="X10" t="n">
        <v>2.2</v>
      </c>
      <c r="Y10" t="n">
        <v>0.5</v>
      </c>
      <c r="Z10" t="n">
        <v>10</v>
      </c>
      <c r="AA10" t="n">
        <v>1139.657660916462</v>
      </c>
      <c r="AB10" t="n">
        <v>1559.32988981345</v>
      </c>
      <c r="AC10" t="n">
        <v>1410.509633662899</v>
      </c>
      <c r="AD10" t="n">
        <v>1139657.660916462</v>
      </c>
      <c r="AE10" t="n">
        <v>1559329.88981345</v>
      </c>
      <c r="AF10" t="n">
        <v>1.364077750946434e-06</v>
      </c>
      <c r="AG10" t="n">
        <v>1.426041666666667</v>
      </c>
      <c r="AH10" t="n">
        <v>1410509.633662899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1.4613</v>
      </c>
      <c r="E11" t="n">
        <v>68.43000000000001</v>
      </c>
      <c r="F11" t="n">
        <v>63.42</v>
      </c>
      <c r="G11" t="n">
        <v>59.46</v>
      </c>
      <c r="H11" t="n">
        <v>0.85</v>
      </c>
      <c r="I11" t="n">
        <v>64</v>
      </c>
      <c r="J11" t="n">
        <v>208.94</v>
      </c>
      <c r="K11" t="n">
        <v>54.38</v>
      </c>
      <c r="L11" t="n">
        <v>10</v>
      </c>
      <c r="M11" t="n">
        <v>62</v>
      </c>
      <c r="N11" t="n">
        <v>44.56</v>
      </c>
      <c r="O11" t="n">
        <v>26003.41</v>
      </c>
      <c r="P11" t="n">
        <v>871.27</v>
      </c>
      <c r="Q11" t="n">
        <v>793.2</v>
      </c>
      <c r="R11" t="n">
        <v>190.41</v>
      </c>
      <c r="S11" t="n">
        <v>86.27</v>
      </c>
      <c r="T11" t="n">
        <v>41288.79</v>
      </c>
      <c r="U11" t="n">
        <v>0.45</v>
      </c>
      <c r="V11" t="n">
        <v>0.77</v>
      </c>
      <c r="W11" t="n">
        <v>0.32</v>
      </c>
      <c r="X11" t="n">
        <v>2.46</v>
      </c>
      <c r="Y11" t="n">
        <v>0.5</v>
      </c>
      <c r="Z11" t="n">
        <v>10</v>
      </c>
      <c r="AA11" t="n">
        <v>1143.168835811156</v>
      </c>
      <c r="AB11" t="n">
        <v>1564.134034206475</v>
      </c>
      <c r="AC11" t="n">
        <v>1414.855277257713</v>
      </c>
      <c r="AD11" t="n">
        <v>1143168.835811156</v>
      </c>
      <c r="AE11" t="n">
        <v>1564134.034206475</v>
      </c>
      <c r="AF11" t="n">
        <v>1.364357849047244e-06</v>
      </c>
      <c r="AG11" t="n">
        <v>1.425625</v>
      </c>
      <c r="AH11" t="n">
        <v>1414855.277257713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1.4729</v>
      </c>
      <c r="E12" t="n">
        <v>67.89</v>
      </c>
      <c r="F12" t="n">
        <v>63.12</v>
      </c>
      <c r="G12" t="n">
        <v>65.3</v>
      </c>
      <c r="H12" t="n">
        <v>0.93</v>
      </c>
      <c r="I12" t="n">
        <v>58</v>
      </c>
      <c r="J12" t="n">
        <v>210.55</v>
      </c>
      <c r="K12" t="n">
        <v>54.38</v>
      </c>
      <c r="L12" t="n">
        <v>11</v>
      </c>
      <c r="M12" t="n">
        <v>56</v>
      </c>
      <c r="N12" t="n">
        <v>45.17</v>
      </c>
      <c r="O12" t="n">
        <v>26201.54</v>
      </c>
      <c r="P12" t="n">
        <v>866.29</v>
      </c>
      <c r="Q12" t="n">
        <v>793.2</v>
      </c>
      <c r="R12" t="n">
        <v>179.84</v>
      </c>
      <c r="S12" t="n">
        <v>86.27</v>
      </c>
      <c r="T12" t="n">
        <v>36032.59</v>
      </c>
      <c r="U12" t="n">
        <v>0.48</v>
      </c>
      <c r="V12" t="n">
        <v>0.77</v>
      </c>
      <c r="W12" t="n">
        <v>0.31</v>
      </c>
      <c r="X12" t="n">
        <v>2.15</v>
      </c>
      <c r="Y12" t="n">
        <v>0.5</v>
      </c>
      <c r="Z12" t="n">
        <v>10</v>
      </c>
      <c r="AA12" t="n">
        <v>1128.058202672291</v>
      </c>
      <c r="AB12" t="n">
        <v>1543.458999311793</v>
      </c>
      <c r="AC12" t="n">
        <v>1396.153438675786</v>
      </c>
      <c r="AD12" t="n">
        <v>1128058.202672291</v>
      </c>
      <c r="AE12" t="n">
        <v>1543458.999311793</v>
      </c>
      <c r="AF12" t="n">
        <v>1.375188308945244e-06</v>
      </c>
      <c r="AG12" t="n">
        <v>1.414375</v>
      </c>
      <c r="AH12" t="n">
        <v>1396153.438675786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1.4816</v>
      </c>
      <c r="E13" t="n">
        <v>67.5</v>
      </c>
      <c r="F13" t="n">
        <v>62.92</v>
      </c>
      <c r="G13" t="n">
        <v>71.23</v>
      </c>
      <c r="H13" t="n">
        <v>1</v>
      </c>
      <c r="I13" t="n">
        <v>53</v>
      </c>
      <c r="J13" t="n">
        <v>212.16</v>
      </c>
      <c r="K13" t="n">
        <v>54.38</v>
      </c>
      <c r="L13" t="n">
        <v>12</v>
      </c>
      <c r="M13" t="n">
        <v>51</v>
      </c>
      <c r="N13" t="n">
        <v>45.78</v>
      </c>
      <c r="O13" t="n">
        <v>26400.51</v>
      </c>
      <c r="P13" t="n">
        <v>862.58</v>
      </c>
      <c r="Q13" t="n">
        <v>793.2</v>
      </c>
      <c r="R13" t="n">
        <v>173.18</v>
      </c>
      <c r="S13" t="n">
        <v>86.27</v>
      </c>
      <c r="T13" t="n">
        <v>32729.56</v>
      </c>
      <c r="U13" t="n">
        <v>0.5</v>
      </c>
      <c r="V13" t="n">
        <v>0.77</v>
      </c>
      <c r="W13" t="n">
        <v>0.3</v>
      </c>
      <c r="X13" t="n">
        <v>1.95</v>
      </c>
      <c r="Y13" t="n">
        <v>0.5</v>
      </c>
      <c r="Z13" t="n">
        <v>10</v>
      </c>
      <c r="AA13" t="n">
        <v>1117.030346099801</v>
      </c>
      <c r="AB13" t="n">
        <v>1528.370199434617</v>
      </c>
      <c r="AC13" t="n">
        <v>1382.504692681624</v>
      </c>
      <c r="AD13" t="n">
        <v>1117030.346099801</v>
      </c>
      <c r="AE13" t="n">
        <v>1528370.199434617</v>
      </c>
      <c r="AF13" t="n">
        <v>1.383311153868745e-06</v>
      </c>
      <c r="AG13" t="n">
        <v>1.40625</v>
      </c>
      <c r="AH13" t="n">
        <v>1382504.692681624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1.4885</v>
      </c>
      <c r="E14" t="n">
        <v>67.18000000000001</v>
      </c>
      <c r="F14" t="n">
        <v>62.76</v>
      </c>
      <c r="G14" t="n">
        <v>76.84999999999999</v>
      </c>
      <c r="H14" t="n">
        <v>1.08</v>
      </c>
      <c r="I14" t="n">
        <v>49</v>
      </c>
      <c r="J14" t="n">
        <v>213.78</v>
      </c>
      <c r="K14" t="n">
        <v>54.38</v>
      </c>
      <c r="L14" t="n">
        <v>13</v>
      </c>
      <c r="M14" t="n">
        <v>47</v>
      </c>
      <c r="N14" t="n">
        <v>46.4</v>
      </c>
      <c r="O14" t="n">
        <v>26600.32</v>
      </c>
      <c r="P14" t="n">
        <v>858.5700000000001</v>
      </c>
      <c r="Q14" t="n">
        <v>793.2</v>
      </c>
      <c r="R14" t="n">
        <v>167.8</v>
      </c>
      <c r="S14" t="n">
        <v>86.27</v>
      </c>
      <c r="T14" t="n">
        <v>30061.87</v>
      </c>
      <c r="U14" t="n">
        <v>0.51</v>
      </c>
      <c r="V14" t="n">
        <v>0.77</v>
      </c>
      <c r="W14" t="n">
        <v>0.3</v>
      </c>
      <c r="X14" t="n">
        <v>1.79</v>
      </c>
      <c r="Y14" t="n">
        <v>0.5</v>
      </c>
      <c r="Z14" t="n">
        <v>10</v>
      </c>
      <c r="AA14" t="n">
        <v>1107.391865859868</v>
      </c>
      <c r="AB14" t="n">
        <v>1515.182405550604</v>
      </c>
      <c r="AC14" t="n">
        <v>1370.575523336716</v>
      </c>
      <c r="AD14" t="n">
        <v>1107391.865859868</v>
      </c>
      <c r="AE14" t="n">
        <v>1515182.405550604</v>
      </c>
      <c r="AF14" t="n">
        <v>1.389753410187383e-06</v>
      </c>
      <c r="AG14" t="n">
        <v>1.399583333333333</v>
      </c>
      <c r="AH14" t="n">
        <v>1370575.523336716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1.4957</v>
      </c>
      <c r="E15" t="n">
        <v>66.86</v>
      </c>
      <c r="F15" t="n">
        <v>62.59</v>
      </c>
      <c r="G15" t="n">
        <v>83.45</v>
      </c>
      <c r="H15" t="n">
        <v>1.15</v>
      </c>
      <c r="I15" t="n">
        <v>45</v>
      </c>
      <c r="J15" t="n">
        <v>215.41</v>
      </c>
      <c r="K15" t="n">
        <v>54.38</v>
      </c>
      <c r="L15" t="n">
        <v>14</v>
      </c>
      <c r="M15" t="n">
        <v>43</v>
      </c>
      <c r="N15" t="n">
        <v>47.03</v>
      </c>
      <c r="O15" t="n">
        <v>26801</v>
      </c>
      <c r="P15" t="n">
        <v>855.77</v>
      </c>
      <c r="Q15" t="n">
        <v>793.2</v>
      </c>
      <c r="R15" t="n">
        <v>162.07</v>
      </c>
      <c r="S15" t="n">
        <v>86.27</v>
      </c>
      <c r="T15" t="n">
        <v>27214.27</v>
      </c>
      <c r="U15" t="n">
        <v>0.53</v>
      </c>
      <c r="V15" t="n">
        <v>0.78</v>
      </c>
      <c r="W15" t="n">
        <v>0.29</v>
      </c>
      <c r="X15" t="n">
        <v>1.62</v>
      </c>
      <c r="Y15" t="n">
        <v>0.5</v>
      </c>
      <c r="Z15" t="n">
        <v>10</v>
      </c>
      <c r="AA15" t="n">
        <v>1098.674075331994</v>
      </c>
      <c r="AB15" t="n">
        <v>1503.254339948591</v>
      </c>
      <c r="AC15" t="n">
        <v>1359.785855574614</v>
      </c>
      <c r="AD15" t="n">
        <v>1098674.075331994</v>
      </c>
      <c r="AE15" t="n">
        <v>1503254.339948591</v>
      </c>
      <c r="AF15" t="n">
        <v>1.396475764606831e-06</v>
      </c>
      <c r="AG15" t="n">
        <v>1.392916666666667</v>
      </c>
      <c r="AH15" t="n">
        <v>1359785.855574614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1.501</v>
      </c>
      <c r="E16" t="n">
        <v>66.62</v>
      </c>
      <c r="F16" t="n">
        <v>62.47</v>
      </c>
      <c r="G16" t="n">
        <v>89.25</v>
      </c>
      <c r="H16" t="n">
        <v>1.23</v>
      </c>
      <c r="I16" t="n">
        <v>42</v>
      </c>
      <c r="J16" t="n">
        <v>217.04</v>
      </c>
      <c r="K16" t="n">
        <v>54.38</v>
      </c>
      <c r="L16" t="n">
        <v>15</v>
      </c>
      <c r="M16" t="n">
        <v>40</v>
      </c>
      <c r="N16" t="n">
        <v>47.66</v>
      </c>
      <c r="O16" t="n">
        <v>27002.55</v>
      </c>
      <c r="P16" t="n">
        <v>853.48</v>
      </c>
      <c r="Q16" t="n">
        <v>793.2</v>
      </c>
      <c r="R16" t="n">
        <v>158.08</v>
      </c>
      <c r="S16" t="n">
        <v>86.27</v>
      </c>
      <c r="T16" t="n">
        <v>25232.74</v>
      </c>
      <c r="U16" t="n">
        <v>0.55</v>
      </c>
      <c r="V16" t="n">
        <v>0.78</v>
      </c>
      <c r="W16" t="n">
        <v>0.29</v>
      </c>
      <c r="X16" t="n">
        <v>1.5</v>
      </c>
      <c r="Y16" t="n">
        <v>0.5</v>
      </c>
      <c r="Z16" t="n">
        <v>10</v>
      </c>
      <c r="AA16" t="n">
        <v>1092.127810379193</v>
      </c>
      <c r="AB16" t="n">
        <v>1494.297451439342</v>
      </c>
      <c r="AC16" t="n">
        <v>1351.683799933616</v>
      </c>
      <c r="AD16" t="n">
        <v>1092127.810379193</v>
      </c>
      <c r="AE16" t="n">
        <v>1494297.451439342</v>
      </c>
      <c r="AF16" t="n">
        <v>1.401424164387814e-06</v>
      </c>
      <c r="AG16" t="n">
        <v>1.387916666666667</v>
      </c>
      <c r="AH16" t="n">
        <v>1351683.799933616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1.5041</v>
      </c>
      <c r="E17" t="n">
        <v>66.48</v>
      </c>
      <c r="F17" t="n">
        <v>62.41</v>
      </c>
      <c r="G17" t="n">
        <v>93.62</v>
      </c>
      <c r="H17" t="n">
        <v>1.3</v>
      </c>
      <c r="I17" t="n">
        <v>40</v>
      </c>
      <c r="J17" t="n">
        <v>218.68</v>
      </c>
      <c r="K17" t="n">
        <v>54.38</v>
      </c>
      <c r="L17" t="n">
        <v>16</v>
      </c>
      <c r="M17" t="n">
        <v>38</v>
      </c>
      <c r="N17" t="n">
        <v>48.31</v>
      </c>
      <c r="O17" t="n">
        <v>27204.98</v>
      </c>
      <c r="P17" t="n">
        <v>851.77</v>
      </c>
      <c r="Q17" t="n">
        <v>793.2</v>
      </c>
      <c r="R17" t="n">
        <v>156.13</v>
      </c>
      <c r="S17" t="n">
        <v>86.27</v>
      </c>
      <c r="T17" t="n">
        <v>24270.32</v>
      </c>
      <c r="U17" t="n">
        <v>0.55</v>
      </c>
      <c r="V17" t="n">
        <v>0.78</v>
      </c>
      <c r="W17" t="n">
        <v>0.29</v>
      </c>
      <c r="X17" t="n">
        <v>1.44</v>
      </c>
      <c r="Y17" t="n">
        <v>0.5</v>
      </c>
      <c r="Z17" t="n">
        <v>10</v>
      </c>
      <c r="AA17" t="n">
        <v>1088.035633113018</v>
      </c>
      <c r="AB17" t="n">
        <v>1488.698353969641</v>
      </c>
      <c r="AC17" t="n">
        <v>1346.61907246804</v>
      </c>
      <c r="AD17" t="n">
        <v>1088035.633113018</v>
      </c>
      <c r="AE17" t="n">
        <v>1488698.353969641</v>
      </c>
      <c r="AF17" t="n">
        <v>1.404318511429521e-06</v>
      </c>
      <c r="AG17" t="n">
        <v>1.385</v>
      </c>
      <c r="AH17" t="n">
        <v>1346619.072468041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1.5101</v>
      </c>
      <c r="E18" t="n">
        <v>66.22</v>
      </c>
      <c r="F18" t="n">
        <v>62.27</v>
      </c>
      <c r="G18" t="n">
        <v>100.97</v>
      </c>
      <c r="H18" t="n">
        <v>1.37</v>
      </c>
      <c r="I18" t="n">
        <v>37</v>
      </c>
      <c r="J18" t="n">
        <v>220.33</v>
      </c>
      <c r="K18" t="n">
        <v>54.38</v>
      </c>
      <c r="L18" t="n">
        <v>17</v>
      </c>
      <c r="M18" t="n">
        <v>35</v>
      </c>
      <c r="N18" t="n">
        <v>48.95</v>
      </c>
      <c r="O18" t="n">
        <v>27408.3</v>
      </c>
      <c r="P18" t="n">
        <v>848.66</v>
      </c>
      <c r="Q18" t="n">
        <v>793.2</v>
      </c>
      <c r="R18" t="n">
        <v>151.18</v>
      </c>
      <c r="S18" t="n">
        <v>86.27</v>
      </c>
      <c r="T18" t="n">
        <v>21808.47</v>
      </c>
      <c r="U18" t="n">
        <v>0.57</v>
      </c>
      <c r="V18" t="n">
        <v>0.78</v>
      </c>
      <c r="W18" t="n">
        <v>0.28</v>
      </c>
      <c r="X18" t="n">
        <v>1.3</v>
      </c>
      <c r="Y18" t="n">
        <v>0.5</v>
      </c>
      <c r="Z18" t="n">
        <v>10</v>
      </c>
      <c r="AA18" t="n">
        <v>1080.225633283602</v>
      </c>
      <c r="AB18" t="n">
        <v>1478.01236765016</v>
      </c>
      <c r="AC18" t="n">
        <v>1336.952941685014</v>
      </c>
      <c r="AD18" t="n">
        <v>1080225.633283602</v>
      </c>
      <c r="AE18" t="n">
        <v>1478012.36765016</v>
      </c>
      <c r="AF18" t="n">
        <v>1.409920473445729e-06</v>
      </c>
      <c r="AG18" t="n">
        <v>1.379583333333333</v>
      </c>
      <c r="AH18" t="n">
        <v>1336952.941685014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1.5194</v>
      </c>
      <c r="E19" t="n">
        <v>65.81999999999999</v>
      </c>
      <c r="F19" t="n">
        <v>61.94</v>
      </c>
      <c r="G19" t="n">
        <v>106.18</v>
      </c>
      <c r="H19" t="n">
        <v>1.44</v>
      </c>
      <c r="I19" t="n">
        <v>35</v>
      </c>
      <c r="J19" t="n">
        <v>221.99</v>
      </c>
      <c r="K19" t="n">
        <v>54.38</v>
      </c>
      <c r="L19" t="n">
        <v>18</v>
      </c>
      <c r="M19" t="n">
        <v>33</v>
      </c>
      <c r="N19" t="n">
        <v>49.61</v>
      </c>
      <c r="O19" t="n">
        <v>27612.53</v>
      </c>
      <c r="P19" t="n">
        <v>843.54</v>
      </c>
      <c r="Q19" t="n">
        <v>793.2</v>
      </c>
      <c r="R19" t="n">
        <v>140.32</v>
      </c>
      <c r="S19" t="n">
        <v>86.27</v>
      </c>
      <c r="T19" t="n">
        <v>16389.87</v>
      </c>
      <c r="U19" t="n">
        <v>0.61</v>
      </c>
      <c r="V19" t="n">
        <v>0.78</v>
      </c>
      <c r="W19" t="n">
        <v>0.26</v>
      </c>
      <c r="X19" t="n">
        <v>0.97</v>
      </c>
      <c r="Y19" t="n">
        <v>0.5</v>
      </c>
      <c r="Z19" t="n">
        <v>10</v>
      </c>
      <c r="AA19" t="n">
        <v>1067.418151288265</v>
      </c>
      <c r="AB19" t="n">
        <v>1460.488605757912</v>
      </c>
      <c r="AC19" t="n">
        <v>1321.101623033009</v>
      </c>
      <c r="AD19" t="n">
        <v>1067418.151288265</v>
      </c>
      <c r="AE19" t="n">
        <v>1460488.605757912</v>
      </c>
      <c r="AF19" t="n">
        <v>1.41860351457085e-06</v>
      </c>
      <c r="AG19" t="n">
        <v>1.37125</v>
      </c>
      <c r="AH19" t="n">
        <v>1321101.623033009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1.5159</v>
      </c>
      <c r="E20" t="n">
        <v>65.97</v>
      </c>
      <c r="F20" t="n">
        <v>62.17</v>
      </c>
      <c r="G20" t="n">
        <v>113.03</v>
      </c>
      <c r="H20" t="n">
        <v>1.51</v>
      </c>
      <c r="I20" t="n">
        <v>33</v>
      </c>
      <c r="J20" t="n">
        <v>223.65</v>
      </c>
      <c r="K20" t="n">
        <v>54.38</v>
      </c>
      <c r="L20" t="n">
        <v>19</v>
      </c>
      <c r="M20" t="n">
        <v>31</v>
      </c>
      <c r="N20" t="n">
        <v>50.27</v>
      </c>
      <c r="O20" t="n">
        <v>27817.81</v>
      </c>
      <c r="P20" t="n">
        <v>846</v>
      </c>
      <c r="Q20" t="n">
        <v>793.2</v>
      </c>
      <c r="R20" t="n">
        <v>148.12</v>
      </c>
      <c r="S20" t="n">
        <v>86.27</v>
      </c>
      <c r="T20" t="n">
        <v>20302.45</v>
      </c>
      <c r="U20" t="n">
        <v>0.58</v>
      </c>
      <c r="V20" t="n">
        <v>0.78</v>
      </c>
      <c r="W20" t="n">
        <v>0.27</v>
      </c>
      <c r="X20" t="n">
        <v>1.2</v>
      </c>
      <c r="Y20" t="n">
        <v>0.5</v>
      </c>
      <c r="Z20" t="n">
        <v>10</v>
      </c>
      <c r="AA20" t="n">
        <v>1073.21964010981</v>
      </c>
      <c r="AB20" t="n">
        <v>1468.426458707173</v>
      </c>
      <c r="AC20" t="n">
        <v>1328.281898437639</v>
      </c>
      <c r="AD20" t="n">
        <v>1073219.64010981</v>
      </c>
      <c r="AE20" t="n">
        <v>1468426.458707173</v>
      </c>
      <c r="AF20" t="n">
        <v>1.415335703394729e-06</v>
      </c>
      <c r="AG20" t="n">
        <v>1.374375</v>
      </c>
      <c r="AH20" t="n">
        <v>1328281.898437639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1.5173</v>
      </c>
      <c r="E21" t="n">
        <v>65.91</v>
      </c>
      <c r="F21" t="n">
        <v>62.15</v>
      </c>
      <c r="G21" t="n">
        <v>116.52</v>
      </c>
      <c r="H21" t="n">
        <v>1.58</v>
      </c>
      <c r="I21" t="n">
        <v>32</v>
      </c>
      <c r="J21" t="n">
        <v>225.32</v>
      </c>
      <c r="K21" t="n">
        <v>54.38</v>
      </c>
      <c r="L21" t="n">
        <v>20</v>
      </c>
      <c r="M21" t="n">
        <v>30</v>
      </c>
      <c r="N21" t="n">
        <v>50.95</v>
      </c>
      <c r="O21" t="n">
        <v>28023.89</v>
      </c>
      <c r="P21" t="n">
        <v>845.38</v>
      </c>
      <c r="Q21" t="n">
        <v>793.2</v>
      </c>
      <c r="R21" t="n">
        <v>147.44</v>
      </c>
      <c r="S21" t="n">
        <v>86.27</v>
      </c>
      <c r="T21" t="n">
        <v>19967.15</v>
      </c>
      <c r="U21" t="n">
        <v>0.59</v>
      </c>
      <c r="V21" t="n">
        <v>0.78</v>
      </c>
      <c r="W21" t="n">
        <v>0.27</v>
      </c>
      <c r="X21" t="n">
        <v>1.18</v>
      </c>
      <c r="Y21" t="n">
        <v>0.5</v>
      </c>
      <c r="Z21" t="n">
        <v>10</v>
      </c>
      <c r="AA21" t="n">
        <v>1071.576730413696</v>
      </c>
      <c r="AB21" t="n">
        <v>1466.17855718089</v>
      </c>
      <c r="AC21" t="n">
        <v>1326.248533478074</v>
      </c>
      <c r="AD21" t="n">
        <v>1071576.730413696</v>
      </c>
      <c r="AE21" t="n">
        <v>1466178.55718089</v>
      </c>
      <c r="AF21" t="n">
        <v>1.416642827865177e-06</v>
      </c>
      <c r="AG21" t="n">
        <v>1.373125</v>
      </c>
      <c r="AH21" t="n">
        <v>1326248.533478074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1.5211</v>
      </c>
      <c r="E22" t="n">
        <v>65.73999999999999</v>
      </c>
      <c r="F22" t="n">
        <v>62.06</v>
      </c>
      <c r="G22" t="n">
        <v>124.12</v>
      </c>
      <c r="H22" t="n">
        <v>1.64</v>
      </c>
      <c r="I22" t="n">
        <v>30</v>
      </c>
      <c r="J22" t="n">
        <v>227</v>
      </c>
      <c r="K22" t="n">
        <v>54.38</v>
      </c>
      <c r="L22" t="n">
        <v>21</v>
      </c>
      <c r="M22" t="n">
        <v>28</v>
      </c>
      <c r="N22" t="n">
        <v>51.62</v>
      </c>
      <c r="O22" t="n">
        <v>28230.92</v>
      </c>
      <c r="P22" t="n">
        <v>842.73</v>
      </c>
      <c r="Q22" t="n">
        <v>793.2</v>
      </c>
      <c r="R22" t="n">
        <v>144.66</v>
      </c>
      <c r="S22" t="n">
        <v>86.27</v>
      </c>
      <c r="T22" t="n">
        <v>18586.24</v>
      </c>
      <c r="U22" t="n">
        <v>0.6</v>
      </c>
      <c r="V22" t="n">
        <v>0.78</v>
      </c>
      <c r="W22" t="n">
        <v>0.26</v>
      </c>
      <c r="X22" t="n">
        <v>1.09</v>
      </c>
      <c r="Y22" t="n">
        <v>0.5</v>
      </c>
      <c r="Z22" t="n">
        <v>10</v>
      </c>
      <c r="AA22" t="n">
        <v>1066.09154437254</v>
      </c>
      <c r="AB22" t="n">
        <v>1458.673483650051</v>
      </c>
      <c r="AC22" t="n">
        <v>1319.459733631581</v>
      </c>
      <c r="AD22" t="n">
        <v>1066091.54437254</v>
      </c>
      <c r="AE22" t="n">
        <v>1458673.483650051</v>
      </c>
      <c r="AF22" t="n">
        <v>1.420190737142108e-06</v>
      </c>
      <c r="AG22" t="n">
        <v>1.369583333333333</v>
      </c>
      <c r="AH22" t="n">
        <v>1319459.733631581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1.5231</v>
      </c>
      <c r="E23" t="n">
        <v>65.66</v>
      </c>
      <c r="F23" t="n">
        <v>62.01</v>
      </c>
      <c r="G23" t="n">
        <v>128.3</v>
      </c>
      <c r="H23" t="n">
        <v>1.71</v>
      </c>
      <c r="I23" t="n">
        <v>29</v>
      </c>
      <c r="J23" t="n">
        <v>228.69</v>
      </c>
      <c r="K23" t="n">
        <v>54.38</v>
      </c>
      <c r="L23" t="n">
        <v>22</v>
      </c>
      <c r="M23" t="n">
        <v>27</v>
      </c>
      <c r="N23" t="n">
        <v>52.31</v>
      </c>
      <c r="O23" t="n">
        <v>28438.91</v>
      </c>
      <c r="P23" t="n">
        <v>841.35</v>
      </c>
      <c r="Q23" t="n">
        <v>793.2</v>
      </c>
      <c r="R23" t="n">
        <v>142.91</v>
      </c>
      <c r="S23" t="n">
        <v>86.27</v>
      </c>
      <c r="T23" t="n">
        <v>17712.7</v>
      </c>
      <c r="U23" t="n">
        <v>0.6</v>
      </c>
      <c r="V23" t="n">
        <v>0.78</v>
      </c>
      <c r="W23" t="n">
        <v>0.27</v>
      </c>
      <c r="X23" t="n">
        <v>1.04</v>
      </c>
      <c r="Y23" t="n">
        <v>0.5</v>
      </c>
      <c r="Z23" t="n">
        <v>10</v>
      </c>
      <c r="AA23" t="n">
        <v>1063.216650496094</v>
      </c>
      <c r="AB23" t="n">
        <v>1454.73992701693</v>
      </c>
      <c r="AC23" t="n">
        <v>1315.901590122744</v>
      </c>
      <c r="AD23" t="n">
        <v>1063216.650496094</v>
      </c>
      <c r="AE23" t="n">
        <v>1454739.92701693</v>
      </c>
      <c r="AF23" t="n">
        <v>1.422058057814177e-06</v>
      </c>
      <c r="AG23" t="n">
        <v>1.367916666666667</v>
      </c>
      <c r="AH23" t="n">
        <v>1315901.590122744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1.5248</v>
      </c>
      <c r="E24" t="n">
        <v>65.58</v>
      </c>
      <c r="F24" t="n">
        <v>61.98</v>
      </c>
      <c r="G24" t="n">
        <v>132.81</v>
      </c>
      <c r="H24" t="n">
        <v>1.77</v>
      </c>
      <c r="I24" t="n">
        <v>28</v>
      </c>
      <c r="J24" t="n">
        <v>230.38</v>
      </c>
      <c r="K24" t="n">
        <v>54.38</v>
      </c>
      <c r="L24" t="n">
        <v>23</v>
      </c>
      <c r="M24" t="n">
        <v>26</v>
      </c>
      <c r="N24" t="n">
        <v>53</v>
      </c>
      <c r="O24" t="n">
        <v>28647.87</v>
      </c>
      <c r="P24" t="n">
        <v>840.23</v>
      </c>
      <c r="Q24" t="n">
        <v>793.22</v>
      </c>
      <c r="R24" t="n">
        <v>141.7</v>
      </c>
      <c r="S24" t="n">
        <v>86.27</v>
      </c>
      <c r="T24" t="n">
        <v>17117.49</v>
      </c>
      <c r="U24" t="n">
        <v>0.61</v>
      </c>
      <c r="V24" t="n">
        <v>0.78</v>
      </c>
      <c r="W24" t="n">
        <v>0.27</v>
      </c>
      <c r="X24" t="n">
        <v>1.01</v>
      </c>
      <c r="Y24" t="n">
        <v>0.5</v>
      </c>
      <c r="Z24" t="n">
        <v>10</v>
      </c>
      <c r="AA24" t="n">
        <v>1060.886391583341</v>
      </c>
      <c r="AB24" t="n">
        <v>1451.551563968734</v>
      </c>
      <c r="AC24" t="n">
        <v>1313.017519968972</v>
      </c>
      <c r="AD24" t="n">
        <v>1060886.391583341</v>
      </c>
      <c r="AE24" t="n">
        <v>1451551.563968734</v>
      </c>
      <c r="AF24" t="n">
        <v>1.423645280385436e-06</v>
      </c>
      <c r="AG24" t="n">
        <v>1.36625</v>
      </c>
      <c r="AH24" t="n">
        <v>1313017.519968972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1.5287</v>
      </c>
      <c r="E25" t="n">
        <v>65.42</v>
      </c>
      <c r="F25" t="n">
        <v>61.89</v>
      </c>
      <c r="G25" t="n">
        <v>142.82</v>
      </c>
      <c r="H25" t="n">
        <v>1.84</v>
      </c>
      <c r="I25" t="n">
        <v>26</v>
      </c>
      <c r="J25" t="n">
        <v>232.08</v>
      </c>
      <c r="K25" t="n">
        <v>54.38</v>
      </c>
      <c r="L25" t="n">
        <v>24</v>
      </c>
      <c r="M25" t="n">
        <v>24</v>
      </c>
      <c r="N25" t="n">
        <v>53.71</v>
      </c>
      <c r="O25" t="n">
        <v>28857.81</v>
      </c>
      <c r="P25" t="n">
        <v>838.36</v>
      </c>
      <c r="Q25" t="n">
        <v>793.2</v>
      </c>
      <c r="R25" t="n">
        <v>138.74</v>
      </c>
      <c r="S25" t="n">
        <v>86.27</v>
      </c>
      <c r="T25" t="n">
        <v>15642.96</v>
      </c>
      <c r="U25" t="n">
        <v>0.62</v>
      </c>
      <c r="V25" t="n">
        <v>0.78</v>
      </c>
      <c r="W25" t="n">
        <v>0.26</v>
      </c>
      <c r="X25" t="n">
        <v>0.92</v>
      </c>
      <c r="Y25" t="n">
        <v>0.5</v>
      </c>
      <c r="Z25" t="n">
        <v>10</v>
      </c>
      <c r="AA25" t="n">
        <v>1056.081043595024</v>
      </c>
      <c r="AB25" t="n">
        <v>1444.976674854128</v>
      </c>
      <c r="AC25" t="n">
        <v>1307.07012904355</v>
      </c>
      <c r="AD25" t="n">
        <v>1056081.043595024</v>
      </c>
      <c r="AE25" t="n">
        <v>1444976.674854128</v>
      </c>
      <c r="AF25" t="n">
        <v>1.427286555695971e-06</v>
      </c>
      <c r="AG25" t="n">
        <v>1.362916666666667</v>
      </c>
      <c r="AH25" t="n">
        <v>1307070.12904355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1.5307</v>
      </c>
      <c r="E26" t="n">
        <v>65.33</v>
      </c>
      <c r="F26" t="n">
        <v>61.84</v>
      </c>
      <c r="G26" t="n">
        <v>148.41</v>
      </c>
      <c r="H26" t="n">
        <v>1.9</v>
      </c>
      <c r="I26" t="n">
        <v>25</v>
      </c>
      <c r="J26" t="n">
        <v>233.79</v>
      </c>
      <c r="K26" t="n">
        <v>54.38</v>
      </c>
      <c r="L26" t="n">
        <v>25</v>
      </c>
      <c r="M26" t="n">
        <v>23</v>
      </c>
      <c r="N26" t="n">
        <v>54.42</v>
      </c>
      <c r="O26" t="n">
        <v>29068.74</v>
      </c>
      <c r="P26" t="n">
        <v>837.15</v>
      </c>
      <c r="Q26" t="n">
        <v>793.2</v>
      </c>
      <c r="R26" t="n">
        <v>137.08</v>
      </c>
      <c r="S26" t="n">
        <v>86.27</v>
      </c>
      <c r="T26" t="n">
        <v>14819.15</v>
      </c>
      <c r="U26" t="n">
        <v>0.63</v>
      </c>
      <c r="V26" t="n">
        <v>0.79</v>
      </c>
      <c r="W26" t="n">
        <v>0.26</v>
      </c>
      <c r="X26" t="n">
        <v>0.87</v>
      </c>
      <c r="Y26" t="n">
        <v>0.5</v>
      </c>
      <c r="Z26" t="n">
        <v>10</v>
      </c>
      <c r="AA26" t="n">
        <v>1053.383655943429</v>
      </c>
      <c r="AB26" t="n">
        <v>1441.285990068871</v>
      </c>
      <c r="AC26" t="n">
        <v>1303.731678034289</v>
      </c>
      <c r="AD26" t="n">
        <v>1053383.655943429</v>
      </c>
      <c r="AE26" t="n">
        <v>1441285.990068871</v>
      </c>
      <c r="AF26" t="n">
        <v>1.42915387636804e-06</v>
      </c>
      <c r="AG26" t="n">
        <v>1.361041666666667</v>
      </c>
      <c r="AH26" t="n">
        <v>1303731.678034289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1.5326</v>
      </c>
      <c r="E27" t="n">
        <v>65.25</v>
      </c>
      <c r="F27" t="n">
        <v>61.8</v>
      </c>
      <c r="G27" t="n">
        <v>154.49</v>
      </c>
      <c r="H27" t="n">
        <v>1.96</v>
      </c>
      <c r="I27" t="n">
        <v>24</v>
      </c>
      <c r="J27" t="n">
        <v>235.51</v>
      </c>
      <c r="K27" t="n">
        <v>54.38</v>
      </c>
      <c r="L27" t="n">
        <v>26</v>
      </c>
      <c r="M27" t="n">
        <v>22</v>
      </c>
      <c r="N27" t="n">
        <v>55.14</v>
      </c>
      <c r="O27" t="n">
        <v>29280.69</v>
      </c>
      <c r="P27" t="n">
        <v>834.8200000000001</v>
      </c>
      <c r="Q27" t="n">
        <v>793.2</v>
      </c>
      <c r="R27" t="n">
        <v>135.59</v>
      </c>
      <c r="S27" t="n">
        <v>86.27</v>
      </c>
      <c r="T27" t="n">
        <v>14081.81</v>
      </c>
      <c r="U27" t="n">
        <v>0.64</v>
      </c>
      <c r="V27" t="n">
        <v>0.79</v>
      </c>
      <c r="W27" t="n">
        <v>0.26</v>
      </c>
      <c r="X27" t="n">
        <v>0.83</v>
      </c>
      <c r="Y27" t="n">
        <v>0.5</v>
      </c>
      <c r="Z27" t="n">
        <v>10</v>
      </c>
      <c r="AA27" t="n">
        <v>1049.816748522573</v>
      </c>
      <c r="AB27" t="n">
        <v>1436.405589974806</v>
      </c>
      <c r="AC27" t="n">
        <v>1299.317056475517</v>
      </c>
      <c r="AD27" t="n">
        <v>1049816.748522573</v>
      </c>
      <c r="AE27" t="n">
        <v>1436405.589974806</v>
      </c>
      <c r="AF27" t="n">
        <v>1.430927831006505e-06</v>
      </c>
      <c r="AG27" t="n">
        <v>1.359375</v>
      </c>
      <c r="AH27" t="n">
        <v>1299317.056475517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1.53</v>
      </c>
      <c r="E28" t="n">
        <v>65.36</v>
      </c>
      <c r="F28" t="n">
        <v>61.91</v>
      </c>
      <c r="G28" t="n">
        <v>154.77</v>
      </c>
      <c r="H28" t="n">
        <v>2.02</v>
      </c>
      <c r="I28" t="n">
        <v>24</v>
      </c>
      <c r="J28" t="n">
        <v>237.24</v>
      </c>
      <c r="K28" t="n">
        <v>54.38</v>
      </c>
      <c r="L28" t="n">
        <v>27</v>
      </c>
      <c r="M28" t="n">
        <v>22</v>
      </c>
      <c r="N28" t="n">
        <v>55.86</v>
      </c>
      <c r="O28" t="n">
        <v>29493.67</v>
      </c>
      <c r="P28" t="n">
        <v>834.27</v>
      </c>
      <c r="Q28" t="n">
        <v>793.2</v>
      </c>
      <c r="R28" t="n">
        <v>139.71</v>
      </c>
      <c r="S28" t="n">
        <v>86.27</v>
      </c>
      <c r="T28" t="n">
        <v>16139.16</v>
      </c>
      <c r="U28" t="n">
        <v>0.62</v>
      </c>
      <c r="V28" t="n">
        <v>0.78</v>
      </c>
      <c r="W28" t="n">
        <v>0.26</v>
      </c>
      <c r="X28" t="n">
        <v>0.9399999999999999</v>
      </c>
      <c r="Y28" t="n">
        <v>0.5</v>
      </c>
      <c r="Z28" t="n">
        <v>10</v>
      </c>
      <c r="AA28" t="n">
        <v>1051.645659812448</v>
      </c>
      <c r="AB28" t="n">
        <v>1438.907987087484</v>
      </c>
      <c r="AC28" t="n">
        <v>1301.580628319898</v>
      </c>
      <c r="AD28" t="n">
        <v>1051645.659812448</v>
      </c>
      <c r="AE28" t="n">
        <v>1438907.987087484</v>
      </c>
      <c r="AF28" t="n">
        <v>1.428500314132816e-06</v>
      </c>
      <c r="AG28" t="n">
        <v>1.361666666666667</v>
      </c>
      <c r="AH28" t="n">
        <v>1301580.628319898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1.5335</v>
      </c>
      <c r="E29" t="n">
        <v>65.20999999999999</v>
      </c>
      <c r="F29" t="n">
        <v>61.8</v>
      </c>
      <c r="G29" t="n">
        <v>161.21</v>
      </c>
      <c r="H29" t="n">
        <v>2.08</v>
      </c>
      <c r="I29" t="n">
        <v>23</v>
      </c>
      <c r="J29" t="n">
        <v>238.97</v>
      </c>
      <c r="K29" t="n">
        <v>54.38</v>
      </c>
      <c r="L29" t="n">
        <v>28</v>
      </c>
      <c r="M29" t="n">
        <v>21</v>
      </c>
      <c r="N29" t="n">
        <v>56.6</v>
      </c>
      <c r="O29" t="n">
        <v>29707.68</v>
      </c>
      <c r="P29" t="n">
        <v>835.51</v>
      </c>
      <c r="Q29" t="n">
        <v>793.2</v>
      </c>
      <c r="R29" t="n">
        <v>135.75</v>
      </c>
      <c r="S29" t="n">
        <v>86.27</v>
      </c>
      <c r="T29" t="n">
        <v>14163.65</v>
      </c>
      <c r="U29" t="n">
        <v>0.64</v>
      </c>
      <c r="V29" t="n">
        <v>0.79</v>
      </c>
      <c r="W29" t="n">
        <v>0.26</v>
      </c>
      <c r="X29" t="n">
        <v>0.83</v>
      </c>
      <c r="Y29" t="n">
        <v>0.5</v>
      </c>
      <c r="Z29" t="n">
        <v>10</v>
      </c>
      <c r="AA29" t="n">
        <v>1049.81368210371</v>
      </c>
      <c r="AB29" t="n">
        <v>1436.401394365237</v>
      </c>
      <c r="AC29" t="n">
        <v>1299.313261289036</v>
      </c>
      <c r="AD29" t="n">
        <v>1049813.68210371</v>
      </c>
      <c r="AE29" t="n">
        <v>1436401.394365237</v>
      </c>
      <c r="AF29" t="n">
        <v>1.431768125308937e-06</v>
      </c>
      <c r="AG29" t="n">
        <v>1.358541666666667</v>
      </c>
      <c r="AH29" t="n">
        <v>1299313.261289036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1.5357</v>
      </c>
      <c r="E30" t="n">
        <v>65.12</v>
      </c>
      <c r="F30" t="n">
        <v>61.74</v>
      </c>
      <c r="G30" t="n">
        <v>168.39</v>
      </c>
      <c r="H30" t="n">
        <v>2.14</v>
      </c>
      <c r="I30" t="n">
        <v>22</v>
      </c>
      <c r="J30" t="n">
        <v>240.72</v>
      </c>
      <c r="K30" t="n">
        <v>54.38</v>
      </c>
      <c r="L30" t="n">
        <v>29</v>
      </c>
      <c r="M30" t="n">
        <v>20</v>
      </c>
      <c r="N30" t="n">
        <v>57.34</v>
      </c>
      <c r="O30" t="n">
        <v>29922.88</v>
      </c>
      <c r="P30" t="n">
        <v>834.1799999999999</v>
      </c>
      <c r="Q30" t="n">
        <v>793.2</v>
      </c>
      <c r="R30" t="n">
        <v>133.89</v>
      </c>
      <c r="S30" t="n">
        <v>86.27</v>
      </c>
      <c r="T30" t="n">
        <v>13241.26</v>
      </c>
      <c r="U30" t="n">
        <v>0.64</v>
      </c>
      <c r="V30" t="n">
        <v>0.79</v>
      </c>
      <c r="W30" t="n">
        <v>0.25</v>
      </c>
      <c r="X30" t="n">
        <v>0.78</v>
      </c>
      <c r="Y30" t="n">
        <v>0.5</v>
      </c>
      <c r="Z30" t="n">
        <v>10</v>
      </c>
      <c r="AA30" t="n">
        <v>1046.84248781381</v>
      </c>
      <c r="AB30" t="n">
        <v>1432.336075257954</v>
      </c>
      <c r="AC30" t="n">
        <v>1295.635930531642</v>
      </c>
      <c r="AD30" t="n">
        <v>1046842.48781381</v>
      </c>
      <c r="AE30" t="n">
        <v>1432336.075257954</v>
      </c>
      <c r="AF30" t="n">
        <v>1.433822178048212e-06</v>
      </c>
      <c r="AG30" t="n">
        <v>1.356666666666667</v>
      </c>
      <c r="AH30" t="n">
        <v>1295635.930531642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1.5376</v>
      </c>
      <c r="E31" t="n">
        <v>65.04000000000001</v>
      </c>
      <c r="F31" t="n">
        <v>61.7</v>
      </c>
      <c r="G31" t="n">
        <v>176.3</v>
      </c>
      <c r="H31" t="n">
        <v>2.2</v>
      </c>
      <c r="I31" t="n">
        <v>21</v>
      </c>
      <c r="J31" t="n">
        <v>242.47</v>
      </c>
      <c r="K31" t="n">
        <v>54.38</v>
      </c>
      <c r="L31" t="n">
        <v>30</v>
      </c>
      <c r="M31" t="n">
        <v>19</v>
      </c>
      <c r="N31" t="n">
        <v>58.1</v>
      </c>
      <c r="O31" t="n">
        <v>30139.04</v>
      </c>
      <c r="P31" t="n">
        <v>831.25</v>
      </c>
      <c r="Q31" t="n">
        <v>793.2</v>
      </c>
      <c r="R31" t="n">
        <v>132.62</v>
      </c>
      <c r="S31" t="n">
        <v>86.27</v>
      </c>
      <c r="T31" t="n">
        <v>12611.84</v>
      </c>
      <c r="U31" t="n">
        <v>0.65</v>
      </c>
      <c r="V31" t="n">
        <v>0.79</v>
      </c>
      <c r="W31" t="n">
        <v>0.25</v>
      </c>
      <c r="X31" t="n">
        <v>0.74</v>
      </c>
      <c r="Y31" t="n">
        <v>0.5</v>
      </c>
      <c r="Z31" t="n">
        <v>10</v>
      </c>
      <c r="AA31" t="n">
        <v>1042.764328602866</v>
      </c>
      <c r="AB31" t="n">
        <v>1426.756157909854</v>
      </c>
      <c r="AC31" t="n">
        <v>1290.588552663781</v>
      </c>
      <c r="AD31" t="n">
        <v>1042764.328602866</v>
      </c>
      <c r="AE31" t="n">
        <v>1426756.157909854</v>
      </c>
      <c r="AF31" t="n">
        <v>1.435596132686678e-06</v>
      </c>
      <c r="AG31" t="n">
        <v>1.355</v>
      </c>
      <c r="AH31" t="n">
        <v>1290588.552663781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1.5366</v>
      </c>
      <c r="E32" t="n">
        <v>65.08</v>
      </c>
      <c r="F32" t="n">
        <v>61.75</v>
      </c>
      <c r="G32" t="n">
        <v>176.42</v>
      </c>
      <c r="H32" t="n">
        <v>2.26</v>
      </c>
      <c r="I32" t="n">
        <v>21</v>
      </c>
      <c r="J32" t="n">
        <v>244.23</v>
      </c>
      <c r="K32" t="n">
        <v>54.38</v>
      </c>
      <c r="L32" t="n">
        <v>31</v>
      </c>
      <c r="M32" t="n">
        <v>19</v>
      </c>
      <c r="N32" t="n">
        <v>58.86</v>
      </c>
      <c r="O32" t="n">
        <v>30356.28</v>
      </c>
      <c r="P32" t="n">
        <v>833.27</v>
      </c>
      <c r="Q32" t="n">
        <v>793.2</v>
      </c>
      <c r="R32" t="n">
        <v>134.13</v>
      </c>
      <c r="S32" t="n">
        <v>86.27</v>
      </c>
      <c r="T32" t="n">
        <v>13367.35</v>
      </c>
      <c r="U32" t="n">
        <v>0.64</v>
      </c>
      <c r="V32" t="n">
        <v>0.79</v>
      </c>
      <c r="W32" t="n">
        <v>0.25</v>
      </c>
      <c r="X32" t="n">
        <v>0.78</v>
      </c>
      <c r="Y32" t="n">
        <v>0.5</v>
      </c>
      <c r="Z32" t="n">
        <v>10</v>
      </c>
      <c r="AA32" t="n">
        <v>1045.47315155478</v>
      </c>
      <c r="AB32" t="n">
        <v>1430.462488977497</v>
      </c>
      <c r="AC32" t="n">
        <v>1293.941156696197</v>
      </c>
      <c r="AD32" t="n">
        <v>1045473.15155478</v>
      </c>
      <c r="AE32" t="n">
        <v>1430462.488977497</v>
      </c>
      <c r="AF32" t="n">
        <v>1.434662472350643e-06</v>
      </c>
      <c r="AG32" t="n">
        <v>1.355833333333333</v>
      </c>
      <c r="AH32" t="n">
        <v>1293941.156696197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1.5394</v>
      </c>
      <c r="E33" t="n">
        <v>64.95999999999999</v>
      </c>
      <c r="F33" t="n">
        <v>61.67</v>
      </c>
      <c r="G33" t="n">
        <v>185</v>
      </c>
      <c r="H33" t="n">
        <v>2.31</v>
      </c>
      <c r="I33" t="n">
        <v>20</v>
      </c>
      <c r="J33" t="n">
        <v>246</v>
      </c>
      <c r="K33" t="n">
        <v>54.38</v>
      </c>
      <c r="L33" t="n">
        <v>32</v>
      </c>
      <c r="M33" t="n">
        <v>18</v>
      </c>
      <c r="N33" t="n">
        <v>59.63</v>
      </c>
      <c r="O33" t="n">
        <v>30574.64</v>
      </c>
      <c r="P33" t="n">
        <v>832.77</v>
      </c>
      <c r="Q33" t="n">
        <v>793.2</v>
      </c>
      <c r="R33" t="n">
        <v>131.4</v>
      </c>
      <c r="S33" t="n">
        <v>86.27</v>
      </c>
      <c r="T33" t="n">
        <v>12006.53</v>
      </c>
      <c r="U33" t="n">
        <v>0.66</v>
      </c>
      <c r="V33" t="n">
        <v>0.79</v>
      </c>
      <c r="W33" t="n">
        <v>0.25</v>
      </c>
      <c r="X33" t="n">
        <v>0.7</v>
      </c>
      <c r="Y33" t="n">
        <v>0.5</v>
      </c>
      <c r="Z33" t="n">
        <v>10</v>
      </c>
      <c r="AA33" t="n">
        <v>1042.744554913905</v>
      </c>
      <c r="AB33" t="n">
        <v>1426.729102676265</v>
      </c>
      <c r="AC33" t="n">
        <v>1290.564079543713</v>
      </c>
      <c r="AD33" t="n">
        <v>1042744.554913905</v>
      </c>
      <c r="AE33" t="n">
        <v>1426729.102676265</v>
      </c>
      <c r="AF33" t="n">
        <v>1.43727672129154e-06</v>
      </c>
      <c r="AG33" t="n">
        <v>1.353333333333333</v>
      </c>
      <c r="AH33" t="n">
        <v>1290564.079543713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1.5413</v>
      </c>
      <c r="E34" t="n">
        <v>64.88</v>
      </c>
      <c r="F34" t="n">
        <v>61.62</v>
      </c>
      <c r="G34" t="n">
        <v>194.61</v>
      </c>
      <c r="H34" t="n">
        <v>2.37</v>
      </c>
      <c r="I34" t="n">
        <v>19</v>
      </c>
      <c r="J34" t="n">
        <v>247.78</v>
      </c>
      <c r="K34" t="n">
        <v>54.38</v>
      </c>
      <c r="L34" t="n">
        <v>33</v>
      </c>
      <c r="M34" t="n">
        <v>17</v>
      </c>
      <c r="N34" t="n">
        <v>60.41</v>
      </c>
      <c r="O34" t="n">
        <v>30794.11</v>
      </c>
      <c r="P34" t="n">
        <v>828.6799999999999</v>
      </c>
      <c r="Q34" t="n">
        <v>793.21</v>
      </c>
      <c r="R34" t="n">
        <v>129.9</v>
      </c>
      <c r="S34" t="n">
        <v>86.27</v>
      </c>
      <c r="T34" t="n">
        <v>11257.81</v>
      </c>
      <c r="U34" t="n">
        <v>0.66</v>
      </c>
      <c r="V34" t="n">
        <v>0.79</v>
      </c>
      <c r="W34" t="n">
        <v>0.25</v>
      </c>
      <c r="X34" t="n">
        <v>0.66</v>
      </c>
      <c r="Y34" t="n">
        <v>0.5</v>
      </c>
      <c r="Z34" t="n">
        <v>10</v>
      </c>
      <c r="AA34" t="n">
        <v>1037.608812518825</v>
      </c>
      <c r="AB34" t="n">
        <v>1419.702153358352</v>
      </c>
      <c r="AC34" t="n">
        <v>1284.207772406317</v>
      </c>
      <c r="AD34" t="n">
        <v>1037608.812518825</v>
      </c>
      <c r="AE34" t="n">
        <v>1419702.153358352</v>
      </c>
      <c r="AF34" t="n">
        <v>1.439050675930006e-06</v>
      </c>
      <c r="AG34" t="n">
        <v>1.351666666666667</v>
      </c>
      <c r="AH34" t="n">
        <v>1284207.772406317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1.5408</v>
      </c>
      <c r="E35" t="n">
        <v>64.90000000000001</v>
      </c>
      <c r="F35" t="n">
        <v>61.65</v>
      </c>
      <c r="G35" t="n">
        <v>194.67</v>
      </c>
      <c r="H35" t="n">
        <v>2.42</v>
      </c>
      <c r="I35" t="n">
        <v>19</v>
      </c>
      <c r="J35" t="n">
        <v>249.57</v>
      </c>
      <c r="K35" t="n">
        <v>54.38</v>
      </c>
      <c r="L35" t="n">
        <v>34</v>
      </c>
      <c r="M35" t="n">
        <v>17</v>
      </c>
      <c r="N35" t="n">
        <v>61.2</v>
      </c>
      <c r="O35" t="n">
        <v>31014.73</v>
      </c>
      <c r="P35" t="n">
        <v>832.4299999999999</v>
      </c>
      <c r="Q35" t="n">
        <v>793.2</v>
      </c>
      <c r="R35" t="n">
        <v>130.62</v>
      </c>
      <c r="S35" t="n">
        <v>86.27</v>
      </c>
      <c r="T35" t="n">
        <v>11622.39</v>
      </c>
      <c r="U35" t="n">
        <v>0.66</v>
      </c>
      <c r="V35" t="n">
        <v>0.79</v>
      </c>
      <c r="W35" t="n">
        <v>0.25</v>
      </c>
      <c r="X35" t="n">
        <v>0.68</v>
      </c>
      <c r="Y35" t="n">
        <v>0.5</v>
      </c>
      <c r="Z35" t="n">
        <v>10</v>
      </c>
      <c r="AA35" t="n">
        <v>1041.401466196016</v>
      </c>
      <c r="AB35" t="n">
        <v>1424.891429439556</v>
      </c>
      <c r="AC35" t="n">
        <v>1288.901791261525</v>
      </c>
      <c r="AD35" t="n">
        <v>1041401.466196016</v>
      </c>
      <c r="AE35" t="n">
        <v>1424891.429439556</v>
      </c>
      <c r="AF35" t="n">
        <v>1.438583845761988e-06</v>
      </c>
      <c r="AG35" t="n">
        <v>1.352083333333334</v>
      </c>
      <c r="AH35" t="n">
        <v>1288901.791261525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1.5432</v>
      </c>
      <c r="E36" t="n">
        <v>64.8</v>
      </c>
      <c r="F36" t="n">
        <v>61.58</v>
      </c>
      <c r="G36" t="n">
        <v>205.28</v>
      </c>
      <c r="H36" t="n">
        <v>2.48</v>
      </c>
      <c r="I36" t="n">
        <v>18</v>
      </c>
      <c r="J36" t="n">
        <v>251.37</v>
      </c>
      <c r="K36" t="n">
        <v>54.38</v>
      </c>
      <c r="L36" t="n">
        <v>35</v>
      </c>
      <c r="M36" t="n">
        <v>16</v>
      </c>
      <c r="N36" t="n">
        <v>61.99</v>
      </c>
      <c r="O36" t="n">
        <v>31236.5</v>
      </c>
      <c r="P36" t="n">
        <v>828.98</v>
      </c>
      <c r="Q36" t="n">
        <v>793.2</v>
      </c>
      <c r="R36" t="n">
        <v>128.38</v>
      </c>
      <c r="S36" t="n">
        <v>86.27</v>
      </c>
      <c r="T36" t="n">
        <v>10505.12</v>
      </c>
      <c r="U36" t="n">
        <v>0.67</v>
      </c>
      <c r="V36" t="n">
        <v>0.79</v>
      </c>
      <c r="W36" t="n">
        <v>0.25</v>
      </c>
      <c r="X36" t="n">
        <v>0.62</v>
      </c>
      <c r="Y36" t="n">
        <v>0.5</v>
      </c>
      <c r="Z36" t="n">
        <v>10</v>
      </c>
      <c r="AA36" t="n">
        <v>1036.404347145876</v>
      </c>
      <c r="AB36" t="n">
        <v>1418.054150697821</v>
      </c>
      <c r="AC36" t="n">
        <v>1282.717052806721</v>
      </c>
      <c r="AD36" t="n">
        <v>1036404.347145876</v>
      </c>
      <c r="AE36" t="n">
        <v>1418054.150697821</v>
      </c>
      <c r="AF36" t="n">
        <v>1.440824630568471e-06</v>
      </c>
      <c r="AG36" t="n">
        <v>1.35</v>
      </c>
      <c r="AH36" t="n">
        <v>1282717.052806721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1.5427</v>
      </c>
      <c r="E37" t="n">
        <v>64.81999999999999</v>
      </c>
      <c r="F37" t="n">
        <v>61.61</v>
      </c>
      <c r="G37" t="n">
        <v>205.36</v>
      </c>
      <c r="H37" t="n">
        <v>2.53</v>
      </c>
      <c r="I37" t="n">
        <v>18</v>
      </c>
      <c r="J37" t="n">
        <v>253.18</v>
      </c>
      <c r="K37" t="n">
        <v>54.38</v>
      </c>
      <c r="L37" t="n">
        <v>36</v>
      </c>
      <c r="M37" t="n">
        <v>16</v>
      </c>
      <c r="N37" t="n">
        <v>62.8</v>
      </c>
      <c r="O37" t="n">
        <v>31459.45</v>
      </c>
      <c r="P37" t="n">
        <v>830.5599999999999</v>
      </c>
      <c r="Q37" t="n">
        <v>793.2</v>
      </c>
      <c r="R37" t="n">
        <v>129.54</v>
      </c>
      <c r="S37" t="n">
        <v>86.27</v>
      </c>
      <c r="T37" t="n">
        <v>11086</v>
      </c>
      <c r="U37" t="n">
        <v>0.67</v>
      </c>
      <c r="V37" t="n">
        <v>0.79</v>
      </c>
      <c r="W37" t="n">
        <v>0.24</v>
      </c>
      <c r="X37" t="n">
        <v>0.64</v>
      </c>
      <c r="Y37" t="n">
        <v>0.5</v>
      </c>
      <c r="Z37" t="n">
        <v>10</v>
      </c>
      <c r="AA37" t="n">
        <v>1038.27824540033</v>
      </c>
      <c r="AB37" t="n">
        <v>1420.618100960121</v>
      </c>
      <c r="AC37" t="n">
        <v>1285.036303254514</v>
      </c>
      <c r="AD37" t="n">
        <v>1038278.24540033</v>
      </c>
      <c r="AE37" t="n">
        <v>1420618.100960121</v>
      </c>
      <c r="AF37" t="n">
        <v>1.440357800400454e-06</v>
      </c>
      <c r="AG37" t="n">
        <v>1.350416666666667</v>
      </c>
      <c r="AH37" t="n">
        <v>1285036.303254514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1.5447</v>
      </c>
      <c r="E38" t="n">
        <v>64.73999999999999</v>
      </c>
      <c r="F38" t="n">
        <v>61.56</v>
      </c>
      <c r="G38" t="n">
        <v>217.27</v>
      </c>
      <c r="H38" t="n">
        <v>2.58</v>
      </c>
      <c r="I38" t="n">
        <v>17</v>
      </c>
      <c r="J38" t="n">
        <v>255</v>
      </c>
      <c r="K38" t="n">
        <v>54.38</v>
      </c>
      <c r="L38" t="n">
        <v>37</v>
      </c>
      <c r="M38" t="n">
        <v>15</v>
      </c>
      <c r="N38" t="n">
        <v>63.62</v>
      </c>
      <c r="O38" t="n">
        <v>31683.59</v>
      </c>
      <c r="P38" t="n">
        <v>826.45</v>
      </c>
      <c r="Q38" t="n">
        <v>793.2</v>
      </c>
      <c r="R38" t="n">
        <v>127.75</v>
      </c>
      <c r="S38" t="n">
        <v>86.27</v>
      </c>
      <c r="T38" t="n">
        <v>10194.36</v>
      </c>
      <c r="U38" t="n">
        <v>0.68</v>
      </c>
      <c r="V38" t="n">
        <v>0.79</v>
      </c>
      <c r="W38" t="n">
        <v>0.25</v>
      </c>
      <c r="X38" t="n">
        <v>0.59</v>
      </c>
      <c r="Y38" t="n">
        <v>0.5</v>
      </c>
      <c r="Z38" t="n">
        <v>10</v>
      </c>
      <c r="AA38" t="n">
        <v>1033.074922848884</v>
      </c>
      <c r="AB38" t="n">
        <v>1413.498685490844</v>
      </c>
      <c r="AC38" t="n">
        <v>1278.596354805462</v>
      </c>
      <c r="AD38" t="n">
        <v>1033074.922848884</v>
      </c>
      <c r="AE38" t="n">
        <v>1413498.685490844</v>
      </c>
      <c r="AF38" t="n">
        <v>1.442225121072523e-06</v>
      </c>
      <c r="AG38" t="n">
        <v>1.34875</v>
      </c>
      <c r="AH38" t="n">
        <v>1278596.354805462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1.5444</v>
      </c>
      <c r="E39" t="n">
        <v>64.75</v>
      </c>
      <c r="F39" t="n">
        <v>61.57</v>
      </c>
      <c r="G39" t="n">
        <v>217.31</v>
      </c>
      <c r="H39" t="n">
        <v>2.63</v>
      </c>
      <c r="I39" t="n">
        <v>17</v>
      </c>
      <c r="J39" t="n">
        <v>256.82</v>
      </c>
      <c r="K39" t="n">
        <v>54.38</v>
      </c>
      <c r="L39" t="n">
        <v>38</v>
      </c>
      <c r="M39" t="n">
        <v>15</v>
      </c>
      <c r="N39" t="n">
        <v>64.45</v>
      </c>
      <c r="O39" t="n">
        <v>31909.08</v>
      </c>
      <c r="P39" t="n">
        <v>828.05</v>
      </c>
      <c r="Q39" t="n">
        <v>793.2</v>
      </c>
      <c r="R39" t="n">
        <v>128.21</v>
      </c>
      <c r="S39" t="n">
        <v>86.27</v>
      </c>
      <c r="T39" t="n">
        <v>10427.28</v>
      </c>
      <c r="U39" t="n">
        <v>0.67</v>
      </c>
      <c r="V39" t="n">
        <v>0.79</v>
      </c>
      <c r="W39" t="n">
        <v>0.25</v>
      </c>
      <c r="X39" t="n">
        <v>0.6</v>
      </c>
      <c r="Y39" t="n">
        <v>0.5</v>
      </c>
      <c r="Z39" t="n">
        <v>10</v>
      </c>
      <c r="AA39" t="n">
        <v>1034.732864850237</v>
      </c>
      <c r="AB39" t="n">
        <v>1415.767154880334</v>
      </c>
      <c r="AC39" t="n">
        <v>1280.648324660236</v>
      </c>
      <c r="AD39" t="n">
        <v>1034732.864850237</v>
      </c>
      <c r="AE39" t="n">
        <v>1415767.154880334</v>
      </c>
      <c r="AF39" t="n">
        <v>1.441945022971713e-06</v>
      </c>
      <c r="AG39" t="n">
        <v>1.348958333333333</v>
      </c>
      <c r="AH39" t="n">
        <v>1280648.324660236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1.5442</v>
      </c>
      <c r="E40" t="n">
        <v>64.76000000000001</v>
      </c>
      <c r="F40" t="n">
        <v>61.58</v>
      </c>
      <c r="G40" t="n">
        <v>217.35</v>
      </c>
      <c r="H40" t="n">
        <v>2.68</v>
      </c>
      <c r="I40" t="n">
        <v>17</v>
      </c>
      <c r="J40" t="n">
        <v>258.66</v>
      </c>
      <c r="K40" t="n">
        <v>54.38</v>
      </c>
      <c r="L40" t="n">
        <v>39</v>
      </c>
      <c r="M40" t="n">
        <v>15</v>
      </c>
      <c r="N40" t="n">
        <v>65.28</v>
      </c>
      <c r="O40" t="n">
        <v>32135.68</v>
      </c>
      <c r="P40" t="n">
        <v>828.5700000000001</v>
      </c>
      <c r="Q40" t="n">
        <v>793.2</v>
      </c>
      <c r="R40" t="n">
        <v>128.57</v>
      </c>
      <c r="S40" t="n">
        <v>86.27</v>
      </c>
      <c r="T40" t="n">
        <v>10603.62</v>
      </c>
      <c r="U40" t="n">
        <v>0.67</v>
      </c>
      <c r="V40" t="n">
        <v>0.79</v>
      </c>
      <c r="W40" t="n">
        <v>0.25</v>
      </c>
      <c r="X40" t="n">
        <v>0.61</v>
      </c>
      <c r="Y40" t="n">
        <v>0.5</v>
      </c>
      <c r="Z40" t="n">
        <v>10</v>
      </c>
      <c r="AA40" t="n">
        <v>1035.373303814371</v>
      </c>
      <c r="AB40" t="n">
        <v>1416.643431725234</v>
      </c>
      <c r="AC40" t="n">
        <v>1281.440970872922</v>
      </c>
      <c r="AD40" t="n">
        <v>1035373.303814371</v>
      </c>
      <c r="AE40" t="n">
        <v>1416643.431725234</v>
      </c>
      <c r="AF40" t="n">
        <v>1.441758290904506e-06</v>
      </c>
      <c r="AG40" t="n">
        <v>1.349166666666667</v>
      </c>
      <c r="AH40" t="n">
        <v>1281440.970872922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1.5463</v>
      </c>
      <c r="E41" t="n">
        <v>64.67</v>
      </c>
      <c r="F41" t="n">
        <v>61.53</v>
      </c>
      <c r="G41" t="n">
        <v>230.74</v>
      </c>
      <c r="H41" t="n">
        <v>2.73</v>
      </c>
      <c r="I41" t="n">
        <v>16</v>
      </c>
      <c r="J41" t="n">
        <v>260.51</v>
      </c>
      <c r="K41" t="n">
        <v>54.38</v>
      </c>
      <c r="L41" t="n">
        <v>40</v>
      </c>
      <c r="M41" t="n">
        <v>14</v>
      </c>
      <c r="N41" t="n">
        <v>66.13</v>
      </c>
      <c r="O41" t="n">
        <v>32363.54</v>
      </c>
      <c r="P41" t="n">
        <v>828.36</v>
      </c>
      <c r="Q41" t="n">
        <v>793.2</v>
      </c>
      <c r="R41" t="n">
        <v>126.76</v>
      </c>
      <c r="S41" t="n">
        <v>86.27</v>
      </c>
      <c r="T41" t="n">
        <v>9707.299999999999</v>
      </c>
      <c r="U41" t="n">
        <v>0.68</v>
      </c>
      <c r="V41" t="n">
        <v>0.79</v>
      </c>
      <c r="W41" t="n">
        <v>0.25</v>
      </c>
      <c r="X41" t="n">
        <v>0.5600000000000001</v>
      </c>
      <c r="Y41" t="n">
        <v>0.5</v>
      </c>
      <c r="Z41" t="n">
        <v>10</v>
      </c>
      <c r="AA41" t="n">
        <v>1033.543118383035</v>
      </c>
      <c r="AB41" t="n">
        <v>1414.139291275998</v>
      </c>
      <c r="AC41" t="n">
        <v>1279.175822073577</v>
      </c>
      <c r="AD41" t="n">
        <v>1033543.118383035</v>
      </c>
      <c r="AE41" t="n">
        <v>1414139.291275998</v>
      </c>
      <c r="AF41" t="n">
        <v>1.443718977610178e-06</v>
      </c>
      <c r="AG41" t="n">
        <v>1.347291666666667</v>
      </c>
      <c r="AH41" t="n">
        <v>1279175.822073577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0.8104</v>
      </c>
      <c r="E2" t="n">
        <v>123.4</v>
      </c>
      <c r="F2" t="n">
        <v>94.04000000000001</v>
      </c>
      <c r="G2" t="n">
        <v>6.73</v>
      </c>
      <c r="H2" t="n">
        <v>0.11</v>
      </c>
      <c r="I2" t="n">
        <v>839</v>
      </c>
      <c r="J2" t="n">
        <v>159.12</v>
      </c>
      <c r="K2" t="n">
        <v>50.28</v>
      </c>
      <c r="L2" t="n">
        <v>1</v>
      </c>
      <c r="M2" t="n">
        <v>837</v>
      </c>
      <c r="N2" t="n">
        <v>27.84</v>
      </c>
      <c r="O2" t="n">
        <v>19859.16</v>
      </c>
      <c r="P2" t="n">
        <v>1150.43</v>
      </c>
      <c r="Q2" t="n">
        <v>793.25</v>
      </c>
      <c r="R2" t="n">
        <v>1216.14</v>
      </c>
      <c r="S2" t="n">
        <v>86.27</v>
      </c>
      <c r="T2" t="n">
        <v>550278.13</v>
      </c>
      <c r="U2" t="n">
        <v>0.07000000000000001</v>
      </c>
      <c r="V2" t="n">
        <v>0.52</v>
      </c>
      <c r="W2" t="n">
        <v>1.57</v>
      </c>
      <c r="X2" t="n">
        <v>33.07</v>
      </c>
      <c r="Y2" t="n">
        <v>0.5</v>
      </c>
      <c r="Z2" t="n">
        <v>10</v>
      </c>
      <c r="AA2" t="n">
        <v>2736.091833272374</v>
      </c>
      <c r="AB2" t="n">
        <v>3743.641554136027</v>
      </c>
      <c r="AC2" t="n">
        <v>3386.353658443065</v>
      </c>
      <c r="AD2" t="n">
        <v>2736091.833272374</v>
      </c>
      <c r="AE2" t="n">
        <v>3743641.554136027</v>
      </c>
      <c r="AF2" t="n">
        <v>7.827317729306996e-07</v>
      </c>
      <c r="AG2" t="n">
        <v>2.570833333333333</v>
      </c>
      <c r="AH2" t="n">
        <v>3386353.658443065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1.164</v>
      </c>
      <c r="E3" t="n">
        <v>85.91</v>
      </c>
      <c r="F3" t="n">
        <v>73.18000000000001</v>
      </c>
      <c r="G3" t="n">
        <v>13.59</v>
      </c>
      <c r="H3" t="n">
        <v>0.22</v>
      </c>
      <c r="I3" t="n">
        <v>323</v>
      </c>
      <c r="J3" t="n">
        <v>160.54</v>
      </c>
      <c r="K3" t="n">
        <v>50.28</v>
      </c>
      <c r="L3" t="n">
        <v>2</v>
      </c>
      <c r="M3" t="n">
        <v>321</v>
      </c>
      <c r="N3" t="n">
        <v>28.26</v>
      </c>
      <c r="O3" t="n">
        <v>20034.4</v>
      </c>
      <c r="P3" t="n">
        <v>891.24</v>
      </c>
      <c r="Q3" t="n">
        <v>793.21</v>
      </c>
      <c r="R3" t="n">
        <v>516.33</v>
      </c>
      <c r="S3" t="n">
        <v>86.27</v>
      </c>
      <c r="T3" t="n">
        <v>202956.88</v>
      </c>
      <c r="U3" t="n">
        <v>0.17</v>
      </c>
      <c r="V3" t="n">
        <v>0.66</v>
      </c>
      <c r="W3" t="n">
        <v>0.73</v>
      </c>
      <c r="X3" t="n">
        <v>12.21</v>
      </c>
      <c r="Y3" t="n">
        <v>0.5</v>
      </c>
      <c r="Z3" t="n">
        <v>10</v>
      </c>
      <c r="AA3" t="n">
        <v>1480.048328749671</v>
      </c>
      <c r="AB3" t="n">
        <v>2025.067418519266</v>
      </c>
      <c r="AC3" t="n">
        <v>1831.797826295759</v>
      </c>
      <c r="AD3" t="n">
        <v>1480048.328749671</v>
      </c>
      <c r="AE3" t="n">
        <v>2025067.418519266</v>
      </c>
      <c r="AF3" t="n">
        <v>1.124259357960679e-06</v>
      </c>
      <c r="AG3" t="n">
        <v>1.789791666666667</v>
      </c>
      <c r="AH3" t="n">
        <v>1831797.826295759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1.2934</v>
      </c>
      <c r="E4" t="n">
        <v>77.31999999999999</v>
      </c>
      <c r="F4" t="n">
        <v>68.52</v>
      </c>
      <c r="G4" t="n">
        <v>20.45</v>
      </c>
      <c r="H4" t="n">
        <v>0.33</v>
      </c>
      <c r="I4" t="n">
        <v>201</v>
      </c>
      <c r="J4" t="n">
        <v>161.97</v>
      </c>
      <c r="K4" t="n">
        <v>50.28</v>
      </c>
      <c r="L4" t="n">
        <v>3</v>
      </c>
      <c r="M4" t="n">
        <v>199</v>
      </c>
      <c r="N4" t="n">
        <v>28.69</v>
      </c>
      <c r="O4" t="n">
        <v>20210.21</v>
      </c>
      <c r="P4" t="n">
        <v>831.75</v>
      </c>
      <c r="Q4" t="n">
        <v>793.21</v>
      </c>
      <c r="R4" t="n">
        <v>359.62</v>
      </c>
      <c r="S4" t="n">
        <v>86.27</v>
      </c>
      <c r="T4" t="n">
        <v>125208.26</v>
      </c>
      <c r="U4" t="n">
        <v>0.24</v>
      </c>
      <c r="V4" t="n">
        <v>0.71</v>
      </c>
      <c r="W4" t="n">
        <v>0.55</v>
      </c>
      <c r="X4" t="n">
        <v>7.54</v>
      </c>
      <c r="Y4" t="n">
        <v>0.5</v>
      </c>
      <c r="Z4" t="n">
        <v>10</v>
      </c>
      <c r="AA4" t="n">
        <v>1244.980235248919</v>
      </c>
      <c r="AB4" t="n">
        <v>1703.436882519163</v>
      </c>
      <c r="AC4" t="n">
        <v>1540.863257240213</v>
      </c>
      <c r="AD4" t="n">
        <v>1244980.235248919</v>
      </c>
      <c r="AE4" t="n">
        <v>1703436.882519163</v>
      </c>
      <c r="AF4" t="n">
        <v>1.249241454971085e-06</v>
      </c>
      <c r="AG4" t="n">
        <v>1.610833333333333</v>
      </c>
      <c r="AH4" t="n">
        <v>1540863.257240213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1.3621</v>
      </c>
      <c r="E5" t="n">
        <v>73.42</v>
      </c>
      <c r="F5" t="n">
        <v>66.39</v>
      </c>
      <c r="G5" t="n">
        <v>27.28</v>
      </c>
      <c r="H5" t="n">
        <v>0.43</v>
      </c>
      <c r="I5" t="n">
        <v>146</v>
      </c>
      <c r="J5" t="n">
        <v>163.4</v>
      </c>
      <c r="K5" t="n">
        <v>50.28</v>
      </c>
      <c r="L5" t="n">
        <v>4</v>
      </c>
      <c r="M5" t="n">
        <v>144</v>
      </c>
      <c r="N5" t="n">
        <v>29.12</v>
      </c>
      <c r="O5" t="n">
        <v>20386.62</v>
      </c>
      <c r="P5" t="n">
        <v>803.5</v>
      </c>
      <c r="Q5" t="n">
        <v>793.25</v>
      </c>
      <c r="R5" t="n">
        <v>288.93</v>
      </c>
      <c r="S5" t="n">
        <v>86.27</v>
      </c>
      <c r="T5" t="n">
        <v>90140.99000000001</v>
      </c>
      <c r="U5" t="n">
        <v>0.3</v>
      </c>
      <c r="V5" t="n">
        <v>0.73</v>
      </c>
      <c r="W5" t="n">
        <v>0.45</v>
      </c>
      <c r="X5" t="n">
        <v>5.41</v>
      </c>
      <c r="Y5" t="n">
        <v>0.5</v>
      </c>
      <c r="Z5" t="n">
        <v>10</v>
      </c>
      <c r="AA5" t="n">
        <v>1143.384786422137</v>
      </c>
      <c r="AB5" t="n">
        <v>1564.429507359486</v>
      </c>
      <c r="AC5" t="n">
        <v>1415.1225508677</v>
      </c>
      <c r="AD5" t="n">
        <v>1143384.786422137</v>
      </c>
      <c r="AE5" t="n">
        <v>1564429.507359486</v>
      </c>
      <c r="AF5" t="n">
        <v>1.315595937696083e-06</v>
      </c>
      <c r="AG5" t="n">
        <v>1.529583333333333</v>
      </c>
      <c r="AH5" t="n">
        <v>1415122.5508677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1.4051</v>
      </c>
      <c r="E6" t="n">
        <v>71.17</v>
      </c>
      <c r="F6" t="n">
        <v>65.17</v>
      </c>
      <c r="G6" t="n">
        <v>34.3</v>
      </c>
      <c r="H6" t="n">
        <v>0.54</v>
      </c>
      <c r="I6" t="n">
        <v>114</v>
      </c>
      <c r="J6" t="n">
        <v>164.83</v>
      </c>
      <c r="K6" t="n">
        <v>50.28</v>
      </c>
      <c r="L6" t="n">
        <v>5</v>
      </c>
      <c r="M6" t="n">
        <v>112</v>
      </c>
      <c r="N6" t="n">
        <v>29.55</v>
      </c>
      <c r="O6" t="n">
        <v>20563.61</v>
      </c>
      <c r="P6" t="n">
        <v>786.51</v>
      </c>
      <c r="Q6" t="n">
        <v>793.21</v>
      </c>
      <c r="R6" t="n">
        <v>248.15</v>
      </c>
      <c r="S6" t="n">
        <v>86.27</v>
      </c>
      <c r="T6" t="n">
        <v>69909.13</v>
      </c>
      <c r="U6" t="n">
        <v>0.35</v>
      </c>
      <c r="V6" t="n">
        <v>0.75</v>
      </c>
      <c r="W6" t="n">
        <v>0.4</v>
      </c>
      <c r="X6" t="n">
        <v>4.2</v>
      </c>
      <c r="Y6" t="n">
        <v>0.5</v>
      </c>
      <c r="Z6" t="n">
        <v>10</v>
      </c>
      <c r="AA6" t="n">
        <v>1086.070062743982</v>
      </c>
      <c r="AB6" t="n">
        <v>1486.008973875883</v>
      </c>
      <c r="AC6" t="n">
        <v>1344.186363035862</v>
      </c>
      <c r="AD6" t="n">
        <v>1086070.062743982</v>
      </c>
      <c r="AE6" t="n">
        <v>1486008.973875883</v>
      </c>
      <c r="AF6" t="n">
        <v>1.357127855558892e-06</v>
      </c>
      <c r="AG6" t="n">
        <v>1.482708333333333</v>
      </c>
      <c r="AH6" t="n">
        <v>1344186.363035862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1.4335</v>
      </c>
      <c r="E7" t="n">
        <v>69.76000000000001</v>
      </c>
      <c r="F7" t="n">
        <v>64.41</v>
      </c>
      <c r="G7" t="n">
        <v>41.11</v>
      </c>
      <c r="H7" t="n">
        <v>0.64</v>
      </c>
      <c r="I7" t="n">
        <v>94</v>
      </c>
      <c r="J7" t="n">
        <v>166.27</v>
      </c>
      <c r="K7" t="n">
        <v>50.28</v>
      </c>
      <c r="L7" t="n">
        <v>6</v>
      </c>
      <c r="M7" t="n">
        <v>92</v>
      </c>
      <c r="N7" t="n">
        <v>29.99</v>
      </c>
      <c r="O7" t="n">
        <v>20741.2</v>
      </c>
      <c r="P7" t="n">
        <v>775.28</v>
      </c>
      <c r="Q7" t="n">
        <v>793.2</v>
      </c>
      <c r="R7" t="n">
        <v>222.75</v>
      </c>
      <c r="S7" t="n">
        <v>86.27</v>
      </c>
      <c r="T7" t="n">
        <v>57308.6</v>
      </c>
      <c r="U7" t="n">
        <v>0.39</v>
      </c>
      <c r="V7" t="n">
        <v>0.75</v>
      </c>
      <c r="W7" t="n">
        <v>0.37</v>
      </c>
      <c r="X7" t="n">
        <v>3.44</v>
      </c>
      <c r="Y7" t="n">
        <v>0.5</v>
      </c>
      <c r="Z7" t="n">
        <v>10</v>
      </c>
      <c r="AA7" t="n">
        <v>1050.311050992243</v>
      </c>
      <c r="AB7" t="n">
        <v>1437.081916420894</v>
      </c>
      <c r="AC7" t="n">
        <v>1299.928835274821</v>
      </c>
      <c r="AD7" t="n">
        <v>1050311.050992243</v>
      </c>
      <c r="AE7" t="n">
        <v>1437081.916420894</v>
      </c>
      <c r="AF7" t="n">
        <v>1.384558238519445e-06</v>
      </c>
      <c r="AG7" t="n">
        <v>1.453333333333333</v>
      </c>
      <c r="AH7" t="n">
        <v>1299928.835274821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1.4543</v>
      </c>
      <c r="E8" t="n">
        <v>68.76000000000001</v>
      </c>
      <c r="F8" t="n">
        <v>63.86</v>
      </c>
      <c r="G8" t="n">
        <v>47.9</v>
      </c>
      <c r="H8" t="n">
        <v>0.74</v>
      </c>
      <c r="I8" t="n">
        <v>80</v>
      </c>
      <c r="J8" t="n">
        <v>167.72</v>
      </c>
      <c r="K8" t="n">
        <v>50.28</v>
      </c>
      <c r="L8" t="n">
        <v>7</v>
      </c>
      <c r="M8" t="n">
        <v>78</v>
      </c>
      <c r="N8" t="n">
        <v>30.44</v>
      </c>
      <c r="O8" t="n">
        <v>20919.39</v>
      </c>
      <c r="P8" t="n">
        <v>766.36</v>
      </c>
      <c r="Q8" t="n">
        <v>793.24</v>
      </c>
      <c r="R8" t="n">
        <v>204.31</v>
      </c>
      <c r="S8" t="n">
        <v>86.27</v>
      </c>
      <c r="T8" t="n">
        <v>48161.33</v>
      </c>
      <c r="U8" t="n">
        <v>0.42</v>
      </c>
      <c r="V8" t="n">
        <v>0.76</v>
      </c>
      <c r="W8" t="n">
        <v>0.35</v>
      </c>
      <c r="X8" t="n">
        <v>2.89</v>
      </c>
      <c r="Y8" t="n">
        <v>0.5</v>
      </c>
      <c r="Z8" t="n">
        <v>10</v>
      </c>
      <c r="AA8" t="n">
        <v>1024.387888470521</v>
      </c>
      <c r="AB8" t="n">
        <v>1401.612701809458</v>
      </c>
      <c r="AC8" t="n">
        <v>1267.844752724545</v>
      </c>
      <c r="AD8" t="n">
        <v>1024387.888470521</v>
      </c>
      <c r="AE8" t="n">
        <v>1401612.701809458</v>
      </c>
      <c r="AF8" t="n">
        <v>1.404648096462385e-06</v>
      </c>
      <c r="AG8" t="n">
        <v>1.4325</v>
      </c>
      <c r="AH8" t="n">
        <v>1267844.752724545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1.4802</v>
      </c>
      <c r="E9" t="n">
        <v>67.56</v>
      </c>
      <c r="F9" t="n">
        <v>63.01</v>
      </c>
      <c r="G9" t="n">
        <v>54.79</v>
      </c>
      <c r="H9" t="n">
        <v>0.84</v>
      </c>
      <c r="I9" t="n">
        <v>69</v>
      </c>
      <c r="J9" t="n">
        <v>169.17</v>
      </c>
      <c r="K9" t="n">
        <v>50.28</v>
      </c>
      <c r="L9" t="n">
        <v>8</v>
      </c>
      <c r="M9" t="n">
        <v>67</v>
      </c>
      <c r="N9" t="n">
        <v>30.89</v>
      </c>
      <c r="O9" t="n">
        <v>21098.19</v>
      </c>
      <c r="P9" t="n">
        <v>753.5700000000001</v>
      </c>
      <c r="Q9" t="n">
        <v>793.21</v>
      </c>
      <c r="R9" t="n">
        <v>175.63</v>
      </c>
      <c r="S9" t="n">
        <v>86.27</v>
      </c>
      <c r="T9" t="n">
        <v>33875.5</v>
      </c>
      <c r="U9" t="n">
        <v>0.49</v>
      </c>
      <c r="V9" t="n">
        <v>0.77</v>
      </c>
      <c r="W9" t="n">
        <v>0.31</v>
      </c>
      <c r="X9" t="n">
        <v>2.04</v>
      </c>
      <c r="Y9" t="n">
        <v>0.5</v>
      </c>
      <c r="Z9" t="n">
        <v>10</v>
      </c>
      <c r="AA9" t="n">
        <v>990.8189301774097</v>
      </c>
      <c r="AB9" t="n">
        <v>1355.682172114904</v>
      </c>
      <c r="AC9" t="n">
        <v>1226.297768320136</v>
      </c>
      <c r="AD9" t="n">
        <v>990818.9301774097</v>
      </c>
      <c r="AE9" t="n">
        <v>1355682.172114904</v>
      </c>
      <c r="AF9" t="n">
        <v>1.429663833035564e-06</v>
      </c>
      <c r="AG9" t="n">
        <v>1.4075</v>
      </c>
      <c r="AH9" t="n">
        <v>1226297.768320136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1.4788</v>
      </c>
      <c r="E10" t="n">
        <v>67.62</v>
      </c>
      <c r="F10" t="n">
        <v>63.3</v>
      </c>
      <c r="G10" t="n">
        <v>61.26</v>
      </c>
      <c r="H10" t="n">
        <v>0.9399999999999999</v>
      </c>
      <c r="I10" t="n">
        <v>62</v>
      </c>
      <c r="J10" t="n">
        <v>170.62</v>
      </c>
      <c r="K10" t="n">
        <v>50.28</v>
      </c>
      <c r="L10" t="n">
        <v>9</v>
      </c>
      <c r="M10" t="n">
        <v>60</v>
      </c>
      <c r="N10" t="n">
        <v>31.34</v>
      </c>
      <c r="O10" t="n">
        <v>21277.6</v>
      </c>
      <c r="P10" t="n">
        <v>755.16</v>
      </c>
      <c r="Q10" t="n">
        <v>793.21</v>
      </c>
      <c r="R10" t="n">
        <v>185.98</v>
      </c>
      <c r="S10" t="n">
        <v>86.27</v>
      </c>
      <c r="T10" t="n">
        <v>39083.28</v>
      </c>
      <c r="U10" t="n">
        <v>0.46</v>
      </c>
      <c r="V10" t="n">
        <v>0.77</v>
      </c>
      <c r="W10" t="n">
        <v>0.32</v>
      </c>
      <c r="X10" t="n">
        <v>2.33</v>
      </c>
      <c r="Y10" t="n">
        <v>0.5</v>
      </c>
      <c r="Z10" t="n">
        <v>10</v>
      </c>
      <c r="AA10" t="n">
        <v>994.5566517432806</v>
      </c>
      <c r="AB10" t="n">
        <v>1360.796287657967</v>
      </c>
      <c r="AC10" t="n">
        <v>1230.923799853475</v>
      </c>
      <c r="AD10" t="n">
        <v>994556.6517432806</v>
      </c>
      <c r="AE10" t="n">
        <v>1360796.287657967</v>
      </c>
      <c r="AF10" t="n">
        <v>1.428311631058636e-06</v>
      </c>
      <c r="AG10" t="n">
        <v>1.40875</v>
      </c>
      <c r="AH10" t="n">
        <v>1230923.799853475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1.4908</v>
      </c>
      <c r="E11" t="n">
        <v>67.08</v>
      </c>
      <c r="F11" t="n">
        <v>62.98</v>
      </c>
      <c r="G11" t="n">
        <v>68.70999999999999</v>
      </c>
      <c r="H11" t="n">
        <v>1.03</v>
      </c>
      <c r="I11" t="n">
        <v>55</v>
      </c>
      <c r="J11" t="n">
        <v>172.08</v>
      </c>
      <c r="K11" t="n">
        <v>50.28</v>
      </c>
      <c r="L11" t="n">
        <v>10</v>
      </c>
      <c r="M11" t="n">
        <v>53</v>
      </c>
      <c r="N11" t="n">
        <v>31.8</v>
      </c>
      <c r="O11" t="n">
        <v>21457.64</v>
      </c>
      <c r="P11" t="n">
        <v>749.65</v>
      </c>
      <c r="Q11" t="n">
        <v>793.2</v>
      </c>
      <c r="R11" t="n">
        <v>175.13</v>
      </c>
      <c r="S11" t="n">
        <v>86.27</v>
      </c>
      <c r="T11" t="n">
        <v>33694.89</v>
      </c>
      <c r="U11" t="n">
        <v>0.49</v>
      </c>
      <c r="V11" t="n">
        <v>0.77</v>
      </c>
      <c r="W11" t="n">
        <v>0.31</v>
      </c>
      <c r="X11" t="n">
        <v>2.01</v>
      </c>
      <c r="Y11" t="n">
        <v>0.5</v>
      </c>
      <c r="Z11" t="n">
        <v>10</v>
      </c>
      <c r="AA11" t="n">
        <v>980.0720366969408</v>
      </c>
      <c r="AB11" t="n">
        <v>1340.977798335449</v>
      </c>
      <c r="AC11" t="n">
        <v>1212.996759336473</v>
      </c>
      <c r="AD11" t="n">
        <v>980072.0366969408</v>
      </c>
      <c r="AE11" t="n">
        <v>1340977.798335449</v>
      </c>
      <c r="AF11" t="n">
        <v>1.439901933718024e-06</v>
      </c>
      <c r="AG11" t="n">
        <v>1.3975</v>
      </c>
      <c r="AH11" t="n">
        <v>1212996.759336473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1.4985</v>
      </c>
      <c r="E12" t="n">
        <v>66.73999999999999</v>
      </c>
      <c r="F12" t="n">
        <v>62.8</v>
      </c>
      <c r="G12" t="n">
        <v>75.36</v>
      </c>
      <c r="H12" t="n">
        <v>1.12</v>
      </c>
      <c r="I12" t="n">
        <v>50</v>
      </c>
      <c r="J12" t="n">
        <v>173.55</v>
      </c>
      <c r="K12" t="n">
        <v>50.28</v>
      </c>
      <c r="L12" t="n">
        <v>11</v>
      </c>
      <c r="M12" t="n">
        <v>48</v>
      </c>
      <c r="N12" t="n">
        <v>32.27</v>
      </c>
      <c r="O12" t="n">
        <v>21638.31</v>
      </c>
      <c r="P12" t="n">
        <v>745.3200000000001</v>
      </c>
      <c r="Q12" t="n">
        <v>793.2</v>
      </c>
      <c r="R12" t="n">
        <v>169.18</v>
      </c>
      <c r="S12" t="n">
        <v>86.27</v>
      </c>
      <c r="T12" t="n">
        <v>30742.54</v>
      </c>
      <c r="U12" t="n">
        <v>0.51</v>
      </c>
      <c r="V12" t="n">
        <v>0.77</v>
      </c>
      <c r="W12" t="n">
        <v>0.3</v>
      </c>
      <c r="X12" t="n">
        <v>1.83</v>
      </c>
      <c r="Y12" t="n">
        <v>0.5</v>
      </c>
      <c r="Z12" t="n">
        <v>10</v>
      </c>
      <c r="AA12" t="n">
        <v>970.2942710642302</v>
      </c>
      <c r="AB12" t="n">
        <v>1327.599428032198</v>
      </c>
      <c r="AC12" t="n">
        <v>1200.895201918304</v>
      </c>
      <c r="AD12" t="n">
        <v>970294.2710642302</v>
      </c>
      <c r="AE12" t="n">
        <v>1327599.428032198</v>
      </c>
      <c r="AF12" t="n">
        <v>1.447339044591132e-06</v>
      </c>
      <c r="AG12" t="n">
        <v>1.390416666666667</v>
      </c>
      <c r="AH12" t="n">
        <v>1200895.201918304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1.505</v>
      </c>
      <c r="E13" t="n">
        <v>66.44</v>
      </c>
      <c r="F13" t="n">
        <v>62.64</v>
      </c>
      <c r="G13" t="n">
        <v>81.7</v>
      </c>
      <c r="H13" t="n">
        <v>1.22</v>
      </c>
      <c r="I13" t="n">
        <v>46</v>
      </c>
      <c r="J13" t="n">
        <v>175.02</v>
      </c>
      <c r="K13" t="n">
        <v>50.28</v>
      </c>
      <c r="L13" t="n">
        <v>12</v>
      </c>
      <c r="M13" t="n">
        <v>44</v>
      </c>
      <c r="N13" t="n">
        <v>32.74</v>
      </c>
      <c r="O13" t="n">
        <v>21819.6</v>
      </c>
      <c r="P13" t="n">
        <v>741.25</v>
      </c>
      <c r="Q13" t="n">
        <v>793.2</v>
      </c>
      <c r="R13" t="n">
        <v>163.73</v>
      </c>
      <c r="S13" t="n">
        <v>86.27</v>
      </c>
      <c r="T13" t="n">
        <v>28040.56</v>
      </c>
      <c r="U13" t="n">
        <v>0.53</v>
      </c>
      <c r="V13" t="n">
        <v>0.78</v>
      </c>
      <c r="W13" t="n">
        <v>0.29</v>
      </c>
      <c r="X13" t="n">
        <v>1.67</v>
      </c>
      <c r="Y13" t="n">
        <v>0.5</v>
      </c>
      <c r="Z13" t="n">
        <v>10</v>
      </c>
      <c r="AA13" t="n">
        <v>961.7053518754094</v>
      </c>
      <c r="AB13" t="n">
        <v>1315.847689881682</v>
      </c>
      <c r="AC13" t="n">
        <v>1190.265033163205</v>
      </c>
      <c r="AD13" t="n">
        <v>961705.3518754094</v>
      </c>
      <c r="AE13" t="n">
        <v>1315847.689881682</v>
      </c>
      <c r="AF13" t="n">
        <v>1.453617125198301e-06</v>
      </c>
      <c r="AG13" t="n">
        <v>1.384166666666667</v>
      </c>
      <c r="AH13" t="n">
        <v>1190265.033163205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1.5117</v>
      </c>
      <c r="E14" t="n">
        <v>66.15000000000001</v>
      </c>
      <c r="F14" t="n">
        <v>62.47</v>
      </c>
      <c r="G14" t="n">
        <v>89.23999999999999</v>
      </c>
      <c r="H14" t="n">
        <v>1.31</v>
      </c>
      <c r="I14" t="n">
        <v>42</v>
      </c>
      <c r="J14" t="n">
        <v>176.49</v>
      </c>
      <c r="K14" t="n">
        <v>50.28</v>
      </c>
      <c r="L14" t="n">
        <v>13</v>
      </c>
      <c r="M14" t="n">
        <v>40</v>
      </c>
      <c r="N14" t="n">
        <v>33.21</v>
      </c>
      <c r="O14" t="n">
        <v>22001.54</v>
      </c>
      <c r="P14" t="n">
        <v>737.91</v>
      </c>
      <c r="Q14" t="n">
        <v>793.2</v>
      </c>
      <c r="R14" t="n">
        <v>158.07</v>
      </c>
      <c r="S14" t="n">
        <v>86.27</v>
      </c>
      <c r="T14" t="n">
        <v>25231.04</v>
      </c>
      <c r="U14" t="n">
        <v>0.55</v>
      </c>
      <c r="V14" t="n">
        <v>0.78</v>
      </c>
      <c r="W14" t="n">
        <v>0.29</v>
      </c>
      <c r="X14" t="n">
        <v>1.5</v>
      </c>
      <c r="Y14" t="n">
        <v>0.5</v>
      </c>
      <c r="Z14" t="n">
        <v>10</v>
      </c>
      <c r="AA14" t="n">
        <v>953.6776232101748</v>
      </c>
      <c r="AB14" t="n">
        <v>1304.863797363514</v>
      </c>
      <c r="AC14" t="n">
        <v>1180.329427930982</v>
      </c>
      <c r="AD14" t="n">
        <v>953677.6232101748</v>
      </c>
      <c r="AE14" t="n">
        <v>1304863.797363514</v>
      </c>
      <c r="AF14" t="n">
        <v>1.460088377516459e-06</v>
      </c>
      <c r="AG14" t="n">
        <v>1.378125</v>
      </c>
      <c r="AH14" t="n">
        <v>1180329.427930982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1.5165</v>
      </c>
      <c r="E15" t="n">
        <v>65.94</v>
      </c>
      <c r="F15" t="n">
        <v>62.36</v>
      </c>
      <c r="G15" t="n">
        <v>95.94</v>
      </c>
      <c r="H15" t="n">
        <v>1.4</v>
      </c>
      <c r="I15" t="n">
        <v>39</v>
      </c>
      <c r="J15" t="n">
        <v>177.97</v>
      </c>
      <c r="K15" t="n">
        <v>50.28</v>
      </c>
      <c r="L15" t="n">
        <v>14</v>
      </c>
      <c r="M15" t="n">
        <v>37</v>
      </c>
      <c r="N15" t="n">
        <v>33.69</v>
      </c>
      <c r="O15" t="n">
        <v>22184.13</v>
      </c>
      <c r="P15" t="n">
        <v>734.49</v>
      </c>
      <c r="Q15" t="n">
        <v>793.21</v>
      </c>
      <c r="R15" t="n">
        <v>154.51</v>
      </c>
      <c r="S15" t="n">
        <v>86.27</v>
      </c>
      <c r="T15" t="n">
        <v>23466.45</v>
      </c>
      <c r="U15" t="n">
        <v>0.5600000000000001</v>
      </c>
      <c r="V15" t="n">
        <v>0.78</v>
      </c>
      <c r="W15" t="n">
        <v>0.28</v>
      </c>
      <c r="X15" t="n">
        <v>1.39</v>
      </c>
      <c r="Y15" t="n">
        <v>0.5</v>
      </c>
      <c r="Z15" t="n">
        <v>10</v>
      </c>
      <c r="AA15" t="n">
        <v>947.1012955403236</v>
      </c>
      <c r="AB15" t="n">
        <v>1295.865775718523</v>
      </c>
      <c r="AC15" t="n">
        <v>1172.190164842986</v>
      </c>
      <c r="AD15" t="n">
        <v>947101.2955403236</v>
      </c>
      <c r="AE15" t="n">
        <v>1295865.775718523</v>
      </c>
      <c r="AF15" t="n">
        <v>1.464724498580215e-06</v>
      </c>
      <c r="AG15" t="n">
        <v>1.37375</v>
      </c>
      <c r="AH15" t="n">
        <v>1172190.164842986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1.5216</v>
      </c>
      <c r="E16" t="n">
        <v>65.72</v>
      </c>
      <c r="F16" t="n">
        <v>62.24</v>
      </c>
      <c r="G16" t="n">
        <v>103.73</v>
      </c>
      <c r="H16" t="n">
        <v>1.48</v>
      </c>
      <c r="I16" t="n">
        <v>36</v>
      </c>
      <c r="J16" t="n">
        <v>179.46</v>
      </c>
      <c r="K16" t="n">
        <v>50.28</v>
      </c>
      <c r="L16" t="n">
        <v>15</v>
      </c>
      <c r="M16" t="n">
        <v>34</v>
      </c>
      <c r="N16" t="n">
        <v>34.18</v>
      </c>
      <c r="O16" t="n">
        <v>22367.38</v>
      </c>
      <c r="P16" t="n">
        <v>730.96</v>
      </c>
      <c r="Q16" t="n">
        <v>793.2</v>
      </c>
      <c r="R16" t="n">
        <v>150.12</v>
      </c>
      <c r="S16" t="n">
        <v>86.27</v>
      </c>
      <c r="T16" t="n">
        <v>21286.69</v>
      </c>
      <c r="U16" t="n">
        <v>0.57</v>
      </c>
      <c r="V16" t="n">
        <v>0.78</v>
      </c>
      <c r="W16" t="n">
        <v>0.28</v>
      </c>
      <c r="X16" t="n">
        <v>1.27</v>
      </c>
      <c r="Y16" t="n">
        <v>0.5</v>
      </c>
      <c r="Z16" t="n">
        <v>10</v>
      </c>
      <c r="AA16" t="n">
        <v>940.2382937101644</v>
      </c>
      <c r="AB16" t="n">
        <v>1286.475513840227</v>
      </c>
      <c r="AC16" t="n">
        <v>1163.696096379039</v>
      </c>
      <c r="AD16" t="n">
        <v>940238.2937101644</v>
      </c>
      <c r="AE16" t="n">
        <v>1286475.513840227</v>
      </c>
      <c r="AF16" t="n">
        <v>1.469650377210455e-06</v>
      </c>
      <c r="AG16" t="n">
        <v>1.369166666666667</v>
      </c>
      <c r="AH16" t="n">
        <v>1163696.096379039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1.5227</v>
      </c>
      <c r="E17" t="n">
        <v>65.67</v>
      </c>
      <c r="F17" t="n">
        <v>62.25</v>
      </c>
      <c r="G17" t="n">
        <v>109.86</v>
      </c>
      <c r="H17" t="n">
        <v>1.57</v>
      </c>
      <c r="I17" t="n">
        <v>34</v>
      </c>
      <c r="J17" t="n">
        <v>180.95</v>
      </c>
      <c r="K17" t="n">
        <v>50.28</v>
      </c>
      <c r="L17" t="n">
        <v>16</v>
      </c>
      <c r="M17" t="n">
        <v>32</v>
      </c>
      <c r="N17" t="n">
        <v>34.67</v>
      </c>
      <c r="O17" t="n">
        <v>22551.28</v>
      </c>
      <c r="P17" t="n">
        <v>728.98</v>
      </c>
      <c r="Q17" t="n">
        <v>793.2</v>
      </c>
      <c r="R17" t="n">
        <v>150.97</v>
      </c>
      <c r="S17" t="n">
        <v>86.27</v>
      </c>
      <c r="T17" t="n">
        <v>21722.1</v>
      </c>
      <c r="U17" t="n">
        <v>0.57</v>
      </c>
      <c r="V17" t="n">
        <v>0.78</v>
      </c>
      <c r="W17" t="n">
        <v>0.28</v>
      </c>
      <c r="X17" t="n">
        <v>1.28</v>
      </c>
      <c r="Y17" t="n">
        <v>0.5</v>
      </c>
      <c r="Z17" t="n">
        <v>10</v>
      </c>
      <c r="AA17" t="n">
        <v>937.8359181063403</v>
      </c>
      <c r="AB17" t="n">
        <v>1283.188477553744</v>
      </c>
      <c r="AC17" t="n">
        <v>1160.722770222353</v>
      </c>
      <c r="AD17" t="n">
        <v>937835.9181063402</v>
      </c>
      <c r="AE17" t="n">
        <v>1283188.477553744</v>
      </c>
      <c r="AF17" t="n">
        <v>1.470712821620899e-06</v>
      </c>
      <c r="AG17" t="n">
        <v>1.368125</v>
      </c>
      <c r="AH17" t="n">
        <v>1160722.770222353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1.5269</v>
      </c>
      <c r="E18" t="n">
        <v>65.48999999999999</v>
      </c>
      <c r="F18" t="n">
        <v>62.14</v>
      </c>
      <c r="G18" t="n">
        <v>116.5</v>
      </c>
      <c r="H18" t="n">
        <v>1.65</v>
      </c>
      <c r="I18" t="n">
        <v>32</v>
      </c>
      <c r="J18" t="n">
        <v>182.45</v>
      </c>
      <c r="K18" t="n">
        <v>50.28</v>
      </c>
      <c r="L18" t="n">
        <v>17</v>
      </c>
      <c r="M18" t="n">
        <v>30</v>
      </c>
      <c r="N18" t="n">
        <v>35.17</v>
      </c>
      <c r="O18" t="n">
        <v>22735.98</v>
      </c>
      <c r="P18" t="n">
        <v>726.1</v>
      </c>
      <c r="Q18" t="n">
        <v>793.21</v>
      </c>
      <c r="R18" t="n">
        <v>147.01</v>
      </c>
      <c r="S18" t="n">
        <v>86.27</v>
      </c>
      <c r="T18" t="n">
        <v>19748.03</v>
      </c>
      <c r="U18" t="n">
        <v>0.59</v>
      </c>
      <c r="V18" t="n">
        <v>0.78</v>
      </c>
      <c r="W18" t="n">
        <v>0.27</v>
      </c>
      <c r="X18" t="n">
        <v>1.17</v>
      </c>
      <c r="Y18" t="n">
        <v>0.5</v>
      </c>
      <c r="Z18" t="n">
        <v>10</v>
      </c>
      <c r="AA18" t="n">
        <v>932.2032546454657</v>
      </c>
      <c r="AB18" t="n">
        <v>1275.481618911001</v>
      </c>
      <c r="AC18" t="n">
        <v>1153.75144335183</v>
      </c>
      <c r="AD18" t="n">
        <v>932203.2546454656</v>
      </c>
      <c r="AE18" t="n">
        <v>1275481.618911001</v>
      </c>
      <c r="AF18" t="n">
        <v>1.474769427551685e-06</v>
      </c>
      <c r="AG18" t="n">
        <v>1.364375</v>
      </c>
      <c r="AH18" t="n">
        <v>1153751.44335183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1.5303</v>
      </c>
      <c r="E19" t="n">
        <v>65.34999999999999</v>
      </c>
      <c r="F19" t="n">
        <v>62.06</v>
      </c>
      <c r="G19" t="n">
        <v>124.11</v>
      </c>
      <c r="H19" t="n">
        <v>1.74</v>
      </c>
      <c r="I19" t="n">
        <v>30</v>
      </c>
      <c r="J19" t="n">
        <v>183.95</v>
      </c>
      <c r="K19" t="n">
        <v>50.28</v>
      </c>
      <c r="L19" t="n">
        <v>18</v>
      </c>
      <c r="M19" t="n">
        <v>28</v>
      </c>
      <c r="N19" t="n">
        <v>35.67</v>
      </c>
      <c r="O19" t="n">
        <v>22921.24</v>
      </c>
      <c r="P19" t="n">
        <v>722.63</v>
      </c>
      <c r="Q19" t="n">
        <v>793.21</v>
      </c>
      <c r="R19" t="n">
        <v>144.52</v>
      </c>
      <c r="S19" t="n">
        <v>86.27</v>
      </c>
      <c r="T19" t="n">
        <v>18515.11</v>
      </c>
      <c r="U19" t="n">
        <v>0.6</v>
      </c>
      <c r="V19" t="n">
        <v>0.78</v>
      </c>
      <c r="W19" t="n">
        <v>0.26</v>
      </c>
      <c r="X19" t="n">
        <v>1.09</v>
      </c>
      <c r="Y19" t="n">
        <v>0.5</v>
      </c>
      <c r="Z19" t="n">
        <v>10</v>
      </c>
      <c r="AA19" t="n">
        <v>926.694687447653</v>
      </c>
      <c r="AB19" t="n">
        <v>1267.944554250121</v>
      </c>
      <c r="AC19" t="n">
        <v>1146.933705563847</v>
      </c>
      <c r="AD19" t="n">
        <v>926694.687447653</v>
      </c>
      <c r="AE19" t="n">
        <v>1267944.554250121</v>
      </c>
      <c r="AF19" t="n">
        <v>1.478053346638511e-06</v>
      </c>
      <c r="AG19" t="n">
        <v>1.361458333333333</v>
      </c>
      <c r="AH19" t="n">
        <v>1146933.705563847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1.5321</v>
      </c>
      <c r="E20" t="n">
        <v>65.27</v>
      </c>
      <c r="F20" t="n">
        <v>62.01</v>
      </c>
      <c r="G20" t="n">
        <v>128.3</v>
      </c>
      <c r="H20" t="n">
        <v>1.82</v>
      </c>
      <c r="I20" t="n">
        <v>29</v>
      </c>
      <c r="J20" t="n">
        <v>185.46</v>
      </c>
      <c r="K20" t="n">
        <v>50.28</v>
      </c>
      <c r="L20" t="n">
        <v>19</v>
      </c>
      <c r="M20" t="n">
        <v>27</v>
      </c>
      <c r="N20" t="n">
        <v>36.18</v>
      </c>
      <c r="O20" t="n">
        <v>23107.19</v>
      </c>
      <c r="P20" t="n">
        <v>719.6</v>
      </c>
      <c r="Q20" t="n">
        <v>793.2</v>
      </c>
      <c r="R20" t="n">
        <v>142.72</v>
      </c>
      <c r="S20" t="n">
        <v>86.27</v>
      </c>
      <c r="T20" t="n">
        <v>17619.43</v>
      </c>
      <c r="U20" t="n">
        <v>0.6</v>
      </c>
      <c r="V20" t="n">
        <v>0.78</v>
      </c>
      <c r="W20" t="n">
        <v>0.27</v>
      </c>
      <c r="X20" t="n">
        <v>1.04</v>
      </c>
      <c r="Y20" t="n">
        <v>0.5</v>
      </c>
      <c r="Z20" t="n">
        <v>10</v>
      </c>
      <c r="AA20" t="n">
        <v>922.6943650310682</v>
      </c>
      <c r="AB20" t="n">
        <v>1262.471136637979</v>
      </c>
      <c r="AC20" t="n">
        <v>1141.982663246619</v>
      </c>
      <c r="AD20" t="n">
        <v>922694.3650310682</v>
      </c>
      <c r="AE20" t="n">
        <v>1262471.136637979</v>
      </c>
      <c r="AF20" t="n">
        <v>1.47979189203742e-06</v>
      </c>
      <c r="AG20" t="n">
        <v>1.359791666666667</v>
      </c>
      <c r="AH20" t="n">
        <v>1141982.663246619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1.5356</v>
      </c>
      <c r="E21" t="n">
        <v>65.12</v>
      </c>
      <c r="F21" t="n">
        <v>61.93</v>
      </c>
      <c r="G21" t="n">
        <v>137.62</v>
      </c>
      <c r="H21" t="n">
        <v>1.9</v>
      </c>
      <c r="I21" t="n">
        <v>27</v>
      </c>
      <c r="J21" t="n">
        <v>186.97</v>
      </c>
      <c r="K21" t="n">
        <v>50.28</v>
      </c>
      <c r="L21" t="n">
        <v>20</v>
      </c>
      <c r="M21" t="n">
        <v>25</v>
      </c>
      <c r="N21" t="n">
        <v>36.69</v>
      </c>
      <c r="O21" t="n">
        <v>23293.82</v>
      </c>
      <c r="P21" t="n">
        <v>717.91</v>
      </c>
      <c r="Q21" t="n">
        <v>793.2</v>
      </c>
      <c r="R21" t="n">
        <v>140.08</v>
      </c>
      <c r="S21" t="n">
        <v>86.27</v>
      </c>
      <c r="T21" t="n">
        <v>16311.07</v>
      </c>
      <c r="U21" t="n">
        <v>0.62</v>
      </c>
      <c r="V21" t="n">
        <v>0.78</v>
      </c>
      <c r="W21" t="n">
        <v>0.26</v>
      </c>
      <c r="X21" t="n">
        <v>0.96</v>
      </c>
      <c r="Y21" t="n">
        <v>0.5</v>
      </c>
      <c r="Z21" t="n">
        <v>10</v>
      </c>
      <c r="AA21" t="n">
        <v>918.7423430477419</v>
      </c>
      <c r="AB21" t="n">
        <v>1257.063805809488</v>
      </c>
      <c r="AC21" t="n">
        <v>1137.091400483162</v>
      </c>
      <c r="AD21" t="n">
        <v>918742.3430477419</v>
      </c>
      <c r="AE21" t="n">
        <v>1257063.805809488</v>
      </c>
      <c r="AF21" t="n">
        <v>1.483172396979741e-06</v>
      </c>
      <c r="AG21" t="n">
        <v>1.356666666666667</v>
      </c>
      <c r="AH21" t="n">
        <v>1137091.400483162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1.537</v>
      </c>
      <c r="E22" t="n">
        <v>65.06</v>
      </c>
      <c r="F22" t="n">
        <v>61.9</v>
      </c>
      <c r="G22" t="n">
        <v>142.85</v>
      </c>
      <c r="H22" t="n">
        <v>1.98</v>
      </c>
      <c r="I22" t="n">
        <v>26</v>
      </c>
      <c r="J22" t="n">
        <v>188.49</v>
      </c>
      <c r="K22" t="n">
        <v>50.28</v>
      </c>
      <c r="L22" t="n">
        <v>21</v>
      </c>
      <c r="M22" t="n">
        <v>24</v>
      </c>
      <c r="N22" t="n">
        <v>37.21</v>
      </c>
      <c r="O22" t="n">
        <v>23481.16</v>
      </c>
      <c r="P22" t="n">
        <v>715.46</v>
      </c>
      <c r="Q22" t="n">
        <v>793.2</v>
      </c>
      <c r="R22" t="n">
        <v>139.23</v>
      </c>
      <c r="S22" t="n">
        <v>86.27</v>
      </c>
      <c r="T22" t="n">
        <v>15887.71</v>
      </c>
      <c r="U22" t="n">
        <v>0.62</v>
      </c>
      <c r="V22" t="n">
        <v>0.78</v>
      </c>
      <c r="W22" t="n">
        <v>0.26</v>
      </c>
      <c r="X22" t="n">
        <v>0.93</v>
      </c>
      <c r="Y22" t="n">
        <v>0.5</v>
      </c>
      <c r="Z22" t="n">
        <v>10</v>
      </c>
      <c r="AA22" t="n">
        <v>915.6051697743894</v>
      </c>
      <c r="AB22" t="n">
        <v>1252.77138693457</v>
      </c>
      <c r="AC22" t="n">
        <v>1133.208644041219</v>
      </c>
      <c r="AD22" t="n">
        <v>915605.1697743895</v>
      </c>
      <c r="AE22" t="n">
        <v>1252771.38693457</v>
      </c>
      <c r="AF22" t="n">
        <v>1.48452459895667e-06</v>
      </c>
      <c r="AG22" t="n">
        <v>1.355416666666667</v>
      </c>
      <c r="AH22" t="n">
        <v>1133208.644041219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1.5389</v>
      </c>
      <c r="E23" t="n">
        <v>64.98</v>
      </c>
      <c r="F23" t="n">
        <v>61.85</v>
      </c>
      <c r="G23" t="n">
        <v>148.45</v>
      </c>
      <c r="H23" t="n">
        <v>2.05</v>
      </c>
      <c r="I23" t="n">
        <v>25</v>
      </c>
      <c r="J23" t="n">
        <v>190.01</v>
      </c>
      <c r="K23" t="n">
        <v>50.28</v>
      </c>
      <c r="L23" t="n">
        <v>22</v>
      </c>
      <c r="M23" t="n">
        <v>23</v>
      </c>
      <c r="N23" t="n">
        <v>37.74</v>
      </c>
      <c r="O23" t="n">
        <v>23669.2</v>
      </c>
      <c r="P23" t="n">
        <v>712.6799999999999</v>
      </c>
      <c r="Q23" t="n">
        <v>793.2</v>
      </c>
      <c r="R23" t="n">
        <v>137.41</v>
      </c>
      <c r="S23" t="n">
        <v>86.27</v>
      </c>
      <c r="T23" t="n">
        <v>14985.01</v>
      </c>
      <c r="U23" t="n">
        <v>0.63</v>
      </c>
      <c r="V23" t="n">
        <v>0.79</v>
      </c>
      <c r="W23" t="n">
        <v>0.26</v>
      </c>
      <c r="X23" t="n">
        <v>0.88</v>
      </c>
      <c r="Y23" t="n">
        <v>0.5</v>
      </c>
      <c r="Z23" t="n">
        <v>10</v>
      </c>
      <c r="AA23" t="n">
        <v>911.7974316955899</v>
      </c>
      <c r="AB23" t="n">
        <v>1247.561471709608</v>
      </c>
      <c r="AC23" t="n">
        <v>1128.495955813165</v>
      </c>
      <c r="AD23" t="n">
        <v>911797.4316955899</v>
      </c>
      <c r="AE23" t="n">
        <v>1247561.471709608</v>
      </c>
      <c r="AF23" t="n">
        <v>1.486359730211073e-06</v>
      </c>
      <c r="AG23" t="n">
        <v>1.35375</v>
      </c>
      <c r="AH23" t="n">
        <v>1128495.955813165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1.5391</v>
      </c>
      <c r="E24" t="n">
        <v>64.97</v>
      </c>
      <c r="F24" t="n">
        <v>61.88</v>
      </c>
      <c r="G24" t="n">
        <v>154.69</v>
      </c>
      <c r="H24" t="n">
        <v>2.13</v>
      </c>
      <c r="I24" t="n">
        <v>24</v>
      </c>
      <c r="J24" t="n">
        <v>191.55</v>
      </c>
      <c r="K24" t="n">
        <v>50.28</v>
      </c>
      <c r="L24" t="n">
        <v>23</v>
      </c>
      <c r="M24" t="n">
        <v>22</v>
      </c>
      <c r="N24" t="n">
        <v>38.27</v>
      </c>
      <c r="O24" t="n">
        <v>23857.96</v>
      </c>
      <c r="P24" t="n">
        <v>708.72</v>
      </c>
      <c r="Q24" t="n">
        <v>793.2</v>
      </c>
      <c r="R24" t="n">
        <v>138.49</v>
      </c>
      <c r="S24" t="n">
        <v>86.27</v>
      </c>
      <c r="T24" t="n">
        <v>15529.81</v>
      </c>
      <c r="U24" t="n">
        <v>0.62</v>
      </c>
      <c r="V24" t="n">
        <v>0.78</v>
      </c>
      <c r="W24" t="n">
        <v>0.26</v>
      </c>
      <c r="X24" t="n">
        <v>0.91</v>
      </c>
      <c r="Y24" t="n">
        <v>0.5</v>
      </c>
      <c r="Z24" t="n">
        <v>10</v>
      </c>
      <c r="AA24" t="n">
        <v>908.3116870077221</v>
      </c>
      <c r="AB24" t="n">
        <v>1242.792122047465</v>
      </c>
      <c r="AC24" t="n">
        <v>1124.181786188953</v>
      </c>
      <c r="AD24" t="n">
        <v>908311.6870077221</v>
      </c>
      <c r="AE24" t="n">
        <v>1242792.122047465</v>
      </c>
      <c r="AF24" t="n">
        <v>1.486552901922063e-06</v>
      </c>
      <c r="AG24" t="n">
        <v>1.353541666666667</v>
      </c>
      <c r="AH24" t="n">
        <v>1124181.786188953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1.5414</v>
      </c>
      <c r="E25" t="n">
        <v>64.88</v>
      </c>
      <c r="F25" t="n">
        <v>61.81</v>
      </c>
      <c r="G25" t="n">
        <v>161.25</v>
      </c>
      <c r="H25" t="n">
        <v>2.21</v>
      </c>
      <c r="I25" t="n">
        <v>23</v>
      </c>
      <c r="J25" t="n">
        <v>193.08</v>
      </c>
      <c r="K25" t="n">
        <v>50.28</v>
      </c>
      <c r="L25" t="n">
        <v>24</v>
      </c>
      <c r="M25" t="n">
        <v>21</v>
      </c>
      <c r="N25" t="n">
        <v>38.8</v>
      </c>
      <c r="O25" t="n">
        <v>24047.45</v>
      </c>
      <c r="P25" t="n">
        <v>707.47</v>
      </c>
      <c r="Q25" t="n">
        <v>793.2</v>
      </c>
      <c r="R25" t="n">
        <v>136.2</v>
      </c>
      <c r="S25" t="n">
        <v>86.27</v>
      </c>
      <c r="T25" t="n">
        <v>14388.84</v>
      </c>
      <c r="U25" t="n">
        <v>0.63</v>
      </c>
      <c r="V25" t="n">
        <v>0.79</v>
      </c>
      <c r="W25" t="n">
        <v>0.26</v>
      </c>
      <c r="X25" t="n">
        <v>0.84</v>
      </c>
      <c r="Y25" t="n">
        <v>0.5</v>
      </c>
      <c r="Z25" t="n">
        <v>10</v>
      </c>
      <c r="AA25" t="n">
        <v>905.5462713021957</v>
      </c>
      <c r="AB25" t="n">
        <v>1239.008358277633</v>
      </c>
      <c r="AC25" t="n">
        <v>1120.759139522768</v>
      </c>
      <c r="AD25" t="n">
        <v>905546.2713021957</v>
      </c>
      <c r="AE25" t="n">
        <v>1239008.358277633</v>
      </c>
      <c r="AF25" t="n">
        <v>1.488774376598446e-06</v>
      </c>
      <c r="AG25" t="n">
        <v>1.351666666666667</v>
      </c>
      <c r="AH25" t="n">
        <v>1120759.139522768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1.5432</v>
      </c>
      <c r="E26" t="n">
        <v>64.8</v>
      </c>
      <c r="F26" t="n">
        <v>61.77</v>
      </c>
      <c r="G26" t="n">
        <v>168.45</v>
      </c>
      <c r="H26" t="n">
        <v>2.28</v>
      </c>
      <c r="I26" t="n">
        <v>22</v>
      </c>
      <c r="J26" t="n">
        <v>194.62</v>
      </c>
      <c r="K26" t="n">
        <v>50.28</v>
      </c>
      <c r="L26" t="n">
        <v>25</v>
      </c>
      <c r="M26" t="n">
        <v>20</v>
      </c>
      <c r="N26" t="n">
        <v>39.34</v>
      </c>
      <c r="O26" t="n">
        <v>24237.67</v>
      </c>
      <c r="P26" t="n">
        <v>706.23</v>
      </c>
      <c r="Q26" t="n">
        <v>793.2</v>
      </c>
      <c r="R26" t="n">
        <v>134.63</v>
      </c>
      <c r="S26" t="n">
        <v>86.27</v>
      </c>
      <c r="T26" t="n">
        <v>13611.89</v>
      </c>
      <c r="U26" t="n">
        <v>0.64</v>
      </c>
      <c r="V26" t="n">
        <v>0.79</v>
      </c>
      <c r="W26" t="n">
        <v>0.26</v>
      </c>
      <c r="X26" t="n">
        <v>0.8</v>
      </c>
      <c r="Y26" t="n">
        <v>0.5</v>
      </c>
      <c r="Z26" t="n">
        <v>10</v>
      </c>
      <c r="AA26" t="n">
        <v>903.2216079191587</v>
      </c>
      <c r="AB26" t="n">
        <v>1235.827651280052</v>
      </c>
      <c r="AC26" t="n">
        <v>1117.881994736885</v>
      </c>
      <c r="AD26" t="n">
        <v>903221.6079191588</v>
      </c>
      <c r="AE26" t="n">
        <v>1235827.651280052</v>
      </c>
      <c r="AF26" t="n">
        <v>1.490512921997354e-06</v>
      </c>
      <c r="AG26" t="n">
        <v>1.35</v>
      </c>
      <c r="AH26" t="n">
        <v>1117881.994736885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1.5452</v>
      </c>
      <c r="E27" t="n">
        <v>64.72</v>
      </c>
      <c r="F27" t="n">
        <v>61.72</v>
      </c>
      <c r="G27" t="n">
        <v>176.33</v>
      </c>
      <c r="H27" t="n">
        <v>2.35</v>
      </c>
      <c r="I27" t="n">
        <v>21</v>
      </c>
      <c r="J27" t="n">
        <v>196.17</v>
      </c>
      <c r="K27" t="n">
        <v>50.28</v>
      </c>
      <c r="L27" t="n">
        <v>26</v>
      </c>
      <c r="M27" t="n">
        <v>19</v>
      </c>
      <c r="N27" t="n">
        <v>39.89</v>
      </c>
      <c r="O27" t="n">
        <v>24428.62</v>
      </c>
      <c r="P27" t="n">
        <v>704.65</v>
      </c>
      <c r="Q27" t="n">
        <v>793.2</v>
      </c>
      <c r="R27" t="n">
        <v>132.91</v>
      </c>
      <c r="S27" t="n">
        <v>86.27</v>
      </c>
      <c r="T27" t="n">
        <v>12757.2</v>
      </c>
      <c r="U27" t="n">
        <v>0.65</v>
      </c>
      <c r="V27" t="n">
        <v>0.79</v>
      </c>
      <c r="W27" t="n">
        <v>0.26</v>
      </c>
      <c r="X27" t="n">
        <v>0.75</v>
      </c>
      <c r="Y27" t="n">
        <v>0.5</v>
      </c>
      <c r="Z27" t="n">
        <v>10</v>
      </c>
      <c r="AA27" t="n">
        <v>900.443140690117</v>
      </c>
      <c r="AB27" t="n">
        <v>1232.026029839954</v>
      </c>
      <c r="AC27" t="n">
        <v>1114.443194711421</v>
      </c>
      <c r="AD27" t="n">
        <v>900443.140690117</v>
      </c>
      <c r="AE27" t="n">
        <v>1232026.029839954</v>
      </c>
      <c r="AF27" t="n">
        <v>1.492444639107252e-06</v>
      </c>
      <c r="AG27" t="n">
        <v>1.348333333333333</v>
      </c>
      <c r="AH27" t="n">
        <v>1114443.194711421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1.5472</v>
      </c>
      <c r="E28" t="n">
        <v>64.63</v>
      </c>
      <c r="F28" t="n">
        <v>61.67</v>
      </c>
      <c r="G28" t="n">
        <v>185</v>
      </c>
      <c r="H28" t="n">
        <v>2.42</v>
      </c>
      <c r="I28" t="n">
        <v>20</v>
      </c>
      <c r="J28" t="n">
        <v>197.73</v>
      </c>
      <c r="K28" t="n">
        <v>50.28</v>
      </c>
      <c r="L28" t="n">
        <v>27</v>
      </c>
      <c r="M28" t="n">
        <v>18</v>
      </c>
      <c r="N28" t="n">
        <v>40.45</v>
      </c>
      <c r="O28" t="n">
        <v>24620.33</v>
      </c>
      <c r="P28" t="n">
        <v>703.12</v>
      </c>
      <c r="Q28" t="n">
        <v>793.2</v>
      </c>
      <c r="R28" t="n">
        <v>131.31</v>
      </c>
      <c r="S28" t="n">
        <v>86.27</v>
      </c>
      <c r="T28" t="n">
        <v>11957.7</v>
      </c>
      <c r="U28" t="n">
        <v>0.66</v>
      </c>
      <c r="V28" t="n">
        <v>0.79</v>
      </c>
      <c r="W28" t="n">
        <v>0.25</v>
      </c>
      <c r="X28" t="n">
        <v>0.7</v>
      </c>
      <c r="Y28" t="n">
        <v>0.5</v>
      </c>
      <c r="Z28" t="n">
        <v>10</v>
      </c>
      <c r="AA28" t="n">
        <v>897.714955131538</v>
      </c>
      <c r="AB28" t="n">
        <v>1228.293205999654</v>
      </c>
      <c r="AC28" t="n">
        <v>1111.066626339388</v>
      </c>
      <c r="AD28" t="n">
        <v>897714.955131538</v>
      </c>
      <c r="AE28" t="n">
        <v>1228293.205999654</v>
      </c>
      <c r="AF28" t="n">
        <v>1.49437635621715e-06</v>
      </c>
      <c r="AG28" t="n">
        <v>1.346458333333333</v>
      </c>
      <c r="AH28" t="n">
        <v>1111066.626339388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1.5489</v>
      </c>
      <c r="E29" t="n">
        <v>64.56</v>
      </c>
      <c r="F29" t="n">
        <v>61.63</v>
      </c>
      <c r="G29" t="n">
        <v>194.61</v>
      </c>
      <c r="H29" t="n">
        <v>2.49</v>
      </c>
      <c r="I29" t="n">
        <v>19</v>
      </c>
      <c r="J29" t="n">
        <v>199.29</v>
      </c>
      <c r="K29" t="n">
        <v>50.28</v>
      </c>
      <c r="L29" t="n">
        <v>28</v>
      </c>
      <c r="M29" t="n">
        <v>17</v>
      </c>
      <c r="N29" t="n">
        <v>41.01</v>
      </c>
      <c r="O29" t="n">
        <v>24812.8</v>
      </c>
      <c r="P29" t="n">
        <v>699.1</v>
      </c>
      <c r="Q29" t="n">
        <v>793.2</v>
      </c>
      <c r="R29" t="n">
        <v>130.04</v>
      </c>
      <c r="S29" t="n">
        <v>86.27</v>
      </c>
      <c r="T29" t="n">
        <v>11331.78</v>
      </c>
      <c r="U29" t="n">
        <v>0.66</v>
      </c>
      <c r="V29" t="n">
        <v>0.79</v>
      </c>
      <c r="W29" t="n">
        <v>0.25</v>
      </c>
      <c r="X29" t="n">
        <v>0.66</v>
      </c>
      <c r="Y29" t="n">
        <v>0.5</v>
      </c>
      <c r="Z29" t="n">
        <v>10</v>
      </c>
      <c r="AA29" t="n">
        <v>893.0243980304055</v>
      </c>
      <c r="AB29" t="n">
        <v>1221.875378841109</v>
      </c>
      <c r="AC29" t="n">
        <v>1105.261307597378</v>
      </c>
      <c r="AD29" t="n">
        <v>893024.3980304054</v>
      </c>
      <c r="AE29" t="n">
        <v>1221875.378841109</v>
      </c>
      <c r="AF29" t="n">
        <v>1.496018315760563e-06</v>
      </c>
      <c r="AG29" t="n">
        <v>1.345</v>
      </c>
      <c r="AH29" t="n">
        <v>1105261.307597378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1.5488</v>
      </c>
      <c r="E30" t="n">
        <v>64.56999999999999</v>
      </c>
      <c r="F30" t="n">
        <v>61.63</v>
      </c>
      <c r="G30" t="n">
        <v>194.62</v>
      </c>
      <c r="H30" t="n">
        <v>2.56</v>
      </c>
      <c r="I30" t="n">
        <v>19</v>
      </c>
      <c r="J30" t="n">
        <v>200.85</v>
      </c>
      <c r="K30" t="n">
        <v>50.28</v>
      </c>
      <c r="L30" t="n">
        <v>29</v>
      </c>
      <c r="M30" t="n">
        <v>17</v>
      </c>
      <c r="N30" t="n">
        <v>41.57</v>
      </c>
      <c r="O30" t="n">
        <v>25006.03</v>
      </c>
      <c r="P30" t="n">
        <v>698.74</v>
      </c>
      <c r="Q30" t="n">
        <v>793.2</v>
      </c>
      <c r="R30" t="n">
        <v>130.01</v>
      </c>
      <c r="S30" t="n">
        <v>86.27</v>
      </c>
      <c r="T30" t="n">
        <v>11314.23</v>
      </c>
      <c r="U30" t="n">
        <v>0.66</v>
      </c>
      <c r="V30" t="n">
        <v>0.79</v>
      </c>
      <c r="W30" t="n">
        <v>0.25</v>
      </c>
      <c r="X30" t="n">
        <v>0.66</v>
      </c>
      <c r="Y30" t="n">
        <v>0.5</v>
      </c>
      <c r="Z30" t="n">
        <v>10</v>
      </c>
      <c r="AA30" t="n">
        <v>892.7662069665238</v>
      </c>
      <c r="AB30" t="n">
        <v>1221.522110436921</v>
      </c>
      <c r="AC30" t="n">
        <v>1104.94175463387</v>
      </c>
      <c r="AD30" t="n">
        <v>892766.2069665238</v>
      </c>
      <c r="AE30" t="n">
        <v>1221522.110436921</v>
      </c>
      <c r="AF30" t="n">
        <v>1.495921729905069e-06</v>
      </c>
      <c r="AG30" t="n">
        <v>1.345208333333333</v>
      </c>
      <c r="AH30" t="n">
        <v>1104941.75463387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1.55</v>
      </c>
      <c r="E31" t="n">
        <v>64.51000000000001</v>
      </c>
      <c r="F31" t="n">
        <v>61.61</v>
      </c>
      <c r="G31" t="n">
        <v>205.37</v>
      </c>
      <c r="H31" t="n">
        <v>2.63</v>
      </c>
      <c r="I31" t="n">
        <v>18</v>
      </c>
      <c r="J31" t="n">
        <v>202.43</v>
      </c>
      <c r="K31" t="n">
        <v>50.28</v>
      </c>
      <c r="L31" t="n">
        <v>30</v>
      </c>
      <c r="M31" t="n">
        <v>16</v>
      </c>
      <c r="N31" t="n">
        <v>42.15</v>
      </c>
      <c r="O31" t="n">
        <v>25200.04</v>
      </c>
      <c r="P31" t="n">
        <v>697.84</v>
      </c>
      <c r="Q31" t="n">
        <v>793.23</v>
      </c>
      <c r="R31" t="n">
        <v>129.65</v>
      </c>
      <c r="S31" t="n">
        <v>86.27</v>
      </c>
      <c r="T31" t="n">
        <v>11138.92</v>
      </c>
      <c r="U31" t="n">
        <v>0.67</v>
      </c>
      <c r="V31" t="n">
        <v>0.79</v>
      </c>
      <c r="W31" t="n">
        <v>0.24</v>
      </c>
      <c r="X31" t="n">
        <v>0.64</v>
      </c>
      <c r="Y31" t="n">
        <v>0.5</v>
      </c>
      <c r="Z31" t="n">
        <v>10</v>
      </c>
      <c r="AA31" t="n">
        <v>891.1975168845894</v>
      </c>
      <c r="AB31" t="n">
        <v>1219.375759461096</v>
      </c>
      <c r="AC31" t="n">
        <v>1103.000248382755</v>
      </c>
      <c r="AD31" t="n">
        <v>891197.5168845893</v>
      </c>
      <c r="AE31" t="n">
        <v>1219375.759461096</v>
      </c>
      <c r="AF31" t="n">
        <v>1.497080760171008e-06</v>
      </c>
      <c r="AG31" t="n">
        <v>1.343958333333333</v>
      </c>
      <c r="AH31" t="n">
        <v>1103000.248382755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1.5521</v>
      </c>
      <c r="E32" t="n">
        <v>64.43000000000001</v>
      </c>
      <c r="F32" t="n">
        <v>61.56</v>
      </c>
      <c r="G32" t="n">
        <v>217.26</v>
      </c>
      <c r="H32" t="n">
        <v>2.7</v>
      </c>
      <c r="I32" t="n">
        <v>17</v>
      </c>
      <c r="J32" t="n">
        <v>204.01</v>
      </c>
      <c r="K32" t="n">
        <v>50.28</v>
      </c>
      <c r="L32" t="n">
        <v>31</v>
      </c>
      <c r="M32" t="n">
        <v>15</v>
      </c>
      <c r="N32" t="n">
        <v>42.73</v>
      </c>
      <c r="O32" t="n">
        <v>25394.96</v>
      </c>
      <c r="P32" t="n">
        <v>691.76</v>
      </c>
      <c r="Q32" t="n">
        <v>793.2</v>
      </c>
      <c r="R32" t="n">
        <v>127.64</v>
      </c>
      <c r="S32" t="n">
        <v>86.27</v>
      </c>
      <c r="T32" t="n">
        <v>10140.32</v>
      </c>
      <c r="U32" t="n">
        <v>0.68</v>
      </c>
      <c r="V32" t="n">
        <v>0.79</v>
      </c>
      <c r="W32" t="n">
        <v>0.25</v>
      </c>
      <c r="X32" t="n">
        <v>0.59</v>
      </c>
      <c r="Y32" t="n">
        <v>0.5</v>
      </c>
      <c r="Z32" t="n">
        <v>10</v>
      </c>
      <c r="AA32" t="n">
        <v>884.4454197343974</v>
      </c>
      <c r="AB32" t="n">
        <v>1210.137242258701</v>
      </c>
      <c r="AC32" t="n">
        <v>1094.643442295816</v>
      </c>
      <c r="AD32" t="n">
        <v>884445.4197343974</v>
      </c>
      <c r="AE32" t="n">
        <v>1210137.242258701</v>
      </c>
      <c r="AF32" t="n">
        <v>1.4991090631364e-06</v>
      </c>
      <c r="AG32" t="n">
        <v>1.342291666666667</v>
      </c>
      <c r="AH32" t="n">
        <v>1094643.442295816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1.5522</v>
      </c>
      <c r="E33" t="n">
        <v>64.42</v>
      </c>
      <c r="F33" t="n">
        <v>61.55</v>
      </c>
      <c r="G33" t="n">
        <v>217.24</v>
      </c>
      <c r="H33" t="n">
        <v>2.76</v>
      </c>
      <c r="I33" t="n">
        <v>17</v>
      </c>
      <c r="J33" t="n">
        <v>205.59</v>
      </c>
      <c r="K33" t="n">
        <v>50.28</v>
      </c>
      <c r="L33" t="n">
        <v>32</v>
      </c>
      <c r="M33" t="n">
        <v>15</v>
      </c>
      <c r="N33" t="n">
        <v>43.31</v>
      </c>
      <c r="O33" t="n">
        <v>25590.57</v>
      </c>
      <c r="P33" t="n">
        <v>691.1900000000001</v>
      </c>
      <c r="Q33" t="n">
        <v>793.2</v>
      </c>
      <c r="R33" t="n">
        <v>127.56</v>
      </c>
      <c r="S33" t="n">
        <v>86.27</v>
      </c>
      <c r="T33" t="n">
        <v>10100.59</v>
      </c>
      <c r="U33" t="n">
        <v>0.68</v>
      </c>
      <c r="V33" t="n">
        <v>0.79</v>
      </c>
      <c r="W33" t="n">
        <v>0.24</v>
      </c>
      <c r="X33" t="n">
        <v>0.58</v>
      </c>
      <c r="Y33" t="n">
        <v>0.5</v>
      </c>
      <c r="Z33" t="n">
        <v>10</v>
      </c>
      <c r="AA33" t="n">
        <v>883.8444711490274</v>
      </c>
      <c r="AB33" t="n">
        <v>1209.314997892217</v>
      </c>
      <c r="AC33" t="n">
        <v>1093.899671777643</v>
      </c>
      <c r="AD33" t="n">
        <v>883844.4711490275</v>
      </c>
      <c r="AE33" t="n">
        <v>1209314.997892217</v>
      </c>
      <c r="AF33" t="n">
        <v>1.499205648991895e-06</v>
      </c>
      <c r="AG33" t="n">
        <v>1.342083333333333</v>
      </c>
      <c r="AH33" t="n">
        <v>1093899.671777643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1.5537</v>
      </c>
      <c r="E34" t="n">
        <v>64.36</v>
      </c>
      <c r="F34" t="n">
        <v>61.52</v>
      </c>
      <c r="G34" t="n">
        <v>230.7</v>
      </c>
      <c r="H34" t="n">
        <v>2.83</v>
      </c>
      <c r="I34" t="n">
        <v>16</v>
      </c>
      <c r="J34" t="n">
        <v>207.19</v>
      </c>
      <c r="K34" t="n">
        <v>50.28</v>
      </c>
      <c r="L34" t="n">
        <v>33</v>
      </c>
      <c r="M34" t="n">
        <v>14</v>
      </c>
      <c r="N34" t="n">
        <v>43.91</v>
      </c>
      <c r="O34" t="n">
        <v>25786.97</v>
      </c>
      <c r="P34" t="n">
        <v>689.54</v>
      </c>
      <c r="Q34" t="n">
        <v>793.2</v>
      </c>
      <c r="R34" t="n">
        <v>126.43</v>
      </c>
      <c r="S34" t="n">
        <v>86.27</v>
      </c>
      <c r="T34" t="n">
        <v>9542.18</v>
      </c>
      <c r="U34" t="n">
        <v>0.68</v>
      </c>
      <c r="V34" t="n">
        <v>0.79</v>
      </c>
      <c r="W34" t="n">
        <v>0.25</v>
      </c>
      <c r="X34" t="n">
        <v>0.55</v>
      </c>
      <c r="Y34" t="n">
        <v>0.5</v>
      </c>
      <c r="Z34" t="n">
        <v>10</v>
      </c>
      <c r="AA34" t="n">
        <v>881.4164531733604</v>
      </c>
      <c r="AB34" t="n">
        <v>1205.992876581316</v>
      </c>
      <c r="AC34" t="n">
        <v>1090.894609062027</v>
      </c>
      <c r="AD34" t="n">
        <v>881416.4531733604</v>
      </c>
      <c r="AE34" t="n">
        <v>1205992.876581316</v>
      </c>
      <c r="AF34" t="n">
        <v>1.500654436824319e-06</v>
      </c>
      <c r="AG34" t="n">
        <v>1.340833333333333</v>
      </c>
      <c r="AH34" t="n">
        <v>1090894.609062027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1.5537</v>
      </c>
      <c r="E35" t="n">
        <v>64.36</v>
      </c>
      <c r="F35" t="n">
        <v>61.52</v>
      </c>
      <c r="G35" t="n">
        <v>230.71</v>
      </c>
      <c r="H35" t="n">
        <v>2.89</v>
      </c>
      <c r="I35" t="n">
        <v>16</v>
      </c>
      <c r="J35" t="n">
        <v>208.78</v>
      </c>
      <c r="K35" t="n">
        <v>50.28</v>
      </c>
      <c r="L35" t="n">
        <v>34</v>
      </c>
      <c r="M35" t="n">
        <v>14</v>
      </c>
      <c r="N35" t="n">
        <v>44.5</v>
      </c>
      <c r="O35" t="n">
        <v>25984.2</v>
      </c>
      <c r="P35" t="n">
        <v>687.4</v>
      </c>
      <c r="Q35" t="n">
        <v>793.2</v>
      </c>
      <c r="R35" t="n">
        <v>126.61</v>
      </c>
      <c r="S35" t="n">
        <v>86.27</v>
      </c>
      <c r="T35" t="n">
        <v>9627.969999999999</v>
      </c>
      <c r="U35" t="n">
        <v>0.68</v>
      </c>
      <c r="V35" t="n">
        <v>0.79</v>
      </c>
      <c r="W35" t="n">
        <v>0.25</v>
      </c>
      <c r="X35" t="n">
        <v>0.5600000000000001</v>
      </c>
      <c r="Y35" t="n">
        <v>0.5</v>
      </c>
      <c r="Z35" t="n">
        <v>10</v>
      </c>
      <c r="AA35" t="n">
        <v>879.5425728661436</v>
      </c>
      <c r="AB35" t="n">
        <v>1203.428950875217</v>
      </c>
      <c r="AC35" t="n">
        <v>1088.575380826827</v>
      </c>
      <c r="AD35" t="n">
        <v>879542.5728661435</v>
      </c>
      <c r="AE35" t="n">
        <v>1203428.950875217</v>
      </c>
      <c r="AF35" t="n">
        <v>1.500654436824319e-06</v>
      </c>
      <c r="AG35" t="n">
        <v>1.340833333333333</v>
      </c>
      <c r="AH35" t="n">
        <v>1088575.380826827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1.5554</v>
      </c>
      <c r="E36" t="n">
        <v>64.29000000000001</v>
      </c>
      <c r="F36" t="n">
        <v>61.48</v>
      </c>
      <c r="G36" t="n">
        <v>245.93</v>
      </c>
      <c r="H36" t="n">
        <v>2.96</v>
      </c>
      <c r="I36" t="n">
        <v>15</v>
      </c>
      <c r="J36" t="n">
        <v>210.39</v>
      </c>
      <c r="K36" t="n">
        <v>50.28</v>
      </c>
      <c r="L36" t="n">
        <v>35</v>
      </c>
      <c r="M36" t="n">
        <v>13</v>
      </c>
      <c r="N36" t="n">
        <v>45.11</v>
      </c>
      <c r="O36" t="n">
        <v>26182.25</v>
      </c>
      <c r="P36" t="n">
        <v>683.78</v>
      </c>
      <c r="Q36" t="n">
        <v>793.2</v>
      </c>
      <c r="R36" t="n">
        <v>125.23</v>
      </c>
      <c r="S36" t="n">
        <v>86.27</v>
      </c>
      <c r="T36" t="n">
        <v>8943.309999999999</v>
      </c>
      <c r="U36" t="n">
        <v>0.6899999999999999</v>
      </c>
      <c r="V36" t="n">
        <v>0.79</v>
      </c>
      <c r="W36" t="n">
        <v>0.24</v>
      </c>
      <c r="X36" t="n">
        <v>0.52</v>
      </c>
      <c r="Y36" t="n">
        <v>0.5</v>
      </c>
      <c r="Z36" t="n">
        <v>10</v>
      </c>
      <c r="AA36" t="n">
        <v>875.2413045809847</v>
      </c>
      <c r="AB36" t="n">
        <v>1197.543765848899</v>
      </c>
      <c r="AC36" t="n">
        <v>1083.251869599511</v>
      </c>
      <c r="AD36" t="n">
        <v>875241.3045809846</v>
      </c>
      <c r="AE36" t="n">
        <v>1197543.765848899</v>
      </c>
      <c r="AF36" t="n">
        <v>1.502296396367732e-06</v>
      </c>
      <c r="AG36" t="n">
        <v>1.339375</v>
      </c>
      <c r="AH36" t="n">
        <v>1083251.869599511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1.5553</v>
      </c>
      <c r="E37" t="n">
        <v>64.3</v>
      </c>
      <c r="F37" t="n">
        <v>61.49</v>
      </c>
      <c r="G37" t="n">
        <v>245.95</v>
      </c>
      <c r="H37" t="n">
        <v>3.02</v>
      </c>
      <c r="I37" t="n">
        <v>15</v>
      </c>
      <c r="J37" t="n">
        <v>212</v>
      </c>
      <c r="K37" t="n">
        <v>50.28</v>
      </c>
      <c r="L37" t="n">
        <v>36</v>
      </c>
      <c r="M37" t="n">
        <v>13</v>
      </c>
      <c r="N37" t="n">
        <v>45.72</v>
      </c>
      <c r="O37" t="n">
        <v>26381.14</v>
      </c>
      <c r="P37" t="n">
        <v>686.3099999999999</v>
      </c>
      <c r="Q37" t="n">
        <v>793.2</v>
      </c>
      <c r="R37" t="n">
        <v>125.24</v>
      </c>
      <c r="S37" t="n">
        <v>86.27</v>
      </c>
      <c r="T37" t="n">
        <v>8950.34</v>
      </c>
      <c r="U37" t="n">
        <v>0.6899999999999999</v>
      </c>
      <c r="V37" t="n">
        <v>0.79</v>
      </c>
      <c r="W37" t="n">
        <v>0.25</v>
      </c>
      <c r="X37" t="n">
        <v>0.52</v>
      </c>
      <c r="Y37" t="n">
        <v>0.5</v>
      </c>
      <c r="Z37" t="n">
        <v>10</v>
      </c>
      <c r="AA37" t="n">
        <v>877.5549646505292</v>
      </c>
      <c r="AB37" t="n">
        <v>1200.709417627528</v>
      </c>
      <c r="AC37" t="n">
        <v>1086.115396015408</v>
      </c>
      <c r="AD37" t="n">
        <v>877554.9646505292</v>
      </c>
      <c r="AE37" t="n">
        <v>1200709.417627528</v>
      </c>
      <c r="AF37" t="n">
        <v>1.502199810512237e-06</v>
      </c>
      <c r="AG37" t="n">
        <v>1.339583333333333</v>
      </c>
      <c r="AH37" t="n">
        <v>1086115.396015408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1.555</v>
      </c>
      <c r="E38" t="n">
        <v>64.31</v>
      </c>
      <c r="F38" t="n">
        <v>61.5</v>
      </c>
      <c r="G38" t="n">
        <v>246</v>
      </c>
      <c r="H38" t="n">
        <v>3.08</v>
      </c>
      <c r="I38" t="n">
        <v>15</v>
      </c>
      <c r="J38" t="n">
        <v>213.62</v>
      </c>
      <c r="K38" t="n">
        <v>50.28</v>
      </c>
      <c r="L38" t="n">
        <v>37</v>
      </c>
      <c r="M38" t="n">
        <v>13</v>
      </c>
      <c r="N38" t="n">
        <v>46.34</v>
      </c>
      <c r="O38" t="n">
        <v>26580.87</v>
      </c>
      <c r="P38" t="n">
        <v>681.64</v>
      </c>
      <c r="Q38" t="n">
        <v>793.2</v>
      </c>
      <c r="R38" t="n">
        <v>125.9</v>
      </c>
      <c r="S38" t="n">
        <v>86.27</v>
      </c>
      <c r="T38" t="n">
        <v>9278.82</v>
      </c>
      <c r="U38" t="n">
        <v>0.6899999999999999</v>
      </c>
      <c r="V38" t="n">
        <v>0.79</v>
      </c>
      <c r="W38" t="n">
        <v>0.24</v>
      </c>
      <c r="X38" t="n">
        <v>0.53</v>
      </c>
      <c r="Y38" t="n">
        <v>0.5</v>
      </c>
      <c r="Z38" t="n">
        <v>10</v>
      </c>
      <c r="AA38" t="n">
        <v>873.6817801721938</v>
      </c>
      <c r="AB38" t="n">
        <v>1195.40995575143</v>
      </c>
      <c r="AC38" t="n">
        <v>1081.321707342923</v>
      </c>
      <c r="AD38" t="n">
        <v>873681.7801721939</v>
      </c>
      <c r="AE38" t="n">
        <v>1195409.95575143</v>
      </c>
      <c r="AF38" t="n">
        <v>1.501910052945753e-06</v>
      </c>
      <c r="AG38" t="n">
        <v>1.339791666666667</v>
      </c>
      <c r="AH38" t="n">
        <v>1081321.707342923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1.5571</v>
      </c>
      <c r="E39" t="n">
        <v>64.22</v>
      </c>
      <c r="F39" t="n">
        <v>61.45</v>
      </c>
      <c r="G39" t="n">
        <v>263.34</v>
      </c>
      <c r="H39" t="n">
        <v>3.14</v>
      </c>
      <c r="I39" t="n">
        <v>14</v>
      </c>
      <c r="J39" t="n">
        <v>215.25</v>
      </c>
      <c r="K39" t="n">
        <v>50.28</v>
      </c>
      <c r="L39" t="n">
        <v>38</v>
      </c>
      <c r="M39" t="n">
        <v>12</v>
      </c>
      <c r="N39" t="n">
        <v>46.97</v>
      </c>
      <c r="O39" t="n">
        <v>26781.46</v>
      </c>
      <c r="P39" t="n">
        <v>680.98</v>
      </c>
      <c r="Q39" t="n">
        <v>793.2</v>
      </c>
      <c r="R39" t="n">
        <v>123.96</v>
      </c>
      <c r="S39" t="n">
        <v>86.27</v>
      </c>
      <c r="T39" t="n">
        <v>8314.73</v>
      </c>
      <c r="U39" t="n">
        <v>0.7</v>
      </c>
      <c r="V39" t="n">
        <v>0.79</v>
      </c>
      <c r="W39" t="n">
        <v>0.24</v>
      </c>
      <c r="X39" t="n">
        <v>0.48</v>
      </c>
      <c r="Y39" t="n">
        <v>0.5</v>
      </c>
      <c r="Z39" t="n">
        <v>10</v>
      </c>
      <c r="AA39" t="n">
        <v>871.7097253551025</v>
      </c>
      <c r="AB39" t="n">
        <v>1192.711703349767</v>
      </c>
      <c r="AC39" t="n">
        <v>1078.880972363454</v>
      </c>
      <c r="AD39" t="n">
        <v>871709.7253551024</v>
      </c>
      <c r="AE39" t="n">
        <v>1192711.703349767</v>
      </c>
      <c r="AF39" t="n">
        <v>1.503938355911146e-06</v>
      </c>
      <c r="AG39" t="n">
        <v>1.337916666666667</v>
      </c>
      <c r="AH39" t="n">
        <v>1078880.972363454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1.5565</v>
      </c>
      <c r="E40" t="n">
        <v>64.25</v>
      </c>
      <c r="F40" t="n">
        <v>61.47</v>
      </c>
      <c r="G40" t="n">
        <v>263.45</v>
      </c>
      <c r="H40" t="n">
        <v>3.2</v>
      </c>
      <c r="I40" t="n">
        <v>14</v>
      </c>
      <c r="J40" t="n">
        <v>216.88</v>
      </c>
      <c r="K40" t="n">
        <v>50.28</v>
      </c>
      <c r="L40" t="n">
        <v>39</v>
      </c>
      <c r="M40" t="n">
        <v>12</v>
      </c>
      <c r="N40" t="n">
        <v>47.6</v>
      </c>
      <c r="O40" t="n">
        <v>26982.93</v>
      </c>
      <c r="P40" t="n">
        <v>682.47</v>
      </c>
      <c r="Q40" t="n">
        <v>793.2</v>
      </c>
      <c r="R40" t="n">
        <v>124.92</v>
      </c>
      <c r="S40" t="n">
        <v>86.27</v>
      </c>
      <c r="T40" t="n">
        <v>8796.77</v>
      </c>
      <c r="U40" t="n">
        <v>0.6899999999999999</v>
      </c>
      <c r="V40" t="n">
        <v>0.79</v>
      </c>
      <c r="W40" t="n">
        <v>0.24</v>
      </c>
      <c r="X40" t="n">
        <v>0.5</v>
      </c>
      <c r="Y40" t="n">
        <v>0.5</v>
      </c>
      <c r="Z40" t="n">
        <v>10</v>
      </c>
      <c r="AA40" t="n">
        <v>873.4355986812373</v>
      </c>
      <c r="AB40" t="n">
        <v>1195.073119374742</v>
      </c>
      <c r="AC40" t="n">
        <v>1081.017018157274</v>
      </c>
      <c r="AD40" t="n">
        <v>873435.5986812372</v>
      </c>
      <c r="AE40" t="n">
        <v>1195073.119374742</v>
      </c>
      <c r="AF40" t="n">
        <v>1.503358840778176e-06</v>
      </c>
      <c r="AG40" t="n">
        <v>1.338541666666667</v>
      </c>
      <c r="AH40" t="n">
        <v>1081017.018157274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1.5563</v>
      </c>
      <c r="E41" t="n">
        <v>64.26000000000001</v>
      </c>
      <c r="F41" t="n">
        <v>61.48</v>
      </c>
      <c r="G41" t="n">
        <v>263.48</v>
      </c>
      <c r="H41" t="n">
        <v>3.25</v>
      </c>
      <c r="I41" t="n">
        <v>14</v>
      </c>
      <c r="J41" t="n">
        <v>218.52</v>
      </c>
      <c r="K41" t="n">
        <v>50.28</v>
      </c>
      <c r="L41" t="n">
        <v>40</v>
      </c>
      <c r="M41" t="n">
        <v>12</v>
      </c>
      <c r="N41" t="n">
        <v>48.24</v>
      </c>
      <c r="O41" t="n">
        <v>27185.27</v>
      </c>
      <c r="P41" t="n">
        <v>675.6</v>
      </c>
      <c r="Q41" t="n">
        <v>793.2</v>
      </c>
      <c r="R41" t="n">
        <v>125.17</v>
      </c>
      <c r="S41" t="n">
        <v>86.27</v>
      </c>
      <c r="T41" t="n">
        <v>8918.93</v>
      </c>
      <c r="U41" t="n">
        <v>0.6899999999999999</v>
      </c>
      <c r="V41" t="n">
        <v>0.79</v>
      </c>
      <c r="W41" t="n">
        <v>0.24</v>
      </c>
      <c r="X41" t="n">
        <v>0.51</v>
      </c>
      <c r="Y41" t="n">
        <v>0.5</v>
      </c>
      <c r="Z41" t="n">
        <v>10</v>
      </c>
      <c r="AA41" t="n">
        <v>867.586000592309</v>
      </c>
      <c r="AB41" t="n">
        <v>1187.069441203416</v>
      </c>
      <c r="AC41" t="n">
        <v>1073.777199797387</v>
      </c>
      <c r="AD41" t="n">
        <v>867586.0005923091</v>
      </c>
      <c r="AE41" t="n">
        <v>1187069.441203416</v>
      </c>
      <c r="AF41" t="n">
        <v>1.503165669067186e-06</v>
      </c>
      <c r="AG41" t="n">
        <v>1.33875</v>
      </c>
      <c r="AH41" t="n">
        <v>1073777.199797387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1.1482</v>
      </c>
      <c r="E2" t="n">
        <v>87.09999999999999</v>
      </c>
      <c r="F2" t="n">
        <v>77.68000000000001</v>
      </c>
      <c r="G2" t="n">
        <v>10.67</v>
      </c>
      <c r="H2" t="n">
        <v>0.22</v>
      </c>
      <c r="I2" t="n">
        <v>437</v>
      </c>
      <c r="J2" t="n">
        <v>80.84</v>
      </c>
      <c r="K2" t="n">
        <v>35.1</v>
      </c>
      <c r="L2" t="n">
        <v>1</v>
      </c>
      <c r="M2" t="n">
        <v>435</v>
      </c>
      <c r="N2" t="n">
        <v>9.74</v>
      </c>
      <c r="O2" t="n">
        <v>10204.21</v>
      </c>
      <c r="P2" t="n">
        <v>602.53</v>
      </c>
      <c r="Q2" t="n">
        <v>793.26</v>
      </c>
      <c r="R2" t="n">
        <v>666.59</v>
      </c>
      <c r="S2" t="n">
        <v>86.27</v>
      </c>
      <c r="T2" t="n">
        <v>277516.01</v>
      </c>
      <c r="U2" t="n">
        <v>0.13</v>
      </c>
      <c r="V2" t="n">
        <v>0.63</v>
      </c>
      <c r="W2" t="n">
        <v>0.92</v>
      </c>
      <c r="X2" t="n">
        <v>16.7</v>
      </c>
      <c r="Y2" t="n">
        <v>0.5</v>
      </c>
      <c r="Z2" t="n">
        <v>10</v>
      </c>
      <c r="AA2" t="n">
        <v>1053.489881331124</v>
      </c>
      <c r="AB2" t="n">
        <v>1441.431332330649</v>
      </c>
      <c r="AC2" t="n">
        <v>1303.863149034592</v>
      </c>
      <c r="AD2" t="n">
        <v>1053489.881331124</v>
      </c>
      <c r="AE2" t="n">
        <v>1441431.332330649</v>
      </c>
      <c r="AF2" t="n">
        <v>1.237481096413859e-06</v>
      </c>
      <c r="AG2" t="n">
        <v>1.814583333333333</v>
      </c>
      <c r="AH2" t="n">
        <v>1303863.149034592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1.3664</v>
      </c>
      <c r="E3" t="n">
        <v>73.19</v>
      </c>
      <c r="F3" t="n">
        <v>68.04000000000001</v>
      </c>
      <c r="G3" t="n">
        <v>21.6</v>
      </c>
      <c r="H3" t="n">
        <v>0.43</v>
      </c>
      <c r="I3" t="n">
        <v>189</v>
      </c>
      <c r="J3" t="n">
        <v>82.04000000000001</v>
      </c>
      <c r="K3" t="n">
        <v>35.1</v>
      </c>
      <c r="L3" t="n">
        <v>2</v>
      </c>
      <c r="M3" t="n">
        <v>187</v>
      </c>
      <c r="N3" t="n">
        <v>9.94</v>
      </c>
      <c r="O3" t="n">
        <v>10352.53</v>
      </c>
      <c r="P3" t="n">
        <v>520.8200000000001</v>
      </c>
      <c r="Q3" t="n">
        <v>793.21</v>
      </c>
      <c r="R3" t="n">
        <v>344.12</v>
      </c>
      <c r="S3" t="n">
        <v>86.27</v>
      </c>
      <c r="T3" t="n">
        <v>117518.57</v>
      </c>
      <c r="U3" t="n">
        <v>0.25</v>
      </c>
      <c r="V3" t="n">
        <v>0.71</v>
      </c>
      <c r="W3" t="n">
        <v>0.53</v>
      </c>
      <c r="X3" t="n">
        <v>7.07</v>
      </c>
      <c r="Y3" t="n">
        <v>0.5</v>
      </c>
      <c r="Z3" t="n">
        <v>10</v>
      </c>
      <c r="AA3" t="n">
        <v>769.6787686798889</v>
      </c>
      <c r="AB3" t="n">
        <v>1053.108447138616</v>
      </c>
      <c r="AC3" t="n">
        <v>952.6012549906949</v>
      </c>
      <c r="AD3" t="n">
        <v>769678.7686798889</v>
      </c>
      <c r="AE3" t="n">
        <v>1053108.447138616</v>
      </c>
      <c r="AF3" t="n">
        <v>1.472647770545112e-06</v>
      </c>
      <c r="AG3" t="n">
        <v>1.524791666666667</v>
      </c>
      <c r="AH3" t="n">
        <v>952601.2549906949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1.4418</v>
      </c>
      <c r="E4" t="n">
        <v>69.36</v>
      </c>
      <c r="F4" t="n">
        <v>65.40000000000001</v>
      </c>
      <c r="G4" t="n">
        <v>32.7</v>
      </c>
      <c r="H4" t="n">
        <v>0.63</v>
      </c>
      <c r="I4" t="n">
        <v>120</v>
      </c>
      <c r="J4" t="n">
        <v>83.25</v>
      </c>
      <c r="K4" t="n">
        <v>35.1</v>
      </c>
      <c r="L4" t="n">
        <v>3</v>
      </c>
      <c r="M4" t="n">
        <v>118</v>
      </c>
      <c r="N4" t="n">
        <v>10.15</v>
      </c>
      <c r="O4" t="n">
        <v>10501.19</v>
      </c>
      <c r="P4" t="n">
        <v>493.93</v>
      </c>
      <c r="Q4" t="n">
        <v>793.21</v>
      </c>
      <c r="R4" t="n">
        <v>255.98</v>
      </c>
      <c r="S4" t="n">
        <v>86.27</v>
      </c>
      <c r="T4" t="n">
        <v>73793.66</v>
      </c>
      <c r="U4" t="n">
        <v>0.34</v>
      </c>
      <c r="V4" t="n">
        <v>0.74</v>
      </c>
      <c r="W4" t="n">
        <v>0.41</v>
      </c>
      <c r="X4" t="n">
        <v>4.43</v>
      </c>
      <c r="Y4" t="n">
        <v>0.5</v>
      </c>
      <c r="Z4" t="n">
        <v>10</v>
      </c>
      <c r="AA4" t="n">
        <v>695.1915418121432</v>
      </c>
      <c r="AB4" t="n">
        <v>951.1917371936421</v>
      </c>
      <c r="AC4" t="n">
        <v>860.411332801868</v>
      </c>
      <c r="AD4" t="n">
        <v>695191.5418121432</v>
      </c>
      <c r="AE4" t="n">
        <v>951191.7371936421</v>
      </c>
      <c r="AF4" t="n">
        <v>1.553910681771035e-06</v>
      </c>
      <c r="AG4" t="n">
        <v>1.445</v>
      </c>
      <c r="AH4" t="n">
        <v>860411.332801868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1.4809</v>
      </c>
      <c r="E5" t="n">
        <v>67.53</v>
      </c>
      <c r="F5" t="n">
        <v>64.14</v>
      </c>
      <c r="G5" t="n">
        <v>44.23</v>
      </c>
      <c r="H5" t="n">
        <v>0.83</v>
      </c>
      <c r="I5" t="n">
        <v>87</v>
      </c>
      <c r="J5" t="n">
        <v>84.45999999999999</v>
      </c>
      <c r="K5" t="n">
        <v>35.1</v>
      </c>
      <c r="L5" t="n">
        <v>4</v>
      </c>
      <c r="M5" t="n">
        <v>85</v>
      </c>
      <c r="N5" t="n">
        <v>10.36</v>
      </c>
      <c r="O5" t="n">
        <v>10650.22</v>
      </c>
      <c r="P5" t="n">
        <v>477.85</v>
      </c>
      <c r="Q5" t="n">
        <v>793.21</v>
      </c>
      <c r="R5" t="n">
        <v>213.66</v>
      </c>
      <c r="S5" t="n">
        <v>86.27</v>
      </c>
      <c r="T5" t="n">
        <v>52799.69</v>
      </c>
      <c r="U5" t="n">
        <v>0.4</v>
      </c>
      <c r="V5" t="n">
        <v>0.76</v>
      </c>
      <c r="W5" t="n">
        <v>0.36</v>
      </c>
      <c r="X5" t="n">
        <v>3.17</v>
      </c>
      <c r="Y5" t="n">
        <v>0.5</v>
      </c>
      <c r="Z5" t="n">
        <v>10</v>
      </c>
      <c r="AA5" t="n">
        <v>657.9496512894383</v>
      </c>
      <c r="AB5" t="n">
        <v>900.2357395842242</v>
      </c>
      <c r="AC5" t="n">
        <v>814.318504087101</v>
      </c>
      <c r="AD5" t="n">
        <v>657949.6512894382</v>
      </c>
      <c r="AE5" t="n">
        <v>900235.7395842242</v>
      </c>
      <c r="AF5" t="n">
        <v>1.596050997804637e-06</v>
      </c>
      <c r="AG5" t="n">
        <v>1.406875</v>
      </c>
      <c r="AH5" t="n">
        <v>814318.504087101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1.5007</v>
      </c>
      <c r="E6" t="n">
        <v>66.64</v>
      </c>
      <c r="F6" t="n">
        <v>63.57</v>
      </c>
      <c r="G6" t="n">
        <v>56.09</v>
      </c>
      <c r="H6" t="n">
        <v>1.02</v>
      </c>
      <c r="I6" t="n">
        <v>68</v>
      </c>
      <c r="J6" t="n">
        <v>85.67</v>
      </c>
      <c r="K6" t="n">
        <v>35.1</v>
      </c>
      <c r="L6" t="n">
        <v>5</v>
      </c>
      <c r="M6" t="n">
        <v>66</v>
      </c>
      <c r="N6" t="n">
        <v>10.57</v>
      </c>
      <c r="O6" t="n">
        <v>10799.59</v>
      </c>
      <c r="P6" t="n">
        <v>466.32</v>
      </c>
      <c r="Q6" t="n">
        <v>793.2</v>
      </c>
      <c r="R6" t="n">
        <v>196.7</v>
      </c>
      <c r="S6" t="n">
        <v>86.27</v>
      </c>
      <c r="T6" t="n">
        <v>44412.51</v>
      </c>
      <c r="U6" t="n">
        <v>0.44</v>
      </c>
      <c r="V6" t="n">
        <v>0.76</v>
      </c>
      <c r="W6" t="n">
        <v>0.29</v>
      </c>
      <c r="X6" t="n">
        <v>2.6</v>
      </c>
      <c r="Y6" t="n">
        <v>0.5</v>
      </c>
      <c r="Z6" t="n">
        <v>10</v>
      </c>
      <c r="AA6" t="n">
        <v>636.9819136652042</v>
      </c>
      <c r="AB6" t="n">
        <v>871.5467559354486</v>
      </c>
      <c r="AC6" t="n">
        <v>788.3675567725232</v>
      </c>
      <c r="AD6" t="n">
        <v>636981.9136652042</v>
      </c>
      <c r="AE6" t="n">
        <v>871546.7559354486</v>
      </c>
      <c r="AF6" t="n">
        <v>1.617390595182267e-06</v>
      </c>
      <c r="AG6" t="n">
        <v>1.388333333333333</v>
      </c>
      <c r="AH6" t="n">
        <v>788367.5567725232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1.5178</v>
      </c>
      <c r="E7" t="n">
        <v>65.89</v>
      </c>
      <c r="F7" t="n">
        <v>63.03</v>
      </c>
      <c r="G7" t="n">
        <v>67.53</v>
      </c>
      <c r="H7" t="n">
        <v>1.21</v>
      </c>
      <c r="I7" t="n">
        <v>56</v>
      </c>
      <c r="J7" t="n">
        <v>86.88</v>
      </c>
      <c r="K7" t="n">
        <v>35.1</v>
      </c>
      <c r="L7" t="n">
        <v>6</v>
      </c>
      <c r="M7" t="n">
        <v>54</v>
      </c>
      <c r="N7" t="n">
        <v>10.78</v>
      </c>
      <c r="O7" t="n">
        <v>10949.33</v>
      </c>
      <c r="P7" t="n">
        <v>456.26</v>
      </c>
      <c r="Q7" t="n">
        <v>793.2</v>
      </c>
      <c r="R7" t="n">
        <v>177.03</v>
      </c>
      <c r="S7" t="n">
        <v>86.27</v>
      </c>
      <c r="T7" t="n">
        <v>34640.9</v>
      </c>
      <c r="U7" t="n">
        <v>0.49</v>
      </c>
      <c r="V7" t="n">
        <v>0.77</v>
      </c>
      <c r="W7" t="n">
        <v>0.31</v>
      </c>
      <c r="X7" t="n">
        <v>2.06</v>
      </c>
      <c r="Y7" t="n">
        <v>0.5</v>
      </c>
      <c r="Z7" t="n">
        <v>10</v>
      </c>
      <c r="AA7" t="n">
        <v>619.0681620734985</v>
      </c>
      <c r="AB7" t="n">
        <v>847.036370708733</v>
      </c>
      <c r="AC7" t="n">
        <v>766.1964083113037</v>
      </c>
      <c r="AD7" t="n">
        <v>619068.1620734985</v>
      </c>
      <c r="AE7" t="n">
        <v>847036.370708733</v>
      </c>
      <c r="AF7" t="n">
        <v>1.635820247462947e-06</v>
      </c>
      <c r="AG7" t="n">
        <v>1.372708333333333</v>
      </c>
      <c r="AH7" t="n">
        <v>766196.4083113037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1.5295</v>
      </c>
      <c r="E8" t="n">
        <v>65.38</v>
      </c>
      <c r="F8" t="n">
        <v>62.68</v>
      </c>
      <c r="G8" t="n">
        <v>80.01000000000001</v>
      </c>
      <c r="H8" t="n">
        <v>1.39</v>
      </c>
      <c r="I8" t="n">
        <v>47</v>
      </c>
      <c r="J8" t="n">
        <v>88.09999999999999</v>
      </c>
      <c r="K8" t="n">
        <v>35.1</v>
      </c>
      <c r="L8" t="n">
        <v>7</v>
      </c>
      <c r="M8" t="n">
        <v>45</v>
      </c>
      <c r="N8" t="n">
        <v>11</v>
      </c>
      <c r="O8" t="n">
        <v>11099.43</v>
      </c>
      <c r="P8" t="n">
        <v>446.55</v>
      </c>
      <c r="Q8" t="n">
        <v>793.2</v>
      </c>
      <c r="R8" t="n">
        <v>165.08</v>
      </c>
      <c r="S8" t="n">
        <v>86.27</v>
      </c>
      <c r="T8" t="n">
        <v>28711.57</v>
      </c>
      <c r="U8" t="n">
        <v>0.52</v>
      </c>
      <c r="V8" t="n">
        <v>0.77</v>
      </c>
      <c r="W8" t="n">
        <v>0.29</v>
      </c>
      <c r="X8" t="n">
        <v>1.71</v>
      </c>
      <c r="Y8" t="n">
        <v>0.5</v>
      </c>
      <c r="Z8" t="n">
        <v>10</v>
      </c>
      <c r="AA8" t="n">
        <v>604.5894731884271</v>
      </c>
      <c r="AB8" t="n">
        <v>827.2259898215058</v>
      </c>
      <c r="AC8" t="n">
        <v>748.2767023719091</v>
      </c>
      <c r="AD8" t="n">
        <v>604589.473188427</v>
      </c>
      <c r="AE8" t="n">
        <v>827225.9898215057</v>
      </c>
      <c r="AF8" t="n">
        <v>1.648430009549728e-06</v>
      </c>
      <c r="AG8" t="n">
        <v>1.362083333333333</v>
      </c>
      <c r="AH8" t="n">
        <v>748276.7023719091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1.5387</v>
      </c>
      <c r="E9" t="n">
        <v>64.98999999999999</v>
      </c>
      <c r="F9" t="n">
        <v>62.41</v>
      </c>
      <c r="G9" t="n">
        <v>93.61</v>
      </c>
      <c r="H9" t="n">
        <v>1.57</v>
      </c>
      <c r="I9" t="n">
        <v>40</v>
      </c>
      <c r="J9" t="n">
        <v>89.31999999999999</v>
      </c>
      <c r="K9" t="n">
        <v>35.1</v>
      </c>
      <c r="L9" t="n">
        <v>8</v>
      </c>
      <c r="M9" t="n">
        <v>38</v>
      </c>
      <c r="N9" t="n">
        <v>11.22</v>
      </c>
      <c r="O9" t="n">
        <v>11249.89</v>
      </c>
      <c r="P9" t="n">
        <v>435.84</v>
      </c>
      <c r="Q9" t="n">
        <v>793.2</v>
      </c>
      <c r="R9" t="n">
        <v>156.08</v>
      </c>
      <c r="S9" t="n">
        <v>86.27</v>
      </c>
      <c r="T9" t="n">
        <v>24242.54</v>
      </c>
      <c r="U9" t="n">
        <v>0.55</v>
      </c>
      <c r="V9" t="n">
        <v>0.78</v>
      </c>
      <c r="W9" t="n">
        <v>0.28</v>
      </c>
      <c r="X9" t="n">
        <v>1.44</v>
      </c>
      <c r="Y9" t="n">
        <v>0.5</v>
      </c>
      <c r="Z9" t="n">
        <v>10</v>
      </c>
      <c r="AA9" t="n">
        <v>590.6575047968869</v>
      </c>
      <c r="AB9" t="n">
        <v>808.1636560331339</v>
      </c>
      <c r="AC9" t="n">
        <v>731.0336509661461</v>
      </c>
      <c r="AD9" t="n">
        <v>590657.5047968869</v>
      </c>
      <c r="AE9" t="n">
        <v>808163.6560331339</v>
      </c>
      <c r="AF9" t="n">
        <v>1.658345378028223e-06</v>
      </c>
      <c r="AG9" t="n">
        <v>1.353958333333333</v>
      </c>
      <c r="AH9" t="n">
        <v>731033.650966146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1.5505</v>
      </c>
      <c r="E10" t="n">
        <v>64.5</v>
      </c>
      <c r="F10" t="n">
        <v>62</v>
      </c>
      <c r="G10" t="n">
        <v>106.29</v>
      </c>
      <c r="H10" t="n">
        <v>1.75</v>
      </c>
      <c r="I10" t="n">
        <v>35</v>
      </c>
      <c r="J10" t="n">
        <v>90.54000000000001</v>
      </c>
      <c r="K10" t="n">
        <v>35.1</v>
      </c>
      <c r="L10" t="n">
        <v>9</v>
      </c>
      <c r="M10" t="n">
        <v>33</v>
      </c>
      <c r="N10" t="n">
        <v>11.44</v>
      </c>
      <c r="O10" t="n">
        <v>11400.71</v>
      </c>
      <c r="P10" t="n">
        <v>426.18</v>
      </c>
      <c r="Q10" t="n">
        <v>793.2</v>
      </c>
      <c r="R10" t="n">
        <v>141.43</v>
      </c>
      <c r="S10" t="n">
        <v>86.27</v>
      </c>
      <c r="T10" t="n">
        <v>16945.78</v>
      </c>
      <c r="U10" t="n">
        <v>0.61</v>
      </c>
      <c r="V10" t="n">
        <v>0.78</v>
      </c>
      <c r="W10" t="n">
        <v>0.29</v>
      </c>
      <c r="X10" t="n">
        <v>1.03</v>
      </c>
      <c r="Y10" t="n">
        <v>0.5</v>
      </c>
      <c r="Z10" t="n">
        <v>10</v>
      </c>
      <c r="AA10" t="n">
        <v>576.4067219721126</v>
      </c>
      <c r="AB10" t="n">
        <v>788.665106272111</v>
      </c>
      <c r="AC10" t="n">
        <v>713.3960154279285</v>
      </c>
      <c r="AD10" t="n">
        <v>576406.7219721125</v>
      </c>
      <c r="AE10" t="n">
        <v>788665.1062721109</v>
      </c>
      <c r="AF10" t="n">
        <v>1.671062915859335e-06</v>
      </c>
      <c r="AG10" t="n">
        <v>1.34375</v>
      </c>
      <c r="AH10" t="n">
        <v>713396.0154279285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1.5484</v>
      </c>
      <c r="E11" t="n">
        <v>64.58</v>
      </c>
      <c r="F11" t="n">
        <v>62.14</v>
      </c>
      <c r="G11" t="n">
        <v>116.51</v>
      </c>
      <c r="H11" t="n">
        <v>1.91</v>
      </c>
      <c r="I11" t="n">
        <v>32</v>
      </c>
      <c r="J11" t="n">
        <v>91.77</v>
      </c>
      <c r="K11" t="n">
        <v>35.1</v>
      </c>
      <c r="L11" t="n">
        <v>10</v>
      </c>
      <c r="M11" t="n">
        <v>30</v>
      </c>
      <c r="N11" t="n">
        <v>11.67</v>
      </c>
      <c r="O11" t="n">
        <v>11551.91</v>
      </c>
      <c r="P11" t="n">
        <v>420.77</v>
      </c>
      <c r="Q11" t="n">
        <v>793.2</v>
      </c>
      <c r="R11" t="n">
        <v>147.11</v>
      </c>
      <c r="S11" t="n">
        <v>86.27</v>
      </c>
      <c r="T11" t="n">
        <v>19797.67</v>
      </c>
      <c r="U11" t="n">
        <v>0.59</v>
      </c>
      <c r="V11" t="n">
        <v>0.78</v>
      </c>
      <c r="W11" t="n">
        <v>0.27</v>
      </c>
      <c r="X11" t="n">
        <v>1.17</v>
      </c>
      <c r="Y11" t="n">
        <v>0.5</v>
      </c>
      <c r="Z11" t="n">
        <v>10</v>
      </c>
      <c r="AA11" t="n">
        <v>572.8742673957373</v>
      </c>
      <c r="AB11" t="n">
        <v>783.8318460798171</v>
      </c>
      <c r="AC11" t="n">
        <v>709.0240348048638</v>
      </c>
      <c r="AD11" t="n">
        <v>572874.2673957373</v>
      </c>
      <c r="AE11" t="n">
        <v>783831.846079817</v>
      </c>
      <c r="AF11" t="n">
        <v>1.668799625228375e-06</v>
      </c>
      <c r="AG11" t="n">
        <v>1.345416666666667</v>
      </c>
      <c r="AH11" t="n">
        <v>709024.0348048639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1.5538</v>
      </c>
      <c r="E12" t="n">
        <v>64.36</v>
      </c>
      <c r="F12" t="n">
        <v>61.98</v>
      </c>
      <c r="G12" t="n">
        <v>132.82</v>
      </c>
      <c r="H12" t="n">
        <v>2.08</v>
      </c>
      <c r="I12" t="n">
        <v>28</v>
      </c>
      <c r="J12" t="n">
        <v>93</v>
      </c>
      <c r="K12" t="n">
        <v>35.1</v>
      </c>
      <c r="L12" t="n">
        <v>11</v>
      </c>
      <c r="M12" t="n">
        <v>25</v>
      </c>
      <c r="N12" t="n">
        <v>11.9</v>
      </c>
      <c r="O12" t="n">
        <v>11703.47</v>
      </c>
      <c r="P12" t="n">
        <v>409.77</v>
      </c>
      <c r="Q12" t="n">
        <v>793.2</v>
      </c>
      <c r="R12" t="n">
        <v>141.88</v>
      </c>
      <c r="S12" t="n">
        <v>86.27</v>
      </c>
      <c r="T12" t="n">
        <v>17206.57</v>
      </c>
      <c r="U12" t="n">
        <v>0.61</v>
      </c>
      <c r="V12" t="n">
        <v>0.78</v>
      </c>
      <c r="W12" t="n">
        <v>0.27</v>
      </c>
      <c r="X12" t="n">
        <v>1.02</v>
      </c>
      <c r="Y12" t="n">
        <v>0.5</v>
      </c>
      <c r="Z12" t="n">
        <v>10</v>
      </c>
      <c r="AA12" t="n">
        <v>560.7547552416785</v>
      </c>
      <c r="AB12" t="n">
        <v>767.249394875493</v>
      </c>
      <c r="AC12" t="n">
        <v>694.0241894698642</v>
      </c>
      <c r="AD12" t="n">
        <v>560754.7552416784</v>
      </c>
      <c r="AE12" t="n">
        <v>767249.3948754929</v>
      </c>
      <c r="AF12" t="n">
        <v>1.674619515422274e-06</v>
      </c>
      <c r="AG12" t="n">
        <v>1.340833333333333</v>
      </c>
      <c r="AH12" t="n">
        <v>694024.1894698641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1.5563</v>
      </c>
      <c r="E13" t="n">
        <v>64.26000000000001</v>
      </c>
      <c r="F13" t="n">
        <v>61.92</v>
      </c>
      <c r="G13" t="n">
        <v>142.88</v>
      </c>
      <c r="H13" t="n">
        <v>2.24</v>
      </c>
      <c r="I13" t="n">
        <v>26</v>
      </c>
      <c r="J13" t="n">
        <v>94.23</v>
      </c>
      <c r="K13" t="n">
        <v>35.1</v>
      </c>
      <c r="L13" t="n">
        <v>12</v>
      </c>
      <c r="M13" t="n">
        <v>17</v>
      </c>
      <c r="N13" t="n">
        <v>12.13</v>
      </c>
      <c r="O13" t="n">
        <v>11855.41</v>
      </c>
      <c r="P13" t="n">
        <v>404.37</v>
      </c>
      <c r="Q13" t="n">
        <v>793.2</v>
      </c>
      <c r="R13" t="n">
        <v>139.36</v>
      </c>
      <c r="S13" t="n">
        <v>86.27</v>
      </c>
      <c r="T13" t="n">
        <v>15953.66</v>
      </c>
      <c r="U13" t="n">
        <v>0.62</v>
      </c>
      <c r="V13" t="n">
        <v>0.78</v>
      </c>
      <c r="W13" t="n">
        <v>0.27</v>
      </c>
      <c r="X13" t="n">
        <v>0.95</v>
      </c>
      <c r="Y13" t="n">
        <v>0.5</v>
      </c>
      <c r="Z13" t="n">
        <v>10</v>
      </c>
      <c r="AA13" t="n">
        <v>554.9479629039679</v>
      </c>
      <c r="AB13" t="n">
        <v>759.3042854214395</v>
      </c>
      <c r="AC13" t="n">
        <v>686.8373501110744</v>
      </c>
      <c r="AD13" t="n">
        <v>554947.9629039679</v>
      </c>
      <c r="AE13" t="n">
        <v>759304.2854214396</v>
      </c>
      <c r="AF13" t="n">
        <v>1.67731390903056e-06</v>
      </c>
      <c r="AG13" t="n">
        <v>1.33875</v>
      </c>
      <c r="AH13" t="n">
        <v>686837.3501110744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1.5613</v>
      </c>
      <c r="E14" t="n">
        <v>64.05</v>
      </c>
      <c r="F14" t="n">
        <v>61.73</v>
      </c>
      <c r="G14" t="n">
        <v>148.14</v>
      </c>
      <c r="H14" t="n">
        <v>2.39</v>
      </c>
      <c r="I14" t="n">
        <v>25</v>
      </c>
      <c r="J14" t="n">
        <v>95.45999999999999</v>
      </c>
      <c r="K14" t="n">
        <v>35.1</v>
      </c>
      <c r="L14" t="n">
        <v>13</v>
      </c>
      <c r="M14" t="n">
        <v>6</v>
      </c>
      <c r="N14" t="n">
        <v>12.36</v>
      </c>
      <c r="O14" t="n">
        <v>12007.73</v>
      </c>
      <c r="P14" t="n">
        <v>399.02</v>
      </c>
      <c r="Q14" t="n">
        <v>793.2</v>
      </c>
      <c r="R14" t="n">
        <v>132.33</v>
      </c>
      <c r="S14" t="n">
        <v>86.27</v>
      </c>
      <c r="T14" t="n">
        <v>12443.04</v>
      </c>
      <c r="U14" t="n">
        <v>0.65</v>
      </c>
      <c r="V14" t="n">
        <v>0.79</v>
      </c>
      <c r="W14" t="n">
        <v>0.28</v>
      </c>
      <c r="X14" t="n">
        <v>0.76</v>
      </c>
      <c r="Y14" t="n">
        <v>0.5</v>
      </c>
      <c r="Z14" t="n">
        <v>10</v>
      </c>
      <c r="AA14" t="n">
        <v>547.9190281119</v>
      </c>
      <c r="AB14" t="n">
        <v>749.6869867442148</v>
      </c>
      <c r="AC14" t="n">
        <v>678.1379129216405</v>
      </c>
      <c r="AD14" t="n">
        <v>547919.0281119001</v>
      </c>
      <c r="AE14" t="n">
        <v>749686.9867442148</v>
      </c>
      <c r="AF14" t="n">
        <v>1.682702696247134e-06</v>
      </c>
      <c r="AG14" t="n">
        <v>1.334375</v>
      </c>
      <c r="AH14" t="n">
        <v>678137.9129216404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1.5613</v>
      </c>
      <c r="E15" t="n">
        <v>64.05</v>
      </c>
      <c r="F15" t="n">
        <v>61.74</v>
      </c>
      <c r="G15" t="n">
        <v>154.36</v>
      </c>
      <c r="H15" t="n">
        <v>2.55</v>
      </c>
      <c r="I15" t="n">
        <v>24</v>
      </c>
      <c r="J15" t="n">
        <v>96.7</v>
      </c>
      <c r="K15" t="n">
        <v>35.1</v>
      </c>
      <c r="L15" t="n">
        <v>14</v>
      </c>
      <c r="M15" t="n">
        <v>1</v>
      </c>
      <c r="N15" t="n">
        <v>12.6</v>
      </c>
      <c r="O15" t="n">
        <v>12160.43</v>
      </c>
      <c r="P15" t="n">
        <v>404.02</v>
      </c>
      <c r="Q15" t="n">
        <v>793.22</v>
      </c>
      <c r="R15" t="n">
        <v>132.83</v>
      </c>
      <c r="S15" t="n">
        <v>86.27</v>
      </c>
      <c r="T15" t="n">
        <v>12698.36</v>
      </c>
      <c r="U15" t="n">
        <v>0.65</v>
      </c>
      <c r="V15" t="n">
        <v>0.79</v>
      </c>
      <c r="W15" t="n">
        <v>0.28</v>
      </c>
      <c r="X15" t="n">
        <v>0.77</v>
      </c>
      <c r="Y15" t="n">
        <v>0.5</v>
      </c>
      <c r="Z15" t="n">
        <v>10</v>
      </c>
      <c r="AA15" t="n">
        <v>552.3072718894407</v>
      </c>
      <c r="AB15" t="n">
        <v>755.6911754762981</v>
      </c>
      <c r="AC15" t="n">
        <v>683.5690703080654</v>
      </c>
      <c r="AD15" t="n">
        <v>552307.2718894407</v>
      </c>
      <c r="AE15" t="n">
        <v>755691.1754762981</v>
      </c>
      <c r="AF15" t="n">
        <v>1.682702696247134e-06</v>
      </c>
      <c r="AG15" t="n">
        <v>1.334375</v>
      </c>
      <c r="AH15" t="n">
        <v>683569.0703080654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1.5613</v>
      </c>
      <c r="E16" t="n">
        <v>64.05</v>
      </c>
      <c r="F16" t="n">
        <v>61.74</v>
      </c>
      <c r="G16" t="n">
        <v>154.36</v>
      </c>
      <c r="H16" t="n">
        <v>2.69</v>
      </c>
      <c r="I16" t="n">
        <v>24</v>
      </c>
      <c r="J16" t="n">
        <v>97.94</v>
      </c>
      <c r="K16" t="n">
        <v>35.1</v>
      </c>
      <c r="L16" t="n">
        <v>15</v>
      </c>
      <c r="M16" t="n">
        <v>0</v>
      </c>
      <c r="N16" t="n">
        <v>12.84</v>
      </c>
      <c r="O16" t="n">
        <v>12313.51</v>
      </c>
      <c r="P16" t="n">
        <v>408.87</v>
      </c>
      <c r="Q16" t="n">
        <v>793.22</v>
      </c>
      <c r="R16" t="n">
        <v>132.87</v>
      </c>
      <c r="S16" t="n">
        <v>86.27</v>
      </c>
      <c r="T16" t="n">
        <v>12721.41</v>
      </c>
      <c r="U16" t="n">
        <v>0.65</v>
      </c>
      <c r="V16" t="n">
        <v>0.79</v>
      </c>
      <c r="W16" t="n">
        <v>0.28</v>
      </c>
      <c r="X16" t="n">
        <v>0.78</v>
      </c>
      <c r="Y16" t="n">
        <v>0.5</v>
      </c>
      <c r="Z16" t="n">
        <v>10</v>
      </c>
      <c r="AA16" t="n">
        <v>556.5334774632813</v>
      </c>
      <c r="AB16" t="n">
        <v>761.473656389458</v>
      </c>
      <c r="AC16" t="n">
        <v>688.7996793586362</v>
      </c>
      <c r="AD16" t="n">
        <v>556533.4774632814</v>
      </c>
      <c r="AE16" t="n">
        <v>761473.656389458</v>
      </c>
      <c r="AF16" t="n">
        <v>1.682702696247134e-06</v>
      </c>
      <c r="AG16" t="n">
        <v>1.334375</v>
      </c>
      <c r="AH16" t="n">
        <v>688799.6793586363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1.025</v>
      </c>
      <c r="E2" t="n">
        <v>97.56</v>
      </c>
      <c r="F2" t="n">
        <v>82.90000000000001</v>
      </c>
      <c r="G2" t="n">
        <v>8.76</v>
      </c>
      <c r="H2" t="n">
        <v>0.16</v>
      </c>
      <c r="I2" t="n">
        <v>568</v>
      </c>
      <c r="J2" t="n">
        <v>107.41</v>
      </c>
      <c r="K2" t="n">
        <v>41.65</v>
      </c>
      <c r="L2" t="n">
        <v>1</v>
      </c>
      <c r="M2" t="n">
        <v>566</v>
      </c>
      <c r="N2" t="n">
        <v>14.77</v>
      </c>
      <c r="O2" t="n">
        <v>13481.73</v>
      </c>
      <c r="P2" t="n">
        <v>781.87</v>
      </c>
      <c r="Q2" t="n">
        <v>793.33</v>
      </c>
      <c r="R2" t="n">
        <v>842.02</v>
      </c>
      <c r="S2" t="n">
        <v>86.27</v>
      </c>
      <c r="T2" t="n">
        <v>364576.92</v>
      </c>
      <c r="U2" t="n">
        <v>0.1</v>
      </c>
      <c r="V2" t="n">
        <v>0.59</v>
      </c>
      <c r="W2" t="n">
        <v>1.14</v>
      </c>
      <c r="X2" t="n">
        <v>21.93</v>
      </c>
      <c r="Y2" t="n">
        <v>0.5</v>
      </c>
      <c r="Z2" t="n">
        <v>10</v>
      </c>
      <c r="AA2" t="n">
        <v>1504.494580676058</v>
      </c>
      <c r="AB2" t="n">
        <v>2058.515858897467</v>
      </c>
      <c r="AC2" t="n">
        <v>1862.053994469445</v>
      </c>
      <c r="AD2" t="n">
        <v>1504494.580676058</v>
      </c>
      <c r="AE2" t="n">
        <v>2058515.858897467</v>
      </c>
      <c r="AF2" t="n">
        <v>1.056832754865499e-06</v>
      </c>
      <c r="AG2" t="n">
        <v>2.0325</v>
      </c>
      <c r="AH2" t="n">
        <v>1862053.994469445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1.2971</v>
      </c>
      <c r="E3" t="n">
        <v>77.09999999999999</v>
      </c>
      <c r="F3" t="n">
        <v>69.81999999999999</v>
      </c>
      <c r="G3" t="n">
        <v>17.75</v>
      </c>
      <c r="H3" t="n">
        <v>0.32</v>
      </c>
      <c r="I3" t="n">
        <v>236</v>
      </c>
      <c r="J3" t="n">
        <v>108.68</v>
      </c>
      <c r="K3" t="n">
        <v>41.65</v>
      </c>
      <c r="L3" t="n">
        <v>2</v>
      </c>
      <c r="M3" t="n">
        <v>234</v>
      </c>
      <c r="N3" t="n">
        <v>15.03</v>
      </c>
      <c r="O3" t="n">
        <v>13638.32</v>
      </c>
      <c r="P3" t="n">
        <v>652.98</v>
      </c>
      <c r="Q3" t="n">
        <v>793.23</v>
      </c>
      <c r="R3" t="n">
        <v>403.68</v>
      </c>
      <c r="S3" t="n">
        <v>86.27</v>
      </c>
      <c r="T3" t="n">
        <v>147062.56</v>
      </c>
      <c r="U3" t="n">
        <v>0.21</v>
      </c>
      <c r="V3" t="n">
        <v>0.7</v>
      </c>
      <c r="W3" t="n">
        <v>0.59</v>
      </c>
      <c r="X3" t="n">
        <v>8.84</v>
      </c>
      <c r="Y3" t="n">
        <v>0.5</v>
      </c>
      <c r="Z3" t="n">
        <v>10</v>
      </c>
      <c r="AA3" t="n">
        <v>996.9826865994216</v>
      </c>
      <c r="AB3" t="n">
        <v>1364.115695577243</v>
      </c>
      <c r="AC3" t="n">
        <v>1233.926408139754</v>
      </c>
      <c r="AD3" t="n">
        <v>996982.6865994217</v>
      </c>
      <c r="AE3" t="n">
        <v>1364115.695577243</v>
      </c>
      <c r="AF3" t="n">
        <v>1.337383186669306e-06</v>
      </c>
      <c r="AG3" t="n">
        <v>1.60625</v>
      </c>
      <c r="AH3" t="n">
        <v>1233926.408139754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1.3919</v>
      </c>
      <c r="E4" t="n">
        <v>71.84</v>
      </c>
      <c r="F4" t="n">
        <v>66.5</v>
      </c>
      <c r="G4" t="n">
        <v>26.78</v>
      </c>
      <c r="H4" t="n">
        <v>0.48</v>
      </c>
      <c r="I4" t="n">
        <v>149</v>
      </c>
      <c r="J4" t="n">
        <v>109.96</v>
      </c>
      <c r="K4" t="n">
        <v>41.65</v>
      </c>
      <c r="L4" t="n">
        <v>3</v>
      </c>
      <c r="M4" t="n">
        <v>147</v>
      </c>
      <c r="N4" t="n">
        <v>15.31</v>
      </c>
      <c r="O4" t="n">
        <v>13795.21</v>
      </c>
      <c r="P4" t="n">
        <v>617.26</v>
      </c>
      <c r="Q4" t="n">
        <v>793.23</v>
      </c>
      <c r="R4" t="n">
        <v>292.43</v>
      </c>
      <c r="S4" t="n">
        <v>86.27</v>
      </c>
      <c r="T4" t="n">
        <v>91875.17999999999</v>
      </c>
      <c r="U4" t="n">
        <v>0.3</v>
      </c>
      <c r="V4" t="n">
        <v>0.73</v>
      </c>
      <c r="W4" t="n">
        <v>0.46</v>
      </c>
      <c r="X4" t="n">
        <v>5.53</v>
      </c>
      <c r="Y4" t="n">
        <v>0.5</v>
      </c>
      <c r="Z4" t="n">
        <v>10</v>
      </c>
      <c r="AA4" t="n">
        <v>880.8148425103276</v>
      </c>
      <c r="AB4" t="n">
        <v>1205.169726330965</v>
      </c>
      <c r="AC4" t="n">
        <v>1090.150019116272</v>
      </c>
      <c r="AD4" t="n">
        <v>880814.8425103276</v>
      </c>
      <c r="AE4" t="n">
        <v>1205169.726330966</v>
      </c>
      <c r="AF4" t="n">
        <v>1.435127328290037e-06</v>
      </c>
      <c r="AG4" t="n">
        <v>1.496666666666667</v>
      </c>
      <c r="AH4" t="n">
        <v>1090150.019116272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1.4402</v>
      </c>
      <c r="E5" t="n">
        <v>69.44</v>
      </c>
      <c r="F5" t="n">
        <v>64.98</v>
      </c>
      <c r="G5" t="n">
        <v>35.77</v>
      </c>
      <c r="H5" t="n">
        <v>0.63</v>
      </c>
      <c r="I5" t="n">
        <v>109</v>
      </c>
      <c r="J5" t="n">
        <v>111.23</v>
      </c>
      <c r="K5" t="n">
        <v>41.65</v>
      </c>
      <c r="L5" t="n">
        <v>4</v>
      </c>
      <c r="M5" t="n">
        <v>107</v>
      </c>
      <c r="N5" t="n">
        <v>15.58</v>
      </c>
      <c r="O5" t="n">
        <v>13952.52</v>
      </c>
      <c r="P5" t="n">
        <v>598.21</v>
      </c>
      <c r="Q5" t="n">
        <v>793.2</v>
      </c>
      <c r="R5" t="n">
        <v>241.87</v>
      </c>
      <c r="S5" t="n">
        <v>86.27</v>
      </c>
      <c r="T5" t="n">
        <v>66796.57000000001</v>
      </c>
      <c r="U5" t="n">
        <v>0.36</v>
      </c>
      <c r="V5" t="n">
        <v>0.75</v>
      </c>
      <c r="W5" t="n">
        <v>0.39</v>
      </c>
      <c r="X5" t="n">
        <v>4.01</v>
      </c>
      <c r="Y5" t="n">
        <v>0.5</v>
      </c>
      <c r="Z5" t="n">
        <v>10</v>
      </c>
      <c r="AA5" t="n">
        <v>827.3789562182092</v>
      </c>
      <c r="AB5" t="n">
        <v>1132.056389281164</v>
      </c>
      <c r="AC5" t="n">
        <v>1024.014516339291</v>
      </c>
      <c r="AD5" t="n">
        <v>827378.9562182091</v>
      </c>
      <c r="AE5" t="n">
        <v>1132056.389281164</v>
      </c>
      <c r="AF5" t="n">
        <v>1.484927349811992e-06</v>
      </c>
      <c r="AG5" t="n">
        <v>1.446666666666667</v>
      </c>
      <c r="AH5" t="n">
        <v>1024014.516339291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1.4707</v>
      </c>
      <c r="E6" t="n">
        <v>67.98999999999999</v>
      </c>
      <c r="F6" t="n">
        <v>64.06999999999999</v>
      </c>
      <c r="G6" t="n">
        <v>45.22</v>
      </c>
      <c r="H6" t="n">
        <v>0.78</v>
      </c>
      <c r="I6" t="n">
        <v>85</v>
      </c>
      <c r="J6" t="n">
        <v>112.51</v>
      </c>
      <c r="K6" t="n">
        <v>41.65</v>
      </c>
      <c r="L6" t="n">
        <v>5</v>
      </c>
      <c r="M6" t="n">
        <v>83</v>
      </c>
      <c r="N6" t="n">
        <v>15.86</v>
      </c>
      <c r="O6" t="n">
        <v>14110.24</v>
      </c>
      <c r="P6" t="n">
        <v>585.6900000000001</v>
      </c>
      <c r="Q6" t="n">
        <v>793.21</v>
      </c>
      <c r="R6" t="n">
        <v>211.52</v>
      </c>
      <c r="S6" t="n">
        <v>86.27</v>
      </c>
      <c r="T6" t="n">
        <v>51741.57</v>
      </c>
      <c r="U6" t="n">
        <v>0.41</v>
      </c>
      <c r="V6" t="n">
        <v>0.76</v>
      </c>
      <c r="W6" t="n">
        <v>0.35</v>
      </c>
      <c r="X6" t="n">
        <v>3.1</v>
      </c>
      <c r="Y6" t="n">
        <v>0.5</v>
      </c>
      <c r="Z6" t="n">
        <v>10</v>
      </c>
      <c r="AA6" t="n">
        <v>795.1801474925941</v>
      </c>
      <c r="AB6" t="n">
        <v>1088.000558671592</v>
      </c>
      <c r="AC6" t="n">
        <v>984.1633123703489</v>
      </c>
      <c r="AD6" t="n">
        <v>795180.1474925941</v>
      </c>
      <c r="AE6" t="n">
        <v>1088000.558671592</v>
      </c>
      <c r="AF6" t="n">
        <v>1.516374568371405e-06</v>
      </c>
      <c r="AG6" t="n">
        <v>1.416458333333333</v>
      </c>
      <c r="AH6" t="n">
        <v>984163.3123703488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1.5013</v>
      </c>
      <c r="E7" t="n">
        <v>66.61</v>
      </c>
      <c r="F7" t="n">
        <v>63.02</v>
      </c>
      <c r="G7" t="n">
        <v>54.02</v>
      </c>
      <c r="H7" t="n">
        <v>0.93</v>
      </c>
      <c r="I7" t="n">
        <v>70</v>
      </c>
      <c r="J7" t="n">
        <v>113.79</v>
      </c>
      <c r="K7" t="n">
        <v>41.65</v>
      </c>
      <c r="L7" t="n">
        <v>6</v>
      </c>
      <c r="M7" t="n">
        <v>68</v>
      </c>
      <c r="N7" t="n">
        <v>16.14</v>
      </c>
      <c r="O7" t="n">
        <v>14268.39</v>
      </c>
      <c r="P7" t="n">
        <v>571.09</v>
      </c>
      <c r="Q7" t="n">
        <v>793.2</v>
      </c>
      <c r="R7" t="n">
        <v>175.46</v>
      </c>
      <c r="S7" t="n">
        <v>86.27</v>
      </c>
      <c r="T7" t="n">
        <v>33786.69</v>
      </c>
      <c r="U7" t="n">
        <v>0.49</v>
      </c>
      <c r="V7" t="n">
        <v>0.77</v>
      </c>
      <c r="W7" t="n">
        <v>0.32</v>
      </c>
      <c r="X7" t="n">
        <v>2.05</v>
      </c>
      <c r="Y7" t="n">
        <v>0.5</v>
      </c>
      <c r="Z7" t="n">
        <v>10</v>
      </c>
      <c r="AA7" t="n">
        <v>761.8285191581755</v>
      </c>
      <c r="AB7" t="n">
        <v>1042.367389414442</v>
      </c>
      <c r="AC7" t="n">
        <v>942.8853087405462</v>
      </c>
      <c r="AD7" t="n">
        <v>761828.5191581754</v>
      </c>
      <c r="AE7" t="n">
        <v>1042367.389414442</v>
      </c>
      <c r="AF7" t="n">
        <v>1.547924892565438e-06</v>
      </c>
      <c r="AG7" t="n">
        <v>1.387708333333333</v>
      </c>
      <c r="AH7" t="n">
        <v>942885.3087405462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1.5021</v>
      </c>
      <c r="E8" t="n">
        <v>66.58</v>
      </c>
      <c r="F8" t="n">
        <v>63.21</v>
      </c>
      <c r="G8" t="n">
        <v>63.21</v>
      </c>
      <c r="H8" t="n">
        <v>1.07</v>
      </c>
      <c r="I8" t="n">
        <v>60</v>
      </c>
      <c r="J8" t="n">
        <v>115.08</v>
      </c>
      <c r="K8" t="n">
        <v>41.65</v>
      </c>
      <c r="L8" t="n">
        <v>7</v>
      </c>
      <c r="M8" t="n">
        <v>58</v>
      </c>
      <c r="N8" t="n">
        <v>16.43</v>
      </c>
      <c r="O8" t="n">
        <v>14426.96</v>
      </c>
      <c r="P8" t="n">
        <v>568.92</v>
      </c>
      <c r="Q8" t="n">
        <v>793.21</v>
      </c>
      <c r="R8" t="n">
        <v>182.9</v>
      </c>
      <c r="S8" t="n">
        <v>86.27</v>
      </c>
      <c r="T8" t="n">
        <v>37556.44</v>
      </c>
      <c r="U8" t="n">
        <v>0.47</v>
      </c>
      <c r="V8" t="n">
        <v>0.77</v>
      </c>
      <c r="W8" t="n">
        <v>0.31</v>
      </c>
      <c r="X8" t="n">
        <v>2.24</v>
      </c>
      <c r="Y8" t="n">
        <v>0.5</v>
      </c>
      <c r="Z8" t="n">
        <v>10</v>
      </c>
      <c r="AA8" t="n">
        <v>760.1732472195667</v>
      </c>
      <c r="AB8" t="n">
        <v>1040.102573322594</v>
      </c>
      <c r="AC8" t="n">
        <v>940.8366435178144</v>
      </c>
      <c r="AD8" t="n">
        <v>760173.2472195667</v>
      </c>
      <c r="AE8" t="n">
        <v>1040102.573322593</v>
      </c>
      <c r="AF8" t="n">
        <v>1.548749737642407e-06</v>
      </c>
      <c r="AG8" t="n">
        <v>1.387083333333333</v>
      </c>
      <c r="AH8" t="n">
        <v>940836.6435178145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1.5136</v>
      </c>
      <c r="E9" t="n">
        <v>66.06999999999999</v>
      </c>
      <c r="F9" t="n">
        <v>62.88</v>
      </c>
      <c r="G9" t="n">
        <v>72.55</v>
      </c>
      <c r="H9" t="n">
        <v>1.21</v>
      </c>
      <c r="I9" t="n">
        <v>52</v>
      </c>
      <c r="J9" t="n">
        <v>116.37</v>
      </c>
      <c r="K9" t="n">
        <v>41.65</v>
      </c>
      <c r="L9" t="n">
        <v>8</v>
      </c>
      <c r="M9" t="n">
        <v>50</v>
      </c>
      <c r="N9" t="n">
        <v>16.72</v>
      </c>
      <c r="O9" t="n">
        <v>14585.96</v>
      </c>
      <c r="P9" t="n">
        <v>562.36</v>
      </c>
      <c r="Q9" t="n">
        <v>793.2</v>
      </c>
      <c r="R9" t="n">
        <v>172.05</v>
      </c>
      <c r="S9" t="n">
        <v>86.27</v>
      </c>
      <c r="T9" t="n">
        <v>32168.18</v>
      </c>
      <c r="U9" t="n">
        <v>0.5</v>
      </c>
      <c r="V9" t="n">
        <v>0.77</v>
      </c>
      <c r="W9" t="n">
        <v>0.3</v>
      </c>
      <c r="X9" t="n">
        <v>1.91</v>
      </c>
      <c r="Y9" t="n">
        <v>0.5</v>
      </c>
      <c r="Z9" t="n">
        <v>10</v>
      </c>
      <c r="AA9" t="n">
        <v>747.2830457635017</v>
      </c>
      <c r="AB9" t="n">
        <v>1022.465631014852</v>
      </c>
      <c r="AC9" t="n">
        <v>924.88294623032</v>
      </c>
      <c r="AD9" t="n">
        <v>747283.0457635017</v>
      </c>
      <c r="AE9" t="n">
        <v>1022465.631014852</v>
      </c>
      <c r="AF9" t="n">
        <v>1.560606885623824e-06</v>
      </c>
      <c r="AG9" t="n">
        <v>1.376458333333333</v>
      </c>
      <c r="AH9" t="n">
        <v>924882.94623032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1.5219</v>
      </c>
      <c r="E10" t="n">
        <v>65.70999999999999</v>
      </c>
      <c r="F10" t="n">
        <v>62.65</v>
      </c>
      <c r="G10" t="n">
        <v>81.72</v>
      </c>
      <c r="H10" t="n">
        <v>1.35</v>
      </c>
      <c r="I10" t="n">
        <v>46</v>
      </c>
      <c r="J10" t="n">
        <v>117.66</v>
      </c>
      <c r="K10" t="n">
        <v>41.65</v>
      </c>
      <c r="L10" t="n">
        <v>9</v>
      </c>
      <c r="M10" t="n">
        <v>44</v>
      </c>
      <c r="N10" t="n">
        <v>17.01</v>
      </c>
      <c r="O10" t="n">
        <v>14745.39</v>
      </c>
      <c r="P10" t="n">
        <v>554.67</v>
      </c>
      <c r="Q10" t="n">
        <v>793.21</v>
      </c>
      <c r="R10" t="n">
        <v>164.12</v>
      </c>
      <c r="S10" t="n">
        <v>86.27</v>
      </c>
      <c r="T10" t="n">
        <v>28236.11</v>
      </c>
      <c r="U10" t="n">
        <v>0.53</v>
      </c>
      <c r="V10" t="n">
        <v>0.78</v>
      </c>
      <c r="W10" t="n">
        <v>0.3</v>
      </c>
      <c r="X10" t="n">
        <v>1.68</v>
      </c>
      <c r="Y10" t="n">
        <v>0.5</v>
      </c>
      <c r="Z10" t="n">
        <v>10</v>
      </c>
      <c r="AA10" t="n">
        <v>735.4893777517094</v>
      </c>
      <c r="AB10" t="n">
        <v>1006.329014141206</v>
      </c>
      <c r="AC10" t="n">
        <v>910.2863854232108</v>
      </c>
      <c r="AD10" t="n">
        <v>735489.3777517094</v>
      </c>
      <c r="AE10" t="n">
        <v>1006329.014141206</v>
      </c>
      <c r="AF10" t="n">
        <v>1.569164653297369e-06</v>
      </c>
      <c r="AG10" t="n">
        <v>1.368958333333333</v>
      </c>
      <c r="AH10" t="n">
        <v>910286.3854232108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1.5292</v>
      </c>
      <c r="E11" t="n">
        <v>65.40000000000001</v>
      </c>
      <c r="F11" t="n">
        <v>62.45</v>
      </c>
      <c r="G11" t="n">
        <v>91.39</v>
      </c>
      <c r="H11" t="n">
        <v>1.48</v>
      </c>
      <c r="I11" t="n">
        <v>41</v>
      </c>
      <c r="J11" t="n">
        <v>118.96</v>
      </c>
      <c r="K11" t="n">
        <v>41.65</v>
      </c>
      <c r="L11" t="n">
        <v>10</v>
      </c>
      <c r="M11" t="n">
        <v>39</v>
      </c>
      <c r="N11" t="n">
        <v>17.31</v>
      </c>
      <c r="O11" t="n">
        <v>14905.25</v>
      </c>
      <c r="P11" t="n">
        <v>548.08</v>
      </c>
      <c r="Q11" t="n">
        <v>793.2</v>
      </c>
      <c r="R11" t="n">
        <v>157.38</v>
      </c>
      <c r="S11" t="n">
        <v>86.27</v>
      </c>
      <c r="T11" t="n">
        <v>24888.59</v>
      </c>
      <c r="U11" t="n">
        <v>0.55</v>
      </c>
      <c r="V11" t="n">
        <v>0.78</v>
      </c>
      <c r="W11" t="n">
        <v>0.29</v>
      </c>
      <c r="X11" t="n">
        <v>1.48</v>
      </c>
      <c r="Y11" t="n">
        <v>0.5</v>
      </c>
      <c r="Z11" t="n">
        <v>10</v>
      </c>
      <c r="AA11" t="n">
        <v>725.3855338196798</v>
      </c>
      <c r="AB11" t="n">
        <v>992.5044891232685</v>
      </c>
      <c r="AC11" t="n">
        <v>897.7812536701424</v>
      </c>
      <c r="AD11" t="n">
        <v>725385.5338196799</v>
      </c>
      <c r="AE11" t="n">
        <v>992504.4891232685</v>
      </c>
      <c r="AF11" t="n">
        <v>1.576691364624704e-06</v>
      </c>
      <c r="AG11" t="n">
        <v>1.3625</v>
      </c>
      <c r="AH11" t="n">
        <v>897781.2536701424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1.535</v>
      </c>
      <c r="E12" t="n">
        <v>65.15000000000001</v>
      </c>
      <c r="F12" t="n">
        <v>62.29</v>
      </c>
      <c r="G12" t="n">
        <v>101.01</v>
      </c>
      <c r="H12" t="n">
        <v>1.61</v>
      </c>
      <c r="I12" t="n">
        <v>37</v>
      </c>
      <c r="J12" t="n">
        <v>120.26</v>
      </c>
      <c r="K12" t="n">
        <v>41.65</v>
      </c>
      <c r="L12" t="n">
        <v>11</v>
      </c>
      <c r="M12" t="n">
        <v>35</v>
      </c>
      <c r="N12" t="n">
        <v>17.61</v>
      </c>
      <c r="O12" t="n">
        <v>15065.56</v>
      </c>
      <c r="P12" t="n">
        <v>542.24</v>
      </c>
      <c r="Q12" t="n">
        <v>793.2</v>
      </c>
      <c r="R12" t="n">
        <v>151.97</v>
      </c>
      <c r="S12" t="n">
        <v>86.27</v>
      </c>
      <c r="T12" t="n">
        <v>22206.69</v>
      </c>
      <c r="U12" t="n">
        <v>0.57</v>
      </c>
      <c r="V12" t="n">
        <v>0.78</v>
      </c>
      <c r="W12" t="n">
        <v>0.28</v>
      </c>
      <c r="X12" t="n">
        <v>1.32</v>
      </c>
      <c r="Y12" t="n">
        <v>0.5</v>
      </c>
      <c r="Z12" t="n">
        <v>10</v>
      </c>
      <c r="AA12" t="n">
        <v>716.8864005091543</v>
      </c>
      <c r="AB12" t="n">
        <v>980.8755999725088</v>
      </c>
      <c r="AC12" t="n">
        <v>887.2622093786825</v>
      </c>
      <c r="AD12" t="n">
        <v>716886.4005091543</v>
      </c>
      <c r="AE12" t="n">
        <v>980875.5999725087</v>
      </c>
      <c r="AF12" t="n">
        <v>1.582671491432723e-06</v>
      </c>
      <c r="AG12" t="n">
        <v>1.357291666666667</v>
      </c>
      <c r="AH12" t="n">
        <v>887262.2093786825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1.5394</v>
      </c>
      <c r="E13" t="n">
        <v>64.95999999999999</v>
      </c>
      <c r="F13" t="n">
        <v>62.19</v>
      </c>
      <c r="G13" t="n">
        <v>113.07</v>
      </c>
      <c r="H13" t="n">
        <v>1.74</v>
      </c>
      <c r="I13" t="n">
        <v>33</v>
      </c>
      <c r="J13" t="n">
        <v>121.56</v>
      </c>
      <c r="K13" t="n">
        <v>41.65</v>
      </c>
      <c r="L13" t="n">
        <v>12</v>
      </c>
      <c r="M13" t="n">
        <v>31</v>
      </c>
      <c r="N13" t="n">
        <v>17.91</v>
      </c>
      <c r="O13" t="n">
        <v>15226.31</v>
      </c>
      <c r="P13" t="n">
        <v>536.4400000000001</v>
      </c>
      <c r="Q13" t="n">
        <v>793.2</v>
      </c>
      <c r="R13" t="n">
        <v>148.88</v>
      </c>
      <c r="S13" t="n">
        <v>86.27</v>
      </c>
      <c r="T13" t="n">
        <v>20682.2</v>
      </c>
      <c r="U13" t="n">
        <v>0.58</v>
      </c>
      <c r="V13" t="n">
        <v>0.78</v>
      </c>
      <c r="W13" t="n">
        <v>0.28</v>
      </c>
      <c r="X13" t="n">
        <v>1.22</v>
      </c>
      <c r="Y13" t="n">
        <v>0.5</v>
      </c>
      <c r="Z13" t="n">
        <v>10</v>
      </c>
      <c r="AA13" t="n">
        <v>709.3493497002761</v>
      </c>
      <c r="AB13" t="n">
        <v>970.5630745445872</v>
      </c>
      <c r="AC13" t="n">
        <v>877.9338969038816</v>
      </c>
      <c r="AD13" t="n">
        <v>709349.349700276</v>
      </c>
      <c r="AE13" t="n">
        <v>970563.0745445872</v>
      </c>
      <c r="AF13" t="n">
        <v>1.587208139356049e-06</v>
      </c>
      <c r="AG13" t="n">
        <v>1.353333333333333</v>
      </c>
      <c r="AH13" t="n">
        <v>877933.8969038817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1.5429</v>
      </c>
      <c r="E14" t="n">
        <v>64.81</v>
      </c>
      <c r="F14" t="n">
        <v>62.09</v>
      </c>
      <c r="G14" t="n">
        <v>120.17</v>
      </c>
      <c r="H14" t="n">
        <v>1.87</v>
      </c>
      <c r="I14" t="n">
        <v>31</v>
      </c>
      <c r="J14" t="n">
        <v>122.87</v>
      </c>
      <c r="K14" t="n">
        <v>41.65</v>
      </c>
      <c r="L14" t="n">
        <v>13</v>
      </c>
      <c r="M14" t="n">
        <v>29</v>
      </c>
      <c r="N14" t="n">
        <v>18.22</v>
      </c>
      <c r="O14" t="n">
        <v>15387.5</v>
      </c>
      <c r="P14" t="n">
        <v>530.41</v>
      </c>
      <c r="Q14" t="n">
        <v>793.2</v>
      </c>
      <c r="R14" t="n">
        <v>145.43</v>
      </c>
      <c r="S14" t="n">
        <v>86.27</v>
      </c>
      <c r="T14" t="n">
        <v>18965.73</v>
      </c>
      <c r="U14" t="n">
        <v>0.59</v>
      </c>
      <c r="V14" t="n">
        <v>0.78</v>
      </c>
      <c r="W14" t="n">
        <v>0.27</v>
      </c>
      <c r="X14" t="n">
        <v>1.12</v>
      </c>
      <c r="Y14" t="n">
        <v>0.5</v>
      </c>
      <c r="Z14" t="n">
        <v>10</v>
      </c>
      <c r="AA14" t="n">
        <v>702.0608976820042</v>
      </c>
      <c r="AB14" t="n">
        <v>960.5906929493784</v>
      </c>
      <c r="AC14" t="n">
        <v>868.913265411794</v>
      </c>
      <c r="AD14" t="n">
        <v>702060.8976820043</v>
      </c>
      <c r="AE14" t="n">
        <v>960590.6929493784</v>
      </c>
      <c r="AF14" t="n">
        <v>1.590816836567784e-06</v>
      </c>
      <c r="AG14" t="n">
        <v>1.350208333333333</v>
      </c>
      <c r="AH14" t="n">
        <v>868913.265411794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1.5467</v>
      </c>
      <c r="E15" t="n">
        <v>64.66</v>
      </c>
      <c r="F15" t="n">
        <v>62</v>
      </c>
      <c r="G15" t="n">
        <v>132.85</v>
      </c>
      <c r="H15" t="n">
        <v>1.99</v>
      </c>
      <c r="I15" t="n">
        <v>28</v>
      </c>
      <c r="J15" t="n">
        <v>124.18</v>
      </c>
      <c r="K15" t="n">
        <v>41.65</v>
      </c>
      <c r="L15" t="n">
        <v>14</v>
      </c>
      <c r="M15" t="n">
        <v>26</v>
      </c>
      <c r="N15" t="n">
        <v>18.53</v>
      </c>
      <c r="O15" t="n">
        <v>15549.15</v>
      </c>
      <c r="P15" t="n">
        <v>524.72</v>
      </c>
      <c r="Q15" t="n">
        <v>793.2</v>
      </c>
      <c r="R15" t="n">
        <v>142.48</v>
      </c>
      <c r="S15" t="n">
        <v>86.27</v>
      </c>
      <c r="T15" t="n">
        <v>17505.69</v>
      </c>
      <c r="U15" t="n">
        <v>0.61</v>
      </c>
      <c r="V15" t="n">
        <v>0.78</v>
      </c>
      <c r="W15" t="n">
        <v>0.27</v>
      </c>
      <c r="X15" t="n">
        <v>1.03</v>
      </c>
      <c r="Y15" t="n">
        <v>0.5</v>
      </c>
      <c r="Z15" t="n">
        <v>10</v>
      </c>
      <c r="AA15" t="n">
        <v>695.0075688704777</v>
      </c>
      <c r="AB15" t="n">
        <v>950.940017298542</v>
      </c>
      <c r="AC15" t="n">
        <v>860.1836367002651</v>
      </c>
      <c r="AD15" t="n">
        <v>695007.5688704777</v>
      </c>
      <c r="AE15" t="n">
        <v>950940.017298542</v>
      </c>
      <c r="AF15" t="n">
        <v>1.594734850683383e-06</v>
      </c>
      <c r="AG15" t="n">
        <v>1.347083333333333</v>
      </c>
      <c r="AH15" t="n">
        <v>860183.6367002651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1.5506</v>
      </c>
      <c r="E16" t="n">
        <v>64.48999999999999</v>
      </c>
      <c r="F16" t="n">
        <v>61.88</v>
      </c>
      <c r="G16" t="n">
        <v>142.8</v>
      </c>
      <c r="H16" t="n">
        <v>2.11</v>
      </c>
      <c r="I16" t="n">
        <v>26</v>
      </c>
      <c r="J16" t="n">
        <v>125.49</v>
      </c>
      <c r="K16" t="n">
        <v>41.65</v>
      </c>
      <c r="L16" t="n">
        <v>15</v>
      </c>
      <c r="M16" t="n">
        <v>24</v>
      </c>
      <c r="N16" t="n">
        <v>18.84</v>
      </c>
      <c r="O16" t="n">
        <v>15711.24</v>
      </c>
      <c r="P16" t="n">
        <v>520.65</v>
      </c>
      <c r="Q16" t="n">
        <v>793.2</v>
      </c>
      <c r="R16" t="n">
        <v>138.35</v>
      </c>
      <c r="S16" t="n">
        <v>86.27</v>
      </c>
      <c r="T16" t="n">
        <v>15450.05</v>
      </c>
      <c r="U16" t="n">
        <v>0.62</v>
      </c>
      <c r="V16" t="n">
        <v>0.78</v>
      </c>
      <c r="W16" t="n">
        <v>0.26</v>
      </c>
      <c r="X16" t="n">
        <v>0.91</v>
      </c>
      <c r="Y16" t="n">
        <v>0.5</v>
      </c>
      <c r="Z16" t="n">
        <v>10</v>
      </c>
      <c r="AA16" t="n">
        <v>689.2553148611296</v>
      </c>
      <c r="AB16" t="n">
        <v>943.0695295914153</v>
      </c>
      <c r="AC16" t="n">
        <v>853.0642972936079</v>
      </c>
      <c r="AD16" t="n">
        <v>689255.3148611296</v>
      </c>
      <c r="AE16" t="n">
        <v>943069.5295914153</v>
      </c>
      <c r="AF16" t="n">
        <v>1.598755970433603e-06</v>
      </c>
      <c r="AG16" t="n">
        <v>1.343541666666667</v>
      </c>
      <c r="AH16" t="n">
        <v>853064.2972936078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1.5531</v>
      </c>
      <c r="E17" t="n">
        <v>64.39</v>
      </c>
      <c r="F17" t="n">
        <v>61.82</v>
      </c>
      <c r="G17" t="n">
        <v>154.55</v>
      </c>
      <c r="H17" t="n">
        <v>2.23</v>
      </c>
      <c r="I17" t="n">
        <v>24</v>
      </c>
      <c r="J17" t="n">
        <v>126.81</v>
      </c>
      <c r="K17" t="n">
        <v>41.65</v>
      </c>
      <c r="L17" t="n">
        <v>16</v>
      </c>
      <c r="M17" t="n">
        <v>22</v>
      </c>
      <c r="N17" t="n">
        <v>19.16</v>
      </c>
      <c r="O17" t="n">
        <v>15873.8</v>
      </c>
      <c r="P17" t="n">
        <v>513.62</v>
      </c>
      <c r="Q17" t="n">
        <v>793.2</v>
      </c>
      <c r="R17" t="n">
        <v>136.31</v>
      </c>
      <c r="S17" t="n">
        <v>86.27</v>
      </c>
      <c r="T17" t="n">
        <v>14438.52</v>
      </c>
      <c r="U17" t="n">
        <v>0.63</v>
      </c>
      <c r="V17" t="n">
        <v>0.79</v>
      </c>
      <c r="W17" t="n">
        <v>0.26</v>
      </c>
      <c r="X17" t="n">
        <v>0.85</v>
      </c>
      <c r="Y17" t="n">
        <v>0.5</v>
      </c>
      <c r="Z17" t="n">
        <v>10</v>
      </c>
      <c r="AA17" t="n">
        <v>681.7726612780828</v>
      </c>
      <c r="AB17" t="n">
        <v>932.8314328477123</v>
      </c>
      <c r="AC17" t="n">
        <v>843.8033101338649</v>
      </c>
      <c r="AD17" t="n">
        <v>681772.6612780828</v>
      </c>
      <c r="AE17" t="n">
        <v>932831.4328477123</v>
      </c>
      <c r="AF17" t="n">
        <v>1.601333611299129e-06</v>
      </c>
      <c r="AG17" t="n">
        <v>1.341458333333333</v>
      </c>
      <c r="AH17" t="n">
        <v>843803.3101338649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1.5543</v>
      </c>
      <c r="E18" t="n">
        <v>64.34</v>
      </c>
      <c r="F18" t="n">
        <v>61.79</v>
      </c>
      <c r="G18" t="n">
        <v>161.19</v>
      </c>
      <c r="H18" t="n">
        <v>2.34</v>
      </c>
      <c r="I18" t="n">
        <v>23</v>
      </c>
      <c r="J18" t="n">
        <v>128.13</v>
      </c>
      <c r="K18" t="n">
        <v>41.65</v>
      </c>
      <c r="L18" t="n">
        <v>17</v>
      </c>
      <c r="M18" t="n">
        <v>21</v>
      </c>
      <c r="N18" t="n">
        <v>19.48</v>
      </c>
      <c r="O18" t="n">
        <v>16036.82</v>
      </c>
      <c r="P18" t="n">
        <v>509.08</v>
      </c>
      <c r="Q18" t="n">
        <v>793.2</v>
      </c>
      <c r="R18" t="n">
        <v>135.38</v>
      </c>
      <c r="S18" t="n">
        <v>86.27</v>
      </c>
      <c r="T18" t="n">
        <v>13982.03</v>
      </c>
      <c r="U18" t="n">
        <v>0.64</v>
      </c>
      <c r="V18" t="n">
        <v>0.79</v>
      </c>
      <c r="W18" t="n">
        <v>0.26</v>
      </c>
      <c r="X18" t="n">
        <v>0.82</v>
      </c>
      <c r="Y18" t="n">
        <v>0.5</v>
      </c>
      <c r="Z18" t="n">
        <v>10</v>
      </c>
      <c r="AA18" t="n">
        <v>677.1647476623531</v>
      </c>
      <c r="AB18" t="n">
        <v>926.5266821518697</v>
      </c>
      <c r="AC18" t="n">
        <v>838.10027599566</v>
      </c>
      <c r="AD18" t="n">
        <v>677164.7476623531</v>
      </c>
      <c r="AE18" t="n">
        <v>926526.6821518698</v>
      </c>
      <c r="AF18" t="n">
        <v>1.602570878914581e-06</v>
      </c>
      <c r="AG18" t="n">
        <v>1.340416666666667</v>
      </c>
      <c r="AH18" t="n">
        <v>838100.27599566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1.5573</v>
      </c>
      <c r="E19" t="n">
        <v>64.20999999999999</v>
      </c>
      <c r="F19" t="n">
        <v>61.71</v>
      </c>
      <c r="G19" t="n">
        <v>176.31</v>
      </c>
      <c r="H19" t="n">
        <v>2.46</v>
      </c>
      <c r="I19" t="n">
        <v>21</v>
      </c>
      <c r="J19" t="n">
        <v>129.46</v>
      </c>
      <c r="K19" t="n">
        <v>41.65</v>
      </c>
      <c r="L19" t="n">
        <v>18</v>
      </c>
      <c r="M19" t="n">
        <v>19</v>
      </c>
      <c r="N19" t="n">
        <v>19.81</v>
      </c>
      <c r="O19" t="n">
        <v>16200.3</v>
      </c>
      <c r="P19" t="n">
        <v>501.58</v>
      </c>
      <c r="Q19" t="n">
        <v>793.2</v>
      </c>
      <c r="R19" t="n">
        <v>132.6</v>
      </c>
      <c r="S19" t="n">
        <v>86.27</v>
      </c>
      <c r="T19" t="n">
        <v>12600.6</v>
      </c>
      <c r="U19" t="n">
        <v>0.65</v>
      </c>
      <c r="V19" t="n">
        <v>0.79</v>
      </c>
      <c r="W19" t="n">
        <v>0.26</v>
      </c>
      <c r="X19" t="n">
        <v>0.74</v>
      </c>
      <c r="Y19" t="n">
        <v>0.5</v>
      </c>
      <c r="Z19" t="n">
        <v>10</v>
      </c>
      <c r="AA19" t="n">
        <v>669.0209046197401</v>
      </c>
      <c r="AB19" t="n">
        <v>915.3839168199684</v>
      </c>
      <c r="AC19" t="n">
        <v>828.0209605480663</v>
      </c>
      <c r="AD19" t="n">
        <v>669020.9046197401</v>
      </c>
      <c r="AE19" t="n">
        <v>915383.9168199684</v>
      </c>
      <c r="AF19" t="n">
        <v>1.605664047953212e-06</v>
      </c>
      <c r="AG19" t="n">
        <v>1.337708333333333</v>
      </c>
      <c r="AH19" t="n">
        <v>828020.9605480663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1.5592</v>
      </c>
      <c r="E20" t="n">
        <v>64.13</v>
      </c>
      <c r="F20" t="n">
        <v>61.65</v>
      </c>
      <c r="G20" t="n">
        <v>184.96</v>
      </c>
      <c r="H20" t="n">
        <v>2.57</v>
      </c>
      <c r="I20" t="n">
        <v>20</v>
      </c>
      <c r="J20" t="n">
        <v>130.79</v>
      </c>
      <c r="K20" t="n">
        <v>41.65</v>
      </c>
      <c r="L20" t="n">
        <v>19</v>
      </c>
      <c r="M20" t="n">
        <v>18</v>
      </c>
      <c r="N20" t="n">
        <v>20.14</v>
      </c>
      <c r="O20" t="n">
        <v>16364.25</v>
      </c>
      <c r="P20" t="n">
        <v>497.26</v>
      </c>
      <c r="Q20" t="n">
        <v>793.2</v>
      </c>
      <c r="R20" t="n">
        <v>130.79</v>
      </c>
      <c r="S20" t="n">
        <v>86.27</v>
      </c>
      <c r="T20" t="n">
        <v>11700.45</v>
      </c>
      <c r="U20" t="n">
        <v>0.66</v>
      </c>
      <c r="V20" t="n">
        <v>0.79</v>
      </c>
      <c r="W20" t="n">
        <v>0.25</v>
      </c>
      <c r="X20" t="n">
        <v>0.6899999999999999</v>
      </c>
      <c r="Y20" t="n">
        <v>0.5</v>
      </c>
      <c r="Z20" t="n">
        <v>10</v>
      </c>
      <c r="AA20" t="n">
        <v>664.2209009737392</v>
      </c>
      <c r="AB20" t="n">
        <v>908.8163400702946</v>
      </c>
      <c r="AC20" t="n">
        <v>822.0801841057294</v>
      </c>
      <c r="AD20" t="n">
        <v>664220.9009737392</v>
      </c>
      <c r="AE20" t="n">
        <v>908816.3400702946</v>
      </c>
      <c r="AF20" t="n">
        <v>1.607623055011011e-06</v>
      </c>
      <c r="AG20" t="n">
        <v>1.336041666666667</v>
      </c>
      <c r="AH20" t="n">
        <v>822080.1841057293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1.5601</v>
      </c>
      <c r="E21" t="n">
        <v>64.09999999999999</v>
      </c>
      <c r="F21" t="n">
        <v>61.64</v>
      </c>
      <c r="G21" t="n">
        <v>194.65</v>
      </c>
      <c r="H21" t="n">
        <v>2.67</v>
      </c>
      <c r="I21" t="n">
        <v>19</v>
      </c>
      <c r="J21" t="n">
        <v>132.12</v>
      </c>
      <c r="K21" t="n">
        <v>41.65</v>
      </c>
      <c r="L21" t="n">
        <v>20</v>
      </c>
      <c r="M21" t="n">
        <v>14</v>
      </c>
      <c r="N21" t="n">
        <v>20.47</v>
      </c>
      <c r="O21" t="n">
        <v>16528.68</v>
      </c>
      <c r="P21" t="n">
        <v>492.69</v>
      </c>
      <c r="Q21" t="n">
        <v>793.2</v>
      </c>
      <c r="R21" t="n">
        <v>130.25</v>
      </c>
      <c r="S21" t="n">
        <v>86.27</v>
      </c>
      <c r="T21" t="n">
        <v>11436.25</v>
      </c>
      <c r="U21" t="n">
        <v>0.66</v>
      </c>
      <c r="V21" t="n">
        <v>0.79</v>
      </c>
      <c r="W21" t="n">
        <v>0.26</v>
      </c>
      <c r="X21" t="n">
        <v>0.67</v>
      </c>
      <c r="Y21" t="n">
        <v>0.5</v>
      </c>
      <c r="Z21" t="n">
        <v>10</v>
      </c>
      <c r="AA21" t="n">
        <v>659.8178392848193</v>
      </c>
      <c r="AB21" t="n">
        <v>902.791876818142</v>
      </c>
      <c r="AC21" t="n">
        <v>816.6306871709751</v>
      </c>
      <c r="AD21" t="n">
        <v>659817.8392848193</v>
      </c>
      <c r="AE21" t="n">
        <v>902791.876818142</v>
      </c>
      <c r="AF21" t="n">
        <v>1.608551005722601e-06</v>
      </c>
      <c r="AG21" t="n">
        <v>1.335416666666666</v>
      </c>
      <c r="AH21" t="n">
        <v>816630.687170975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1.5632</v>
      </c>
      <c r="E22" t="n">
        <v>63.97</v>
      </c>
      <c r="F22" t="n">
        <v>61.53</v>
      </c>
      <c r="G22" t="n">
        <v>205.11</v>
      </c>
      <c r="H22" t="n">
        <v>2.78</v>
      </c>
      <c r="I22" t="n">
        <v>18</v>
      </c>
      <c r="J22" t="n">
        <v>133.46</v>
      </c>
      <c r="K22" t="n">
        <v>41.65</v>
      </c>
      <c r="L22" t="n">
        <v>21</v>
      </c>
      <c r="M22" t="n">
        <v>13</v>
      </c>
      <c r="N22" t="n">
        <v>20.81</v>
      </c>
      <c r="O22" t="n">
        <v>16693.59</v>
      </c>
      <c r="P22" t="n">
        <v>488.28</v>
      </c>
      <c r="Q22" t="n">
        <v>793.2</v>
      </c>
      <c r="R22" t="n">
        <v>126.9</v>
      </c>
      <c r="S22" t="n">
        <v>86.27</v>
      </c>
      <c r="T22" t="n">
        <v>9766.76</v>
      </c>
      <c r="U22" t="n">
        <v>0.68</v>
      </c>
      <c r="V22" t="n">
        <v>0.79</v>
      </c>
      <c r="W22" t="n">
        <v>0.24</v>
      </c>
      <c r="X22" t="n">
        <v>0.57</v>
      </c>
      <c r="Y22" t="n">
        <v>0.5</v>
      </c>
      <c r="Z22" t="n">
        <v>10</v>
      </c>
      <c r="AA22" t="n">
        <v>654.2770804784585</v>
      </c>
      <c r="AB22" t="n">
        <v>895.2107661782522</v>
      </c>
      <c r="AC22" t="n">
        <v>809.7731070904008</v>
      </c>
      <c r="AD22" t="n">
        <v>654277.0804784585</v>
      </c>
      <c r="AE22" t="n">
        <v>895210.7661782523</v>
      </c>
      <c r="AF22" t="n">
        <v>1.611747280395852e-06</v>
      </c>
      <c r="AG22" t="n">
        <v>1.332708333333333</v>
      </c>
      <c r="AH22" t="n">
        <v>809773.1070904008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1.562</v>
      </c>
      <c r="E23" t="n">
        <v>64.02</v>
      </c>
      <c r="F23" t="n">
        <v>61.59</v>
      </c>
      <c r="G23" t="n">
        <v>205.29</v>
      </c>
      <c r="H23" t="n">
        <v>2.88</v>
      </c>
      <c r="I23" t="n">
        <v>18</v>
      </c>
      <c r="J23" t="n">
        <v>134.8</v>
      </c>
      <c r="K23" t="n">
        <v>41.65</v>
      </c>
      <c r="L23" t="n">
        <v>22</v>
      </c>
      <c r="M23" t="n">
        <v>6</v>
      </c>
      <c r="N23" t="n">
        <v>21.15</v>
      </c>
      <c r="O23" t="n">
        <v>16859.1</v>
      </c>
      <c r="P23" t="n">
        <v>486.62</v>
      </c>
      <c r="Q23" t="n">
        <v>793.2</v>
      </c>
      <c r="R23" t="n">
        <v>128.16</v>
      </c>
      <c r="S23" t="n">
        <v>86.27</v>
      </c>
      <c r="T23" t="n">
        <v>10394.92</v>
      </c>
      <c r="U23" t="n">
        <v>0.67</v>
      </c>
      <c r="V23" t="n">
        <v>0.79</v>
      </c>
      <c r="W23" t="n">
        <v>0.26</v>
      </c>
      <c r="X23" t="n">
        <v>0.62</v>
      </c>
      <c r="Y23" t="n">
        <v>0.5</v>
      </c>
      <c r="Z23" t="n">
        <v>10</v>
      </c>
      <c r="AA23" t="n">
        <v>653.5495385196809</v>
      </c>
      <c r="AB23" t="n">
        <v>894.215311173367</v>
      </c>
      <c r="AC23" t="n">
        <v>808.8726569140517</v>
      </c>
      <c r="AD23" t="n">
        <v>653549.538519681</v>
      </c>
      <c r="AE23" t="n">
        <v>894215.311173367</v>
      </c>
      <c r="AF23" t="n">
        <v>1.6105100127804e-06</v>
      </c>
      <c r="AG23" t="n">
        <v>1.33375</v>
      </c>
      <c r="AH23" t="n">
        <v>808872.6569140517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1.5628</v>
      </c>
      <c r="E24" t="n">
        <v>63.99</v>
      </c>
      <c r="F24" t="n">
        <v>61.57</v>
      </c>
      <c r="G24" t="n">
        <v>217.32</v>
      </c>
      <c r="H24" t="n">
        <v>2.99</v>
      </c>
      <c r="I24" t="n">
        <v>17</v>
      </c>
      <c r="J24" t="n">
        <v>136.14</v>
      </c>
      <c r="K24" t="n">
        <v>41.65</v>
      </c>
      <c r="L24" t="n">
        <v>23</v>
      </c>
      <c r="M24" t="n">
        <v>3</v>
      </c>
      <c r="N24" t="n">
        <v>21.49</v>
      </c>
      <c r="O24" t="n">
        <v>17024.98</v>
      </c>
      <c r="P24" t="n">
        <v>486.32</v>
      </c>
      <c r="Q24" t="n">
        <v>793.2</v>
      </c>
      <c r="R24" t="n">
        <v>127.67</v>
      </c>
      <c r="S24" t="n">
        <v>86.27</v>
      </c>
      <c r="T24" t="n">
        <v>10155.89</v>
      </c>
      <c r="U24" t="n">
        <v>0.68</v>
      </c>
      <c r="V24" t="n">
        <v>0.79</v>
      </c>
      <c r="W24" t="n">
        <v>0.26</v>
      </c>
      <c r="X24" t="n">
        <v>0.61</v>
      </c>
      <c r="Y24" t="n">
        <v>0.5</v>
      </c>
      <c r="Z24" t="n">
        <v>10</v>
      </c>
      <c r="AA24" t="n">
        <v>652.8826807559918</v>
      </c>
      <c r="AB24" t="n">
        <v>893.3028869613993</v>
      </c>
      <c r="AC24" t="n">
        <v>808.047313188279</v>
      </c>
      <c r="AD24" t="n">
        <v>652882.6807559918</v>
      </c>
      <c r="AE24" t="n">
        <v>893302.8869613992</v>
      </c>
      <c r="AF24" t="n">
        <v>1.611334857857368e-06</v>
      </c>
      <c r="AG24" t="n">
        <v>1.333125</v>
      </c>
      <c r="AH24" t="n">
        <v>808047.3131882789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1.5631</v>
      </c>
      <c r="E25" t="n">
        <v>63.98</v>
      </c>
      <c r="F25" t="n">
        <v>61.56</v>
      </c>
      <c r="G25" t="n">
        <v>217.28</v>
      </c>
      <c r="H25" t="n">
        <v>3.09</v>
      </c>
      <c r="I25" t="n">
        <v>17</v>
      </c>
      <c r="J25" t="n">
        <v>137.49</v>
      </c>
      <c r="K25" t="n">
        <v>41.65</v>
      </c>
      <c r="L25" t="n">
        <v>24</v>
      </c>
      <c r="M25" t="n">
        <v>2</v>
      </c>
      <c r="N25" t="n">
        <v>21.84</v>
      </c>
      <c r="O25" t="n">
        <v>17191.35</v>
      </c>
      <c r="P25" t="n">
        <v>490.09</v>
      </c>
      <c r="Q25" t="n">
        <v>793.2</v>
      </c>
      <c r="R25" t="n">
        <v>127.39</v>
      </c>
      <c r="S25" t="n">
        <v>86.27</v>
      </c>
      <c r="T25" t="n">
        <v>10016.04</v>
      </c>
      <c r="U25" t="n">
        <v>0.68</v>
      </c>
      <c r="V25" t="n">
        <v>0.79</v>
      </c>
      <c r="W25" t="n">
        <v>0.26</v>
      </c>
      <c r="X25" t="n">
        <v>0.59</v>
      </c>
      <c r="Y25" t="n">
        <v>0.5</v>
      </c>
      <c r="Z25" t="n">
        <v>10</v>
      </c>
      <c r="AA25" t="n">
        <v>656.0030982954778</v>
      </c>
      <c r="AB25" t="n">
        <v>897.5723799020301</v>
      </c>
      <c r="AC25" t="n">
        <v>811.909331714927</v>
      </c>
      <c r="AD25" t="n">
        <v>656003.0982954778</v>
      </c>
      <c r="AE25" t="n">
        <v>897572.3799020301</v>
      </c>
      <c r="AF25" t="n">
        <v>1.611644174761231e-06</v>
      </c>
      <c r="AG25" t="n">
        <v>1.332916666666667</v>
      </c>
      <c r="AH25" t="n">
        <v>811909.331714927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1.5628</v>
      </c>
      <c r="E26" t="n">
        <v>63.99</v>
      </c>
      <c r="F26" t="n">
        <v>61.58</v>
      </c>
      <c r="G26" t="n">
        <v>217.33</v>
      </c>
      <c r="H26" t="n">
        <v>3.18</v>
      </c>
      <c r="I26" t="n">
        <v>17</v>
      </c>
      <c r="J26" t="n">
        <v>138.85</v>
      </c>
      <c r="K26" t="n">
        <v>41.65</v>
      </c>
      <c r="L26" t="n">
        <v>25</v>
      </c>
      <c r="M26" t="n">
        <v>0</v>
      </c>
      <c r="N26" t="n">
        <v>22.2</v>
      </c>
      <c r="O26" t="n">
        <v>17358.22</v>
      </c>
      <c r="P26" t="n">
        <v>494.79</v>
      </c>
      <c r="Q26" t="n">
        <v>793.22</v>
      </c>
      <c r="R26" t="n">
        <v>127.73</v>
      </c>
      <c r="S26" t="n">
        <v>86.27</v>
      </c>
      <c r="T26" t="n">
        <v>10183.74</v>
      </c>
      <c r="U26" t="n">
        <v>0.68</v>
      </c>
      <c r="V26" t="n">
        <v>0.79</v>
      </c>
      <c r="W26" t="n">
        <v>0.27</v>
      </c>
      <c r="X26" t="n">
        <v>0.61</v>
      </c>
      <c r="Y26" t="n">
        <v>0.5</v>
      </c>
      <c r="Z26" t="n">
        <v>10</v>
      </c>
      <c r="AA26" t="n">
        <v>660.2923513661303</v>
      </c>
      <c r="AB26" t="n">
        <v>903.4411251817872</v>
      </c>
      <c r="AC26" t="n">
        <v>817.2179721820197</v>
      </c>
      <c r="AD26" t="n">
        <v>660292.3513661303</v>
      </c>
      <c r="AE26" t="n">
        <v>903441.1251817873</v>
      </c>
      <c r="AF26" t="n">
        <v>1.611334857857368e-06</v>
      </c>
      <c r="AG26" t="n">
        <v>1.333125</v>
      </c>
      <c r="AH26" t="n">
        <v>817217.9721820197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1.2417</v>
      </c>
      <c r="E2" t="n">
        <v>80.54000000000001</v>
      </c>
      <c r="F2" t="n">
        <v>73.98</v>
      </c>
      <c r="G2" t="n">
        <v>12.94</v>
      </c>
      <c r="H2" t="n">
        <v>0.28</v>
      </c>
      <c r="I2" t="n">
        <v>343</v>
      </c>
      <c r="J2" t="n">
        <v>61.76</v>
      </c>
      <c r="K2" t="n">
        <v>28.92</v>
      </c>
      <c r="L2" t="n">
        <v>1</v>
      </c>
      <c r="M2" t="n">
        <v>341</v>
      </c>
      <c r="N2" t="n">
        <v>6.84</v>
      </c>
      <c r="O2" t="n">
        <v>7851.41</v>
      </c>
      <c r="P2" t="n">
        <v>473.28</v>
      </c>
      <c r="Q2" t="n">
        <v>793.28</v>
      </c>
      <c r="R2" t="n">
        <v>542.61</v>
      </c>
      <c r="S2" t="n">
        <v>86.27</v>
      </c>
      <c r="T2" t="n">
        <v>215996.13</v>
      </c>
      <c r="U2" t="n">
        <v>0.16</v>
      </c>
      <c r="V2" t="n">
        <v>0.66</v>
      </c>
      <c r="W2" t="n">
        <v>0.77</v>
      </c>
      <c r="X2" t="n">
        <v>13</v>
      </c>
      <c r="Y2" t="n">
        <v>0.5</v>
      </c>
      <c r="Z2" t="n">
        <v>10</v>
      </c>
      <c r="AA2" t="n">
        <v>780.943169180816</v>
      </c>
      <c r="AB2" t="n">
        <v>1068.520896854262</v>
      </c>
      <c r="AC2" t="n">
        <v>966.542762136988</v>
      </c>
      <c r="AD2" t="n">
        <v>780943.1691808159</v>
      </c>
      <c r="AE2" t="n">
        <v>1068520.896854262</v>
      </c>
      <c r="AF2" t="n">
        <v>1.389886700720378e-06</v>
      </c>
      <c r="AG2" t="n">
        <v>1.677916666666667</v>
      </c>
      <c r="AH2" t="n">
        <v>966542.762136988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1.419</v>
      </c>
      <c r="E3" t="n">
        <v>70.47</v>
      </c>
      <c r="F3" t="n">
        <v>66.58</v>
      </c>
      <c r="G3" t="n">
        <v>26.45</v>
      </c>
      <c r="H3" t="n">
        <v>0.55</v>
      </c>
      <c r="I3" t="n">
        <v>151</v>
      </c>
      <c r="J3" t="n">
        <v>62.92</v>
      </c>
      <c r="K3" t="n">
        <v>28.92</v>
      </c>
      <c r="L3" t="n">
        <v>2</v>
      </c>
      <c r="M3" t="n">
        <v>149</v>
      </c>
      <c r="N3" t="n">
        <v>7</v>
      </c>
      <c r="O3" t="n">
        <v>7994.37</v>
      </c>
      <c r="P3" t="n">
        <v>416.64</v>
      </c>
      <c r="Q3" t="n">
        <v>793.21</v>
      </c>
      <c r="R3" t="n">
        <v>295.23</v>
      </c>
      <c r="S3" t="n">
        <v>86.27</v>
      </c>
      <c r="T3" t="n">
        <v>93265.17999999999</v>
      </c>
      <c r="U3" t="n">
        <v>0.29</v>
      </c>
      <c r="V3" t="n">
        <v>0.73</v>
      </c>
      <c r="W3" t="n">
        <v>0.46</v>
      </c>
      <c r="X3" t="n">
        <v>5.61</v>
      </c>
      <c r="Y3" t="n">
        <v>0.5</v>
      </c>
      <c r="Z3" t="n">
        <v>10</v>
      </c>
      <c r="AA3" t="n">
        <v>607.0145863266813</v>
      </c>
      <c r="AB3" t="n">
        <v>830.5441366057062</v>
      </c>
      <c r="AC3" t="n">
        <v>751.2781698840738</v>
      </c>
      <c r="AD3" t="n">
        <v>607014.5863266813</v>
      </c>
      <c r="AE3" t="n">
        <v>830544.1366057062</v>
      </c>
      <c r="AF3" t="n">
        <v>1.588346000098426e-06</v>
      </c>
      <c r="AG3" t="n">
        <v>1.468125</v>
      </c>
      <c r="AH3" t="n">
        <v>751278.1698840738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1.4791</v>
      </c>
      <c r="E4" t="n">
        <v>67.61</v>
      </c>
      <c r="F4" t="n">
        <v>64.48</v>
      </c>
      <c r="G4" t="n">
        <v>40.3</v>
      </c>
      <c r="H4" t="n">
        <v>0.8100000000000001</v>
      </c>
      <c r="I4" t="n">
        <v>96</v>
      </c>
      <c r="J4" t="n">
        <v>64.08</v>
      </c>
      <c r="K4" t="n">
        <v>28.92</v>
      </c>
      <c r="L4" t="n">
        <v>3</v>
      </c>
      <c r="M4" t="n">
        <v>94</v>
      </c>
      <c r="N4" t="n">
        <v>7.16</v>
      </c>
      <c r="O4" t="n">
        <v>8137.65</v>
      </c>
      <c r="P4" t="n">
        <v>394.24</v>
      </c>
      <c r="Q4" t="n">
        <v>793.22</v>
      </c>
      <c r="R4" t="n">
        <v>225.14</v>
      </c>
      <c r="S4" t="n">
        <v>86.27</v>
      </c>
      <c r="T4" t="n">
        <v>58496.84</v>
      </c>
      <c r="U4" t="n">
        <v>0.38</v>
      </c>
      <c r="V4" t="n">
        <v>0.75</v>
      </c>
      <c r="W4" t="n">
        <v>0.37</v>
      </c>
      <c r="X4" t="n">
        <v>3.51</v>
      </c>
      <c r="Y4" t="n">
        <v>0.5</v>
      </c>
      <c r="Z4" t="n">
        <v>10</v>
      </c>
      <c r="AA4" t="n">
        <v>555.7560030830806</v>
      </c>
      <c r="AB4" t="n">
        <v>760.4098816427185</v>
      </c>
      <c r="AC4" t="n">
        <v>687.8374297807084</v>
      </c>
      <c r="AD4" t="n">
        <v>555756.0030830806</v>
      </c>
      <c r="AE4" t="n">
        <v>760409.8816427185</v>
      </c>
      <c r="AF4" t="n">
        <v>1.655618441681171e-06</v>
      </c>
      <c r="AG4" t="n">
        <v>1.408541666666667</v>
      </c>
      <c r="AH4" t="n">
        <v>687837.4297807084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1.5195</v>
      </c>
      <c r="E5" t="n">
        <v>65.81</v>
      </c>
      <c r="F5" t="n">
        <v>63.06</v>
      </c>
      <c r="G5" t="n">
        <v>54.83</v>
      </c>
      <c r="H5" t="n">
        <v>1.07</v>
      </c>
      <c r="I5" t="n">
        <v>69</v>
      </c>
      <c r="J5" t="n">
        <v>65.25</v>
      </c>
      <c r="K5" t="n">
        <v>28.92</v>
      </c>
      <c r="L5" t="n">
        <v>4</v>
      </c>
      <c r="M5" t="n">
        <v>67</v>
      </c>
      <c r="N5" t="n">
        <v>7.33</v>
      </c>
      <c r="O5" t="n">
        <v>8281.25</v>
      </c>
      <c r="P5" t="n">
        <v>375.62</v>
      </c>
      <c r="Q5" t="n">
        <v>793.23</v>
      </c>
      <c r="R5" t="n">
        <v>177.71</v>
      </c>
      <c r="S5" t="n">
        <v>86.27</v>
      </c>
      <c r="T5" t="n">
        <v>34916.45</v>
      </c>
      <c r="U5" t="n">
        <v>0.49</v>
      </c>
      <c r="V5" t="n">
        <v>0.77</v>
      </c>
      <c r="W5" t="n">
        <v>0.3</v>
      </c>
      <c r="X5" t="n">
        <v>2.09</v>
      </c>
      <c r="Y5" t="n">
        <v>0.5</v>
      </c>
      <c r="Z5" t="n">
        <v>10</v>
      </c>
      <c r="AA5" t="n">
        <v>520.3648268763008</v>
      </c>
      <c r="AB5" t="n">
        <v>711.9861130081023</v>
      </c>
      <c r="AC5" t="n">
        <v>644.035157661394</v>
      </c>
      <c r="AD5" t="n">
        <v>520364.8268763007</v>
      </c>
      <c r="AE5" t="n">
        <v>711986.1130081023</v>
      </c>
      <c r="AF5" t="n">
        <v>1.700839849999689e-06</v>
      </c>
      <c r="AG5" t="n">
        <v>1.371041666666667</v>
      </c>
      <c r="AH5" t="n">
        <v>644035.157661394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1.5265</v>
      </c>
      <c r="E6" t="n">
        <v>65.51000000000001</v>
      </c>
      <c r="F6" t="n">
        <v>62.96</v>
      </c>
      <c r="G6" t="n">
        <v>69.95999999999999</v>
      </c>
      <c r="H6" t="n">
        <v>1.31</v>
      </c>
      <c r="I6" t="n">
        <v>54</v>
      </c>
      <c r="J6" t="n">
        <v>66.42</v>
      </c>
      <c r="K6" t="n">
        <v>28.92</v>
      </c>
      <c r="L6" t="n">
        <v>5</v>
      </c>
      <c r="M6" t="n">
        <v>52</v>
      </c>
      <c r="N6" t="n">
        <v>7.49</v>
      </c>
      <c r="O6" t="n">
        <v>8425.16</v>
      </c>
      <c r="P6" t="n">
        <v>364.91</v>
      </c>
      <c r="Q6" t="n">
        <v>793.22</v>
      </c>
      <c r="R6" t="n">
        <v>174.87</v>
      </c>
      <c r="S6" t="n">
        <v>86.27</v>
      </c>
      <c r="T6" t="n">
        <v>33570.88</v>
      </c>
      <c r="U6" t="n">
        <v>0.49</v>
      </c>
      <c r="V6" t="n">
        <v>0.77</v>
      </c>
      <c r="W6" t="n">
        <v>0.3</v>
      </c>
      <c r="X6" t="n">
        <v>1.99</v>
      </c>
      <c r="Y6" t="n">
        <v>0.5</v>
      </c>
      <c r="Z6" t="n">
        <v>10</v>
      </c>
      <c r="AA6" t="n">
        <v>508.1619756047995</v>
      </c>
      <c r="AB6" t="n">
        <v>695.2896335466312</v>
      </c>
      <c r="AC6" t="n">
        <v>628.9321667660696</v>
      </c>
      <c r="AD6" t="n">
        <v>508161.9756047995</v>
      </c>
      <c r="AE6" t="n">
        <v>695289.6335466312</v>
      </c>
      <c r="AF6" t="n">
        <v>1.708675242530125e-06</v>
      </c>
      <c r="AG6" t="n">
        <v>1.364791666666667</v>
      </c>
      <c r="AH6" t="n">
        <v>628932.1667660696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1.5403</v>
      </c>
      <c r="E7" t="n">
        <v>64.92</v>
      </c>
      <c r="F7" t="n">
        <v>62.53</v>
      </c>
      <c r="G7" t="n">
        <v>87.25</v>
      </c>
      <c r="H7" t="n">
        <v>1.55</v>
      </c>
      <c r="I7" t="n">
        <v>43</v>
      </c>
      <c r="J7" t="n">
        <v>67.59</v>
      </c>
      <c r="K7" t="n">
        <v>28.92</v>
      </c>
      <c r="L7" t="n">
        <v>6</v>
      </c>
      <c r="M7" t="n">
        <v>41</v>
      </c>
      <c r="N7" t="n">
        <v>7.66</v>
      </c>
      <c r="O7" t="n">
        <v>8569.4</v>
      </c>
      <c r="P7" t="n">
        <v>351.42</v>
      </c>
      <c r="Q7" t="n">
        <v>793.2</v>
      </c>
      <c r="R7" t="n">
        <v>160.09</v>
      </c>
      <c r="S7" t="n">
        <v>86.27</v>
      </c>
      <c r="T7" t="n">
        <v>26234.39</v>
      </c>
      <c r="U7" t="n">
        <v>0.54</v>
      </c>
      <c r="V7" t="n">
        <v>0.78</v>
      </c>
      <c r="W7" t="n">
        <v>0.29</v>
      </c>
      <c r="X7" t="n">
        <v>1.56</v>
      </c>
      <c r="Y7" t="n">
        <v>0.5</v>
      </c>
      <c r="Z7" t="n">
        <v>10</v>
      </c>
      <c r="AA7" t="n">
        <v>490.5176328991958</v>
      </c>
      <c r="AB7" t="n">
        <v>671.1478654433616</v>
      </c>
      <c r="AC7" t="n">
        <v>607.0944551273918</v>
      </c>
      <c r="AD7" t="n">
        <v>490517.6328991958</v>
      </c>
      <c r="AE7" t="n">
        <v>671147.8654433617</v>
      </c>
      <c r="AF7" t="n">
        <v>1.724122159232985e-06</v>
      </c>
      <c r="AG7" t="n">
        <v>1.3525</v>
      </c>
      <c r="AH7" t="n">
        <v>607094.4551273918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1.5492</v>
      </c>
      <c r="E8" t="n">
        <v>64.55</v>
      </c>
      <c r="F8" t="n">
        <v>62.25</v>
      </c>
      <c r="G8" t="n">
        <v>103.75</v>
      </c>
      <c r="H8" t="n">
        <v>1.78</v>
      </c>
      <c r="I8" t="n">
        <v>36</v>
      </c>
      <c r="J8" t="n">
        <v>68.76000000000001</v>
      </c>
      <c r="K8" t="n">
        <v>28.92</v>
      </c>
      <c r="L8" t="n">
        <v>7</v>
      </c>
      <c r="M8" t="n">
        <v>25</v>
      </c>
      <c r="N8" t="n">
        <v>7.83</v>
      </c>
      <c r="O8" t="n">
        <v>8713.950000000001</v>
      </c>
      <c r="P8" t="n">
        <v>340.43</v>
      </c>
      <c r="Q8" t="n">
        <v>793.2</v>
      </c>
      <c r="R8" t="n">
        <v>150.3</v>
      </c>
      <c r="S8" t="n">
        <v>86.27</v>
      </c>
      <c r="T8" t="n">
        <v>21373.76</v>
      </c>
      <c r="U8" t="n">
        <v>0.57</v>
      </c>
      <c r="V8" t="n">
        <v>0.78</v>
      </c>
      <c r="W8" t="n">
        <v>0.29</v>
      </c>
      <c r="X8" t="n">
        <v>1.28</v>
      </c>
      <c r="Y8" t="n">
        <v>0.5</v>
      </c>
      <c r="Z8" t="n">
        <v>10</v>
      </c>
      <c r="AA8" t="n">
        <v>477.2870441577496</v>
      </c>
      <c r="AB8" t="n">
        <v>653.0451902349347</v>
      </c>
      <c r="AC8" t="n">
        <v>590.7194738335928</v>
      </c>
      <c r="AD8" t="n">
        <v>477287.0441577496</v>
      </c>
      <c r="AE8" t="n">
        <v>653045.1902349347</v>
      </c>
      <c r="AF8" t="n">
        <v>1.734084301164539e-06</v>
      </c>
      <c r="AG8" t="n">
        <v>1.344791666666667</v>
      </c>
      <c r="AH8" t="n">
        <v>590719.4738335928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1.5495</v>
      </c>
      <c r="E9" t="n">
        <v>64.54000000000001</v>
      </c>
      <c r="F9" t="n">
        <v>62.27</v>
      </c>
      <c r="G9" t="n">
        <v>109.88</v>
      </c>
      <c r="H9" t="n">
        <v>2</v>
      </c>
      <c r="I9" t="n">
        <v>34</v>
      </c>
      <c r="J9" t="n">
        <v>69.93000000000001</v>
      </c>
      <c r="K9" t="n">
        <v>28.92</v>
      </c>
      <c r="L9" t="n">
        <v>8</v>
      </c>
      <c r="M9" t="n">
        <v>5</v>
      </c>
      <c r="N9" t="n">
        <v>8.01</v>
      </c>
      <c r="O9" t="n">
        <v>8858.84</v>
      </c>
      <c r="P9" t="n">
        <v>337.03</v>
      </c>
      <c r="Q9" t="n">
        <v>793.2</v>
      </c>
      <c r="R9" t="n">
        <v>150.22</v>
      </c>
      <c r="S9" t="n">
        <v>86.27</v>
      </c>
      <c r="T9" t="n">
        <v>21344.63</v>
      </c>
      <c r="U9" t="n">
        <v>0.57</v>
      </c>
      <c r="V9" t="n">
        <v>0.78</v>
      </c>
      <c r="W9" t="n">
        <v>0.31</v>
      </c>
      <c r="X9" t="n">
        <v>1.3</v>
      </c>
      <c r="Y9" t="n">
        <v>0.5</v>
      </c>
      <c r="Z9" t="n">
        <v>10</v>
      </c>
      <c r="AA9" t="n">
        <v>474.2650380844987</v>
      </c>
      <c r="AB9" t="n">
        <v>648.9103482040143</v>
      </c>
      <c r="AC9" t="n">
        <v>586.9792553228162</v>
      </c>
      <c r="AD9" t="n">
        <v>474265.0380844987</v>
      </c>
      <c r="AE9" t="n">
        <v>648910.3482040144</v>
      </c>
      <c r="AF9" t="n">
        <v>1.734420103701559e-06</v>
      </c>
      <c r="AG9" t="n">
        <v>1.344583333333333</v>
      </c>
      <c r="AH9" t="n">
        <v>586979.2553228162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1.5521</v>
      </c>
      <c r="E10" t="n">
        <v>64.43000000000001</v>
      </c>
      <c r="F10" t="n">
        <v>62.18</v>
      </c>
      <c r="G10" t="n">
        <v>113.05</v>
      </c>
      <c r="H10" t="n">
        <v>2.21</v>
      </c>
      <c r="I10" t="n">
        <v>33</v>
      </c>
      <c r="J10" t="n">
        <v>71.11</v>
      </c>
      <c r="K10" t="n">
        <v>28.92</v>
      </c>
      <c r="L10" t="n">
        <v>9</v>
      </c>
      <c r="M10" t="n">
        <v>1</v>
      </c>
      <c r="N10" t="n">
        <v>8.19</v>
      </c>
      <c r="O10" t="n">
        <v>9004.040000000001</v>
      </c>
      <c r="P10" t="n">
        <v>340.06</v>
      </c>
      <c r="Q10" t="n">
        <v>793.22</v>
      </c>
      <c r="R10" t="n">
        <v>147.05</v>
      </c>
      <c r="S10" t="n">
        <v>86.27</v>
      </c>
      <c r="T10" t="n">
        <v>19764.61</v>
      </c>
      <c r="U10" t="n">
        <v>0.59</v>
      </c>
      <c r="V10" t="n">
        <v>0.78</v>
      </c>
      <c r="W10" t="n">
        <v>0.31</v>
      </c>
      <c r="X10" t="n">
        <v>1.21</v>
      </c>
      <c r="Y10" t="n">
        <v>0.5</v>
      </c>
      <c r="Z10" t="n">
        <v>10</v>
      </c>
      <c r="AA10" t="n">
        <v>475.8817405456522</v>
      </c>
      <c r="AB10" t="n">
        <v>651.1223918352433</v>
      </c>
      <c r="AC10" t="n">
        <v>588.9801846145034</v>
      </c>
      <c r="AD10" t="n">
        <v>475881.7405456522</v>
      </c>
      <c r="AE10" t="n">
        <v>651122.3918352433</v>
      </c>
      <c r="AF10" t="n">
        <v>1.73733039235572e-06</v>
      </c>
      <c r="AG10" t="n">
        <v>1.342291666666667</v>
      </c>
      <c r="AH10" t="n">
        <v>588980.1846145034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1.552</v>
      </c>
      <c r="E11" t="n">
        <v>64.43000000000001</v>
      </c>
      <c r="F11" t="n">
        <v>62.18</v>
      </c>
      <c r="G11" t="n">
        <v>113.05</v>
      </c>
      <c r="H11" t="n">
        <v>2.42</v>
      </c>
      <c r="I11" t="n">
        <v>33</v>
      </c>
      <c r="J11" t="n">
        <v>72.29000000000001</v>
      </c>
      <c r="K11" t="n">
        <v>28.92</v>
      </c>
      <c r="L11" t="n">
        <v>10</v>
      </c>
      <c r="M11" t="n">
        <v>0</v>
      </c>
      <c r="N11" t="n">
        <v>8.369999999999999</v>
      </c>
      <c r="O11" t="n">
        <v>9149.58</v>
      </c>
      <c r="P11" t="n">
        <v>345.23</v>
      </c>
      <c r="Q11" t="n">
        <v>793.22</v>
      </c>
      <c r="R11" t="n">
        <v>147.12</v>
      </c>
      <c r="S11" t="n">
        <v>86.27</v>
      </c>
      <c r="T11" t="n">
        <v>19802.24</v>
      </c>
      <c r="U11" t="n">
        <v>0.59</v>
      </c>
      <c r="V11" t="n">
        <v>0.78</v>
      </c>
      <c r="W11" t="n">
        <v>0.31</v>
      </c>
      <c r="X11" t="n">
        <v>1.21</v>
      </c>
      <c r="Y11" t="n">
        <v>0.5</v>
      </c>
      <c r="Z11" t="n">
        <v>10</v>
      </c>
      <c r="AA11" t="n">
        <v>480.4440144875829</v>
      </c>
      <c r="AB11" t="n">
        <v>657.3646963159139</v>
      </c>
      <c r="AC11" t="n">
        <v>594.6267323166683</v>
      </c>
      <c r="AD11" t="n">
        <v>480444.014487583</v>
      </c>
      <c r="AE11" t="n">
        <v>657364.6963159139</v>
      </c>
      <c r="AF11" t="n">
        <v>1.737218458176714e-06</v>
      </c>
      <c r="AG11" t="n">
        <v>1.342291666666667</v>
      </c>
      <c r="AH11" t="n">
        <v>594626.7323166683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0.778</v>
      </c>
      <c r="E2" t="n">
        <v>128.54</v>
      </c>
      <c r="F2" t="n">
        <v>96.08</v>
      </c>
      <c r="G2" t="n">
        <v>6.49</v>
      </c>
      <c r="H2" t="n">
        <v>0.11</v>
      </c>
      <c r="I2" t="n">
        <v>888</v>
      </c>
      <c r="J2" t="n">
        <v>167.88</v>
      </c>
      <c r="K2" t="n">
        <v>51.39</v>
      </c>
      <c r="L2" t="n">
        <v>1</v>
      </c>
      <c r="M2" t="n">
        <v>886</v>
      </c>
      <c r="N2" t="n">
        <v>30.49</v>
      </c>
      <c r="O2" t="n">
        <v>20939.59</v>
      </c>
      <c r="P2" t="n">
        <v>1216.91</v>
      </c>
      <c r="Q2" t="n">
        <v>793.33</v>
      </c>
      <c r="R2" t="n">
        <v>1285.11</v>
      </c>
      <c r="S2" t="n">
        <v>86.27</v>
      </c>
      <c r="T2" t="n">
        <v>584521.27</v>
      </c>
      <c r="U2" t="n">
        <v>0.07000000000000001</v>
      </c>
      <c r="V2" t="n">
        <v>0.51</v>
      </c>
      <c r="W2" t="n">
        <v>1.65</v>
      </c>
      <c r="X2" t="n">
        <v>35.1</v>
      </c>
      <c r="Y2" t="n">
        <v>0.5</v>
      </c>
      <c r="Z2" t="n">
        <v>10</v>
      </c>
      <c r="AA2" t="n">
        <v>3005.061384598955</v>
      </c>
      <c r="AB2" t="n">
        <v>4111.657560360213</v>
      </c>
      <c r="AC2" t="n">
        <v>3719.24673354691</v>
      </c>
      <c r="AD2" t="n">
        <v>3005061.384598955</v>
      </c>
      <c r="AE2" t="n">
        <v>4111657.560360213</v>
      </c>
      <c r="AF2" t="n">
        <v>7.446878425092029e-07</v>
      </c>
      <c r="AG2" t="n">
        <v>2.677916666666667</v>
      </c>
      <c r="AH2" t="n">
        <v>3719246.733546909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1.1423</v>
      </c>
      <c r="E3" t="n">
        <v>87.55</v>
      </c>
      <c r="F3" t="n">
        <v>73.75</v>
      </c>
      <c r="G3" t="n">
        <v>13.13</v>
      </c>
      <c r="H3" t="n">
        <v>0.21</v>
      </c>
      <c r="I3" t="n">
        <v>337</v>
      </c>
      <c r="J3" t="n">
        <v>169.33</v>
      </c>
      <c r="K3" t="n">
        <v>51.39</v>
      </c>
      <c r="L3" t="n">
        <v>2</v>
      </c>
      <c r="M3" t="n">
        <v>335</v>
      </c>
      <c r="N3" t="n">
        <v>30.94</v>
      </c>
      <c r="O3" t="n">
        <v>21118.46</v>
      </c>
      <c r="P3" t="n">
        <v>930.45</v>
      </c>
      <c r="Q3" t="n">
        <v>793.23</v>
      </c>
      <c r="R3" t="n">
        <v>535.58</v>
      </c>
      <c r="S3" t="n">
        <v>86.27</v>
      </c>
      <c r="T3" t="n">
        <v>212509.07</v>
      </c>
      <c r="U3" t="n">
        <v>0.16</v>
      </c>
      <c r="V3" t="n">
        <v>0.66</v>
      </c>
      <c r="W3" t="n">
        <v>0.75</v>
      </c>
      <c r="X3" t="n">
        <v>12.78</v>
      </c>
      <c r="Y3" t="n">
        <v>0.5</v>
      </c>
      <c r="Z3" t="n">
        <v>10</v>
      </c>
      <c r="AA3" t="n">
        <v>1569.201717000563</v>
      </c>
      <c r="AB3" t="n">
        <v>2147.051017494036</v>
      </c>
      <c r="AC3" t="n">
        <v>1942.139481789434</v>
      </c>
      <c r="AD3" t="n">
        <v>1569201.717000563</v>
      </c>
      <c r="AE3" t="n">
        <v>2147051.017494036</v>
      </c>
      <c r="AF3" t="n">
        <v>1.093389360537613e-06</v>
      </c>
      <c r="AG3" t="n">
        <v>1.823958333333333</v>
      </c>
      <c r="AH3" t="n">
        <v>1942139.481789434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1.2782</v>
      </c>
      <c r="E4" t="n">
        <v>78.23999999999999</v>
      </c>
      <c r="F4" t="n">
        <v>68.78</v>
      </c>
      <c r="G4" t="n">
        <v>19.75</v>
      </c>
      <c r="H4" t="n">
        <v>0.31</v>
      </c>
      <c r="I4" t="n">
        <v>209</v>
      </c>
      <c r="J4" t="n">
        <v>170.79</v>
      </c>
      <c r="K4" t="n">
        <v>51.39</v>
      </c>
      <c r="L4" t="n">
        <v>3</v>
      </c>
      <c r="M4" t="n">
        <v>207</v>
      </c>
      <c r="N4" t="n">
        <v>31.4</v>
      </c>
      <c r="O4" t="n">
        <v>21297.94</v>
      </c>
      <c r="P4" t="n">
        <v>865.28</v>
      </c>
      <c r="Q4" t="n">
        <v>793.21</v>
      </c>
      <c r="R4" t="n">
        <v>369.7</v>
      </c>
      <c r="S4" t="n">
        <v>86.27</v>
      </c>
      <c r="T4" t="n">
        <v>130211.69</v>
      </c>
      <c r="U4" t="n">
        <v>0.23</v>
      </c>
      <c r="V4" t="n">
        <v>0.71</v>
      </c>
      <c r="W4" t="n">
        <v>0.54</v>
      </c>
      <c r="X4" t="n">
        <v>7.81</v>
      </c>
      <c r="Y4" t="n">
        <v>0.5</v>
      </c>
      <c r="Z4" t="n">
        <v>10</v>
      </c>
      <c r="AA4" t="n">
        <v>1305.982696392309</v>
      </c>
      <c r="AB4" t="n">
        <v>1786.903141094197</v>
      </c>
      <c r="AC4" t="n">
        <v>1616.363613242476</v>
      </c>
      <c r="AD4" t="n">
        <v>1305982.696392309</v>
      </c>
      <c r="AE4" t="n">
        <v>1786903.141094197</v>
      </c>
      <c r="AF4" t="n">
        <v>1.22347043739751e-06</v>
      </c>
      <c r="AG4" t="n">
        <v>1.63</v>
      </c>
      <c r="AH4" t="n">
        <v>1616363.613242476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1.3503</v>
      </c>
      <c r="E5" t="n">
        <v>74.06</v>
      </c>
      <c r="F5" t="n">
        <v>66.56999999999999</v>
      </c>
      <c r="G5" t="n">
        <v>26.45</v>
      </c>
      <c r="H5" t="n">
        <v>0.41</v>
      </c>
      <c r="I5" t="n">
        <v>151</v>
      </c>
      <c r="J5" t="n">
        <v>172.25</v>
      </c>
      <c r="K5" t="n">
        <v>51.39</v>
      </c>
      <c r="L5" t="n">
        <v>4</v>
      </c>
      <c r="M5" t="n">
        <v>149</v>
      </c>
      <c r="N5" t="n">
        <v>31.86</v>
      </c>
      <c r="O5" t="n">
        <v>21478.05</v>
      </c>
      <c r="P5" t="n">
        <v>835.17</v>
      </c>
      <c r="Q5" t="n">
        <v>793.21</v>
      </c>
      <c r="R5" t="n">
        <v>294.91</v>
      </c>
      <c r="S5" t="n">
        <v>86.27</v>
      </c>
      <c r="T5" t="n">
        <v>93104.87</v>
      </c>
      <c r="U5" t="n">
        <v>0.29</v>
      </c>
      <c r="V5" t="n">
        <v>0.73</v>
      </c>
      <c r="W5" t="n">
        <v>0.46</v>
      </c>
      <c r="X5" t="n">
        <v>5.6</v>
      </c>
      <c r="Y5" t="n">
        <v>0.5</v>
      </c>
      <c r="Z5" t="n">
        <v>10</v>
      </c>
      <c r="AA5" t="n">
        <v>1194.556528764724</v>
      </c>
      <c r="AB5" t="n">
        <v>1634.444942770557</v>
      </c>
      <c r="AC5" t="n">
        <v>1478.455811390419</v>
      </c>
      <c r="AD5" t="n">
        <v>1194556.528764724</v>
      </c>
      <c r="AE5" t="n">
        <v>1634444.942770557</v>
      </c>
      <c r="AF5" t="n">
        <v>1.292483282442387e-06</v>
      </c>
      <c r="AG5" t="n">
        <v>1.542916666666667</v>
      </c>
      <c r="AH5" t="n">
        <v>1478455.811390419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1.3932</v>
      </c>
      <c r="E6" t="n">
        <v>71.78</v>
      </c>
      <c r="F6" t="n">
        <v>65.37</v>
      </c>
      <c r="G6" t="n">
        <v>32.96</v>
      </c>
      <c r="H6" t="n">
        <v>0.51</v>
      </c>
      <c r="I6" t="n">
        <v>119</v>
      </c>
      <c r="J6" t="n">
        <v>173.71</v>
      </c>
      <c r="K6" t="n">
        <v>51.39</v>
      </c>
      <c r="L6" t="n">
        <v>5</v>
      </c>
      <c r="M6" t="n">
        <v>117</v>
      </c>
      <c r="N6" t="n">
        <v>32.32</v>
      </c>
      <c r="O6" t="n">
        <v>21658.78</v>
      </c>
      <c r="P6" t="n">
        <v>818.16</v>
      </c>
      <c r="Q6" t="n">
        <v>793.21</v>
      </c>
      <c r="R6" t="n">
        <v>254.87</v>
      </c>
      <c r="S6" t="n">
        <v>86.27</v>
      </c>
      <c r="T6" t="n">
        <v>73247.38</v>
      </c>
      <c r="U6" t="n">
        <v>0.34</v>
      </c>
      <c r="V6" t="n">
        <v>0.74</v>
      </c>
      <c r="W6" t="n">
        <v>0.41</v>
      </c>
      <c r="X6" t="n">
        <v>4.4</v>
      </c>
      <c r="Y6" t="n">
        <v>0.5</v>
      </c>
      <c r="Z6" t="n">
        <v>10</v>
      </c>
      <c r="AA6" t="n">
        <v>1135.191700933566</v>
      </c>
      <c r="AB6" t="n">
        <v>1553.219366340602</v>
      </c>
      <c r="AC6" t="n">
        <v>1404.982289974127</v>
      </c>
      <c r="AD6" t="n">
        <v>1135191.700933566</v>
      </c>
      <c r="AE6" t="n">
        <v>1553219.366340602</v>
      </c>
      <c r="AF6" t="n">
        <v>1.333546403835246e-06</v>
      </c>
      <c r="AG6" t="n">
        <v>1.495416666666667</v>
      </c>
      <c r="AH6" t="n">
        <v>1404982.289974127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1.4234</v>
      </c>
      <c r="E7" t="n">
        <v>70.25</v>
      </c>
      <c r="F7" t="n">
        <v>64.56</v>
      </c>
      <c r="G7" t="n">
        <v>39.53</v>
      </c>
      <c r="H7" t="n">
        <v>0.61</v>
      </c>
      <c r="I7" t="n">
        <v>98</v>
      </c>
      <c r="J7" t="n">
        <v>175.18</v>
      </c>
      <c r="K7" t="n">
        <v>51.39</v>
      </c>
      <c r="L7" t="n">
        <v>6</v>
      </c>
      <c r="M7" t="n">
        <v>96</v>
      </c>
      <c r="N7" t="n">
        <v>32.79</v>
      </c>
      <c r="O7" t="n">
        <v>21840.16</v>
      </c>
      <c r="P7" t="n">
        <v>806.1</v>
      </c>
      <c r="Q7" t="n">
        <v>793.22</v>
      </c>
      <c r="R7" t="n">
        <v>227.88</v>
      </c>
      <c r="S7" t="n">
        <v>86.27</v>
      </c>
      <c r="T7" t="n">
        <v>59852.7</v>
      </c>
      <c r="U7" t="n">
        <v>0.38</v>
      </c>
      <c r="V7" t="n">
        <v>0.75</v>
      </c>
      <c r="W7" t="n">
        <v>0.38</v>
      </c>
      <c r="X7" t="n">
        <v>3.59</v>
      </c>
      <c r="Y7" t="n">
        <v>0.5</v>
      </c>
      <c r="Z7" t="n">
        <v>10</v>
      </c>
      <c r="AA7" t="n">
        <v>1095.635667487107</v>
      </c>
      <c r="AB7" t="n">
        <v>1499.097056290123</v>
      </c>
      <c r="AC7" t="n">
        <v>1356.025337233726</v>
      </c>
      <c r="AD7" t="n">
        <v>1095635.667487107</v>
      </c>
      <c r="AE7" t="n">
        <v>1499097.056290123</v>
      </c>
      <c r="AF7" t="n">
        <v>1.362453309804112e-06</v>
      </c>
      <c r="AG7" t="n">
        <v>1.463541666666667</v>
      </c>
      <c r="AH7" t="n">
        <v>1356025.337233726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1.4456</v>
      </c>
      <c r="E8" t="n">
        <v>69.18000000000001</v>
      </c>
      <c r="F8" t="n">
        <v>63.99</v>
      </c>
      <c r="G8" t="n">
        <v>46.26</v>
      </c>
      <c r="H8" t="n">
        <v>0.7</v>
      </c>
      <c r="I8" t="n">
        <v>83</v>
      </c>
      <c r="J8" t="n">
        <v>176.66</v>
      </c>
      <c r="K8" t="n">
        <v>51.39</v>
      </c>
      <c r="L8" t="n">
        <v>7</v>
      </c>
      <c r="M8" t="n">
        <v>81</v>
      </c>
      <c r="N8" t="n">
        <v>33.27</v>
      </c>
      <c r="O8" t="n">
        <v>22022.17</v>
      </c>
      <c r="P8" t="n">
        <v>797.3200000000001</v>
      </c>
      <c r="Q8" t="n">
        <v>793.2</v>
      </c>
      <c r="R8" t="n">
        <v>208.82</v>
      </c>
      <c r="S8" t="n">
        <v>86.27</v>
      </c>
      <c r="T8" t="n">
        <v>50399.9</v>
      </c>
      <c r="U8" t="n">
        <v>0.41</v>
      </c>
      <c r="V8" t="n">
        <v>0.76</v>
      </c>
      <c r="W8" t="n">
        <v>0.36</v>
      </c>
      <c r="X8" t="n">
        <v>3.02</v>
      </c>
      <c r="Y8" t="n">
        <v>0.5</v>
      </c>
      <c r="Z8" t="n">
        <v>10</v>
      </c>
      <c r="AA8" t="n">
        <v>1067.816609762673</v>
      </c>
      <c r="AB8" t="n">
        <v>1461.033794221343</v>
      </c>
      <c r="AC8" t="n">
        <v>1321.594779474667</v>
      </c>
      <c r="AD8" t="n">
        <v>1067816.609762673</v>
      </c>
      <c r="AE8" t="n">
        <v>1461033.794221343</v>
      </c>
      <c r="AF8" t="n">
        <v>1.38370275723818e-06</v>
      </c>
      <c r="AG8" t="n">
        <v>1.44125</v>
      </c>
      <c r="AH8" t="n">
        <v>1321594.779474667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1.4647</v>
      </c>
      <c r="E9" t="n">
        <v>68.27</v>
      </c>
      <c r="F9" t="n">
        <v>63.46</v>
      </c>
      <c r="G9" t="n">
        <v>52.88</v>
      </c>
      <c r="H9" t="n">
        <v>0.8</v>
      </c>
      <c r="I9" t="n">
        <v>72</v>
      </c>
      <c r="J9" t="n">
        <v>178.14</v>
      </c>
      <c r="K9" t="n">
        <v>51.39</v>
      </c>
      <c r="L9" t="n">
        <v>8</v>
      </c>
      <c r="M9" t="n">
        <v>70</v>
      </c>
      <c r="N9" t="n">
        <v>33.75</v>
      </c>
      <c r="O9" t="n">
        <v>22204.83</v>
      </c>
      <c r="P9" t="n">
        <v>788.89</v>
      </c>
      <c r="Q9" t="n">
        <v>793.2</v>
      </c>
      <c r="R9" t="n">
        <v>190.58</v>
      </c>
      <c r="S9" t="n">
        <v>86.27</v>
      </c>
      <c r="T9" t="n">
        <v>41336.62</v>
      </c>
      <c r="U9" t="n">
        <v>0.45</v>
      </c>
      <c r="V9" t="n">
        <v>0.77</v>
      </c>
      <c r="W9" t="n">
        <v>0.34</v>
      </c>
      <c r="X9" t="n">
        <v>2.49</v>
      </c>
      <c r="Y9" t="n">
        <v>0.5</v>
      </c>
      <c r="Z9" t="n">
        <v>10</v>
      </c>
      <c r="AA9" t="n">
        <v>1043.552907658269</v>
      </c>
      <c r="AB9" t="n">
        <v>1427.835126563109</v>
      </c>
      <c r="AC9" t="n">
        <v>1291.564546063112</v>
      </c>
      <c r="AD9" t="n">
        <v>1043552.907658269</v>
      </c>
      <c r="AE9" t="n">
        <v>1427835.126563109</v>
      </c>
      <c r="AF9" t="n">
        <v>1.401984939490012e-06</v>
      </c>
      <c r="AG9" t="n">
        <v>1.422291666666667</v>
      </c>
      <c r="AH9" t="n">
        <v>1291564.546063112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1.472</v>
      </c>
      <c r="E10" t="n">
        <v>67.93000000000001</v>
      </c>
      <c r="F10" t="n">
        <v>63.39</v>
      </c>
      <c r="G10" t="n">
        <v>59.43</v>
      </c>
      <c r="H10" t="n">
        <v>0.89</v>
      </c>
      <c r="I10" t="n">
        <v>64</v>
      </c>
      <c r="J10" t="n">
        <v>179.63</v>
      </c>
      <c r="K10" t="n">
        <v>51.39</v>
      </c>
      <c r="L10" t="n">
        <v>9</v>
      </c>
      <c r="M10" t="n">
        <v>62</v>
      </c>
      <c r="N10" t="n">
        <v>34.24</v>
      </c>
      <c r="O10" t="n">
        <v>22388.15</v>
      </c>
      <c r="P10" t="n">
        <v>786.09</v>
      </c>
      <c r="Q10" t="n">
        <v>793.21</v>
      </c>
      <c r="R10" t="n">
        <v>189.26</v>
      </c>
      <c r="S10" t="n">
        <v>86.27</v>
      </c>
      <c r="T10" t="n">
        <v>40714.64</v>
      </c>
      <c r="U10" t="n">
        <v>0.46</v>
      </c>
      <c r="V10" t="n">
        <v>0.77</v>
      </c>
      <c r="W10" t="n">
        <v>0.32</v>
      </c>
      <c r="X10" t="n">
        <v>2.42</v>
      </c>
      <c r="Y10" t="n">
        <v>0.5</v>
      </c>
      <c r="Z10" t="n">
        <v>10</v>
      </c>
      <c r="AA10" t="n">
        <v>1035.465886379992</v>
      </c>
      <c r="AB10" t="n">
        <v>1416.770107275971</v>
      </c>
      <c r="AC10" t="n">
        <v>1281.555556686886</v>
      </c>
      <c r="AD10" t="n">
        <v>1035465.886379992</v>
      </c>
      <c r="AE10" t="n">
        <v>1416770.107275971</v>
      </c>
      <c r="AF10" t="n">
        <v>1.408972370403016e-06</v>
      </c>
      <c r="AG10" t="n">
        <v>1.415208333333333</v>
      </c>
      <c r="AH10" t="n">
        <v>1281555.556686886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1.4844</v>
      </c>
      <c r="E11" t="n">
        <v>67.37</v>
      </c>
      <c r="F11" t="n">
        <v>63.06</v>
      </c>
      <c r="G11" t="n">
        <v>66.38</v>
      </c>
      <c r="H11" t="n">
        <v>0.98</v>
      </c>
      <c r="I11" t="n">
        <v>57</v>
      </c>
      <c r="J11" t="n">
        <v>181.12</v>
      </c>
      <c r="K11" t="n">
        <v>51.39</v>
      </c>
      <c r="L11" t="n">
        <v>10</v>
      </c>
      <c r="M11" t="n">
        <v>55</v>
      </c>
      <c r="N11" t="n">
        <v>34.73</v>
      </c>
      <c r="O11" t="n">
        <v>22572.13</v>
      </c>
      <c r="P11" t="n">
        <v>779.91</v>
      </c>
      <c r="Q11" t="n">
        <v>793.2</v>
      </c>
      <c r="R11" t="n">
        <v>177.96</v>
      </c>
      <c r="S11" t="n">
        <v>86.27</v>
      </c>
      <c r="T11" t="n">
        <v>35100.22</v>
      </c>
      <c r="U11" t="n">
        <v>0.48</v>
      </c>
      <c r="V11" t="n">
        <v>0.77</v>
      </c>
      <c r="W11" t="n">
        <v>0.31</v>
      </c>
      <c r="X11" t="n">
        <v>2.1</v>
      </c>
      <c r="Y11" t="n">
        <v>0.5</v>
      </c>
      <c r="Z11" t="n">
        <v>10</v>
      </c>
      <c r="AA11" t="n">
        <v>1019.612194437366</v>
      </c>
      <c r="AB11" t="n">
        <v>1395.078386544545</v>
      </c>
      <c r="AC11" t="n">
        <v>1261.934063337546</v>
      </c>
      <c r="AD11" t="n">
        <v>1019612.194437366</v>
      </c>
      <c r="AE11" t="n">
        <v>1395078.386544545</v>
      </c>
      <c r="AF11" t="n">
        <v>1.420841431131955e-06</v>
      </c>
      <c r="AG11" t="n">
        <v>1.403541666666667</v>
      </c>
      <c r="AH11" t="n">
        <v>1261934.063337546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1.493</v>
      </c>
      <c r="E12" t="n">
        <v>66.98</v>
      </c>
      <c r="F12" t="n">
        <v>62.84</v>
      </c>
      <c r="G12" t="n">
        <v>72.51000000000001</v>
      </c>
      <c r="H12" t="n">
        <v>1.07</v>
      </c>
      <c r="I12" t="n">
        <v>52</v>
      </c>
      <c r="J12" t="n">
        <v>182.62</v>
      </c>
      <c r="K12" t="n">
        <v>51.39</v>
      </c>
      <c r="L12" t="n">
        <v>11</v>
      </c>
      <c r="M12" t="n">
        <v>50</v>
      </c>
      <c r="N12" t="n">
        <v>35.22</v>
      </c>
      <c r="O12" t="n">
        <v>22756.91</v>
      </c>
      <c r="P12" t="n">
        <v>775.77</v>
      </c>
      <c r="Q12" t="n">
        <v>793.2</v>
      </c>
      <c r="R12" t="n">
        <v>170.76</v>
      </c>
      <c r="S12" t="n">
        <v>86.27</v>
      </c>
      <c r="T12" t="n">
        <v>31527.25</v>
      </c>
      <c r="U12" t="n">
        <v>0.51</v>
      </c>
      <c r="V12" t="n">
        <v>0.77</v>
      </c>
      <c r="W12" t="n">
        <v>0.3</v>
      </c>
      <c r="X12" t="n">
        <v>1.88</v>
      </c>
      <c r="Y12" t="n">
        <v>0.5</v>
      </c>
      <c r="Z12" t="n">
        <v>10</v>
      </c>
      <c r="AA12" t="n">
        <v>1008.9456742524</v>
      </c>
      <c r="AB12" t="n">
        <v>1380.483983053816</v>
      </c>
      <c r="AC12" t="n">
        <v>1248.732529232598</v>
      </c>
      <c r="AD12" t="n">
        <v>1008945.6742524</v>
      </c>
      <c r="AE12" t="n">
        <v>1380483.983053816</v>
      </c>
      <c r="AF12" t="n">
        <v>1.429073199056864e-06</v>
      </c>
      <c r="AG12" t="n">
        <v>1.395416666666667</v>
      </c>
      <c r="AH12" t="n">
        <v>1248732.529232598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1.5006</v>
      </c>
      <c r="E13" t="n">
        <v>66.64</v>
      </c>
      <c r="F13" t="n">
        <v>62.68</v>
      </c>
      <c r="G13" t="n">
        <v>80.01000000000001</v>
      </c>
      <c r="H13" t="n">
        <v>1.16</v>
      </c>
      <c r="I13" t="n">
        <v>47</v>
      </c>
      <c r="J13" t="n">
        <v>184.12</v>
      </c>
      <c r="K13" t="n">
        <v>51.39</v>
      </c>
      <c r="L13" t="n">
        <v>12</v>
      </c>
      <c r="M13" t="n">
        <v>45</v>
      </c>
      <c r="N13" t="n">
        <v>35.73</v>
      </c>
      <c r="O13" t="n">
        <v>22942.24</v>
      </c>
      <c r="P13" t="n">
        <v>770.99</v>
      </c>
      <c r="Q13" t="n">
        <v>793.2</v>
      </c>
      <c r="R13" t="n">
        <v>165.01</v>
      </c>
      <c r="S13" t="n">
        <v>86.27</v>
      </c>
      <c r="T13" t="n">
        <v>28673.15</v>
      </c>
      <c r="U13" t="n">
        <v>0.52</v>
      </c>
      <c r="V13" t="n">
        <v>0.77</v>
      </c>
      <c r="W13" t="n">
        <v>0.29</v>
      </c>
      <c r="X13" t="n">
        <v>1.71</v>
      </c>
      <c r="Y13" t="n">
        <v>0.5</v>
      </c>
      <c r="Z13" t="n">
        <v>10</v>
      </c>
      <c r="AA13" t="n">
        <v>998.7650795044819</v>
      </c>
      <c r="AB13" t="n">
        <v>1366.554444183572</v>
      </c>
      <c r="AC13" t="n">
        <v>1236.132406001899</v>
      </c>
      <c r="AD13" t="n">
        <v>998765.079504482</v>
      </c>
      <c r="AE13" t="n">
        <v>1366554.444183572</v>
      </c>
      <c r="AF13" t="n">
        <v>1.436347784664923e-06</v>
      </c>
      <c r="AG13" t="n">
        <v>1.388333333333333</v>
      </c>
      <c r="AH13" t="n">
        <v>1236132.406001899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1.5052</v>
      </c>
      <c r="E14" t="n">
        <v>66.44</v>
      </c>
      <c r="F14" t="n">
        <v>62.57</v>
      </c>
      <c r="G14" t="n">
        <v>85.33</v>
      </c>
      <c r="H14" t="n">
        <v>1.24</v>
      </c>
      <c r="I14" t="n">
        <v>44</v>
      </c>
      <c r="J14" t="n">
        <v>185.63</v>
      </c>
      <c r="K14" t="n">
        <v>51.39</v>
      </c>
      <c r="L14" t="n">
        <v>13</v>
      </c>
      <c r="M14" t="n">
        <v>42</v>
      </c>
      <c r="N14" t="n">
        <v>36.24</v>
      </c>
      <c r="O14" t="n">
        <v>23128.27</v>
      </c>
      <c r="P14" t="n">
        <v>768.52</v>
      </c>
      <c r="Q14" t="n">
        <v>793.2</v>
      </c>
      <c r="R14" t="n">
        <v>161.52</v>
      </c>
      <c r="S14" t="n">
        <v>86.27</v>
      </c>
      <c r="T14" t="n">
        <v>26943.68</v>
      </c>
      <c r="U14" t="n">
        <v>0.53</v>
      </c>
      <c r="V14" t="n">
        <v>0.78</v>
      </c>
      <c r="W14" t="n">
        <v>0.29</v>
      </c>
      <c r="X14" t="n">
        <v>1.6</v>
      </c>
      <c r="Y14" t="n">
        <v>0.5</v>
      </c>
      <c r="Z14" t="n">
        <v>10</v>
      </c>
      <c r="AA14" t="n">
        <v>992.9747497847786</v>
      </c>
      <c r="AB14" t="n">
        <v>1358.631859609756</v>
      </c>
      <c r="AC14" t="n">
        <v>1228.965941780391</v>
      </c>
      <c r="AD14" t="n">
        <v>992974.7497847786</v>
      </c>
      <c r="AE14" t="n">
        <v>1358631.859609756</v>
      </c>
      <c r="AF14" t="n">
        <v>1.440750823322432e-06</v>
      </c>
      <c r="AG14" t="n">
        <v>1.384166666666667</v>
      </c>
      <c r="AH14" t="n">
        <v>1228965.941780391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1.5103</v>
      </c>
      <c r="E15" t="n">
        <v>66.20999999999999</v>
      </c>
      <c r="F15" t="n">
        <v>62.45</v>
      </c>
      <c r="G15" t="n">
        <v>91.39</v>
      </c>
      <c r="H15" t="n">
        <v>1.33</v>
      </c>
      <c r="I15" t="n">
        <v>41</v>
      </c>
      <c r="J15" t="n">
        <v>187.14</v>
      </c>
      <c r="K15" t="n">
        <v>51.39</v>
      </c>
      <c r="L15" t="n">
        <v>14</v>
      </c>
      <c r="M15" t="n">
        <v>39</v>
      </c>
      <c r="N15" t="n">
        <v>36.75</v>
      </c>
      <c r="O15" t="n">
        <v>23314.98</v>
      </c>
      <c r="P15" t="n">
        <v>765.3</v>
      </c>
      <c r="Q15" t="n">
        <v>793.2</v>
      </c>
      <c r="R15" t="n">
        <v>157.57</v>
      </c>
      <c r="S15" t="n">
        <v>86.27</v>
      </c>
      <c r="T15" t="n">
        <v>24984.65</v>
      </c>
      <c r="U15" t="n">
        <v>0.55</v>
      </c>
      <c r="V15" t="n">
        <v>0.78</v>
      </c>
      <c r="W15" t="n">
        <v>0.28</v>
      </c>
      <c r="X15" t="n">
        <v>1.48</v>
      </c>
      <c r="Y15" t="n">
        <v>0.5</v>
      </c>
      <c r="Z15" t="n">
        <v>10</v>
      </c>
      <c r="AA15" t="n">
        <v>986.1707438707812</v>
      </c>
      <c r="AB15" t="n">
        <v>1349.322318546668</v>
      </c>
      <c r="AC15" t="n">
        <v>1220.544890250342</v>
      </c>
      <c r="AD15" t="n">
        <v>986170.7438707812</v>
      </c>
      <c r="AE15" t="n">
        <v>1349322.318546668</v>
      </c>
      <c r="AF15" t="n">
        <v>1.445632453138366e-06</v>
      </c>
      <c r="AG15" t="n">
        <v>1.379375</v>
      </c>
      <c r="AH15" t="n">
        <v>1220544.890250342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1.5152</v>
      </c>
      <c r="E16" t="n">
        <v>66</v>
      </c>
      <c r="F16" t="n">
        <v>62.34</v>
      </c>
      <c r="G16" t="n">
        <v>98.43000000000001</v>
      </c>
      <c r="H16" t="n">
        <v>1.41</v>
      </c>
      <c r="I16" t="n">
        <v>38</v>
      </c>
      <c r="J16" t="n">
        <v>188.66</v>
      </c>
      <c r="K16" t="n">
        <v>51.39</v>
      </c>
      <c r="L16" t="n">
        <v>15</v>
      </c>
      <c r="M16" t="n">
        <v>36</v>
      </c>
      <c r="N16" t="n">
        <v>37.27</v>
      </c>
      <c r="O16" t="n">
        <v>23502.4</v>
      </c>
      <c r="P16" t="n">
        <v>761.51</v>
      </c>
      <c r="Q16" t="n">
        <v>793.2</v>
      </c>
      <c r="R16" t="n">
        <v>153.59</v>
      </c>
      <c r="S16" t="n">
        <v>86.27</v>
      </c>
      <c r="T16" t="n">
        <v>23008.57</v>
      </c>
      <c r="U16" t="n">
        <v>0.5600000000000001</v>
      </c>
      <c r="V16" t="n">
        <v>0.78</v>
      </c>
      <c r="W16" t="n">
        <v>0.28</v>
      </c>
      <c r="X16" t="n">
        <v>1.37</v>
      </c>
      <c r="Y16" t="n">
        <v>0.5</v>
      </c>
      <c r="Z16" t="n">
        <v>10</v>
      </c>
      <c r="AA16" t="n">
        <v>979.0767865513615</v>
      </c>
      <c r="AB16" t="n">
        <v>1339.616053178929</v>
      </c>
      <c r="AC16" t="n">
        <v>1211.764977226471</v>
      </c>
      <c r="AD16" t="n">
        <v>979076.7865513614</v>
      </c>
      <c r="AE16" t="n">
        <v>1339616.053178929</v>
      </c>
      <c r="AF16" t="n">
        <v>1.450322646490931e-06</v>
      </c>
      <c r="AG16" t="n">
        <v>1.375</v>
      </c>
      <c r="AH16" t="n">
        <v>1211764.977226471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1.5271</v>
      </c>
      <c r="E17" t="n">
        <v>65.48</v>
      </c>
      <c r="F17" t="n">
        <v>61.93</v>
      </c>
      <c r="G17" t="n">
        <v>106.16</v>
      </c>
      <c r="H17" t="n">
        <v>1.49</v>
      </c>
      <c r="I17" t="n">
        <v>35</v>
      </c>
      <c r="J17" t="n">
        <v>190.19</v>
      </c>
      <c r="K17" t="n">
        <v>51.39</v>
      </c>
      <c r="L17" t="n">
        <v>16</v>
      </c>
      <c r="M17" t="n">
        <v>33</v>
      </c>
      <c r="N17" t="n">
        <v>37.79</v>
      </c>
      <c r="O17" t="n">
        <v>23690.52</v>
      </c>
      <c r="P17" t="n">
        <v>755.59</v>
      </c>
      <c r="Q17" t="n">
        <v>793.2</v>
      </c>
      <c r="R17" t="n">
        <v>138.91</v>
      </c>
      <c r="S17" t="n">
        <v>86.27</v>
      </c>
      <c r="T17" t="n">
        <v>15682.61</v>
      </c>
      <c r="U17" t="n">
        <v>0.62</v>
      </c>
      <c r="V17" t="n">
        <v>0.78</v>
      </c>
      <c r="W17" t="n">
        <v>0.28</v>
      </c>
      <c r="X17" t="n">
        <v>0.96</v>
      </c>
      <c r="Y17" t="n">
        <v>0.5</v>
      </c>
      <c r="Z17" t="n">
        <v>10</v>
      </c>
      <c r="AA17" t="n">
        <v>964.3082298489704</v>
      </c>
      <c r="AB17" t="n">
        <v>1319.40906235598</v>
      </c>
      <c r="AC17" t="n">
        <v>1193.486513246974</v>
      </c>
      <c r="AD17" t="n">
        <v>964308.2298489704</v>
      </c>
      <c r="AE17" t="n">
        <v>1319409.06235598</v>
      </c>
      <c r="AF17" t="n">
        <v>1.461713116061444e-06</v>
      </c>
      <c r="AG17" t="n">
        <v>1.364166666666667</v>
      </c>
      <c r="AH17" t="n">
        <v>1193486.513246974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1.523</v>
      </c>
      <c r="E18" t="n">
        <v>65.66</v>
      </c>
      <c r="F18" t="n">
        <v>62.17</v>
      </c>
      <c r="G18" t="n">
        <v>113.03</v>
      </c>
      <c r="H18" t="n">
        <v>1.57</v>
      </c>
      <c r="I18" t="n">
        <v>33</v>
      </c>
      <c r="J18" t="n">
        <v>191.72</v>
      </c>
      <c r="K18" t="n">
        <v>51.39</v>
      </c>
      <c r="L18" t="n">
        <v>17</v>
      </c>
      <c r="M18" t="n">
        <v>31</v>
      </c>
      <c r="N18" t="n">
        <v>38.33</v>
      </c>
      <c r="O18" t="n">
        <v>23879.37</v>
      </c>
      <c r="P18" t="n">
        <v>757.53</v>
      </c>
      <c r="Q18" t="n">
        <v>793.21</v>
      </c>
      <c r="R18" t="n">
        <v>148.16</v>
      </c>
      <c r="S18" t="n">
        <v>86.27</v>
      </c>
      <c r="T18" t="n">
        <v>20319.83</v>
      </c>
      <c r="U18" t="n">
        <v>0.58</v>
      </c>
      <c r="V18" t="n">
        <v>0.78</v>
      </c>
      <c r="W18" t="n">
        <v>0.27</v>
      </c>
      <c r="X18" t="n">
        <v>1.2</v>
      </c>
      <c r="Y18" t="n">
        <v>0.5</v>
      </c>
      <c r="Z18" t="n">
        <v>10</v>
      </c>
      <c r="AA18" t="n">
        <v>969.7352324144945</v>
      </c>
      <c r="AB18" t="n">
        <v>1326.834526688586</v>
      </c>
      <c r="AC18" t="n">
        <v>1200.20330168538</v>
      </c>
      <c r="AD18" t="n">
        <v>969735.2324144945</v>
      </c>
      <c r="AE18" t="n">
        <v>1326834.526688586</v>
      </c>
      <c r="AF18" t="n">
        <v>1.45778866856236e-06</v>
      </c>
      <c r="AG18" t="n">
        <v>1.367916666666667</v>
      </c>
      <c r="AH18" t="n">
        <v>1200203.30168538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1.5264</v>
      </c>
      <c r="E19" t="n">
        <v>65.51000000000001</v>
      </c>
      <c r="F19" t="n">
        <v>62.09</v>
      </c>
      <c r="G19" t="n">
        <v>120.17</v>
      </c>
      <c r="H19" t="n">
        <v>1.65</v>
      </c>
      <c r="I19" t="n">
        <v>31</v>
      </c>
      <c r="J19" t="n">
        <v>193.26</v>
      </c>
      <c r="K19" t="n">
        <v>51.39</v>
      </c>
      <c r="L19" t="n">
        <v>18</v>
      </c>
      <c r="M19" t="n">
        <v>29</v>
      </c>
      <c r="N19" t="n">
        <v>38.86</v>
      </c>
      <c r="O19" t="n">
        <v>24068.93</v>
      </c>
      <c r="P19" t="n">
        <v>754.4299999999999</v>
      </c>
      <c r="Q19" t="n">
        <v>793.2</v>
      </c>
      <c r="R19" t="n">
        <v>145.53</v>
      </c>
      <c r="S19" t="n">
        <v>86.27</v>
      </c>
      <c r="T19" t="n">
        <v>19015.31</v>
      </c>
      <c r="U19" t="n">
        <v>0.59</v>
      </c>
      <c r="V19" t="n">
        <v>0.78</v>
      </c>
      <c r="W19" t="n">
        <v>0.27</v>
      </c>
      <c r="X19" t="n">
        <v>1.12</v>
      </c>
      <c r="Y19" t="n">
        <v>0.5</v>
      </c>
      <c r="Z19" t="n">
        <v>10</v>
      </c>
      <c r="AA19" t="n">
        <v>964.449124371301</v>
      </c>
      <c r="AB19" t="n">
        <v>1319.60184045726</v>
      </c>
      <c r="AC19" t="n">
        <v>1193.660892876833</v>
      </c>
      <c r="AD19" t="n">
        <v>964449.1243713009</v>
      </c>
      <c r="AE19" t="n">
        <v>1319601.84045726</v>
      </c>
      <c r="AF19" t="n">
        <v>1.46104308843965e-06</v>
      </c>
      <c r="AG19" t="n">
        <v>1.364791666666667</v>
      </c>
      <c r="AH19" t="n">
        <v>1193660.892876833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1.528</v>
      </c>
      <c r="E20" t="n">
        <v>65.45</v>
      </c>
      <c r="F20" t="n">
        <v>62.06</v>
      </c>
      <c r="G20" t="n">
        <v>124.11</v>
      </c>
      <c r="H20" t="n">
        <v>1.73</v>
      </c>
      <c r="I20" t="n">
        <v>30</v>
      </c>
      <c r="J20" t="n">
        <v>194.8</v>
      </c>
      <c r="K20" t="n">
        <v>51.39</v>
      </c>
      <c r="L20" t="n">
        <v>19</v>
      </c>
      <c r="M20" t="n">
        <v>28</v>
      </c>
      <c r="N20" t="n">
        <v>39.41</v>
      </c>
      <c r="O20" t="n">
        <v>24259.23</v>
      </c>
      <c r="P20" t="n">
        <v>752.39</v>
      </c>
      <c r="Q20" t="n">
        <v>793.2</v>
      </c>
      <c r="R20" t="n">
        <v>144.28</v>
      </c>
      <c r="S20" t="n">
        <v>86.27</v>
      </c>
      <c r="T20" t="n">
        <v>18393.52</v>
      </c>
      <c r="U20" t="n">
        <v>0.6</v>
      </c>
      <c r="V20" t="n">
        <v>0.78</v>
      </c>
      <c r="W20" t="n">
        <v>0.27</v>
      </c>
      <c r="X20" t="n">
        <v>1.09</v>
      </c>
      <c r="Y20" t="n">
        <v>0.5</v>
      </c>
      <c r="Z20" t="n">
        <v>10</v>
      </c>
      <c r="AA20" t="n">
        <v>961.4881230873933</v>
      </c>
      <c r="AB20" t="n">
        <v>1315.55046787046</v>
      </c>
      <c r="AC20" t="n">
        <v>1189.996177603581</v>
      </c>
      <c r="AD20" t="n">
        <v>961488.1230873934</v>
      </c>
      <c r="AE20" t="n">
        <v>1315550.46787046</v>
      </c>
      <c r="AF20" t="n">
        <v>1.462574580146609e-06</v>
      </c>
      <c r="AG20" t="n">
        <v>1.363541666666667</v>
      </c>
      <c r="AH20" t="n">
        <v>1189996.177603581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1.5311</v>
      </c>
      <c r="E21" t="n">
        <v>65.31</v>
      </c>
      <c r="F21" t="n">
        <v>61.99</v>
      </c>
      <c r="G21" t="n">
        <v>132.84</v>
      </c>
      <c r="H21" t="n">
        <v>1.81</v>
      </c>
      <c r="I21" t="n">
        <v>28</v>
      </c>
      <c r="J21" t="n">
        <v>196.35</v>
      </c>
      <c r="K21" t="n">
        <v>51.39</v>
      </c>
      <c r="L21" t="n">
        <v>20</v>
      </c>
      <c r="M21" t="n">
        <v>26</v>
      </c>
      <c r="N21" t="n">
        <v>39.96</v>
      </c>
      <c r="O21" t="n">
        <v>24450.27</v>
      </c>
      <c r="P21" t="n">
        <v>749.52</v>
      </c>
      <c r="Q21" t="n">
        <v>793.21</v>
      </c>
      <c r="R21" t="n">
        <v>142.33</v>
      </c>
      <c r="S21" t="n">
        <v>86.27</v>
      </c>
      <c r="T21" t="n">
        <v>17429.24</v>
      </c>
      <c r="U21" t="n">
        <v>0.61</v>
      </c>
      <c r="V21" t="n">
        <v>0.78</v>
      </c>
      <c r="W21" t="n">
        <v>0.26</v>
      </c>
      <c r="X21" t="n">
        <v>1.02</v>
      </c>
      <c r="Y21" t="n">
        <v>0.5</v>
      </c>
      <c r="Z21" t="n">
        <v>10</v>
      </c>
      <c r="AA21" t="n">
        <v>956.6743413223438</v>
      </c>
      <c r="AB21" t="n">
        <v>1308.964039290456</v>
      </c>
      <c r="AC21" t="n">
        <v>1184.038348523142</v>
      </c>
      <c r="AD21" t="n">
        <v>956674.3413223438</v>
      </c>
      <c r="AE21" t="n">
        <v>1308964.039290456</v>
      </c>
      <c r="AF21" t="n">
        <v>1.465541845328844e-06</v>
      </c>
      <c r="AG21" t="n">
        <v>1.360625</v>
      </c>
      <c r="AH21" t="n">
        <v>1184038.348523142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1.5334</v>
      </c>
      <c r="E22" t="n">
        <v>65.22</v>
      </c>
      <c r="F22" t="n">
        <v>61.93</v>
      </c>
      <c r="G22" t="n">
        <v>137.62</v>
      </c>
      <c r="H22" t="n">
        <v>1.88</v>
      </c>
      <c r="I22" t="n">
        <v>27</v>
      </c>
      <c r="J22" t="n">
        <v>197.9</v>
      </c>
      <c r="K22" t="n">
        <v>51.39</v>
      </c>
      <c r="L22" t="n">
        <v>21</v>
      </c>
      <c r="M22" t="n">
        <v>25</v>
      </c>
      <c r="N22" t="n">
        <v>40.51</v>
      </c>
      <c r="O22" t="n">
        <v>24642.07</v>
      </c>
      <c r="P22" t="n">
        <v>748.52</v>
      </c>
      <c r="Q22" t="n">
        <v>793.2</v>
      </c>
      <c r="R22" t="n">
        <v>140.08</v>
      </c>
      <c r="S22" t="n">
        <v>86.27</v>
      </c>
      <c r="T22" t="n">
        <v>16311.81</v>
      </c>
      <c r="U22" t="n">
        <v>0.62</v>
      </c>
      <c r="V22" t="n">
        <v>0.78</v>
      </c>
      <c r="W22" t="n">
        <v>0.26</v>
      </c>
      <c r="X22" t="n">
        <v>0.96</v>
      </c>
      <c r="Y22" t="n">
        <v>0.5</v>
      </c>
      <c r="Z22" t="n">
        <v>10</v>
      </c>
      <c r="AA22" t="n">
        <v>954.0817674843933</v>
      </c>
      <c r="AB22" t="n">
        <v>1305.416765389087</v>
      </c>
      <c r="AC22" t="n">
        <v>1180.829621464289</v>
      </c>
      <c r="AD22" t="n">
        <v>954081.7674843932</v>
      </c>
      <c r="AE22" t="n">
        <v>1305416.765389087</v>
      </c>
      <c r="AF22" t="n">
        <v>1.467743364657599e-06</v>
      </c>
      <c r="AG22" t="n">
        <v>1.35875</v>
      </c>
      <c r="AH22" t="n">
        <v>1180829.621464289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1.5345</v>
      </c>
      <c r="E23" t="n">
        <v>65.17</v>
      </c>
      <c r="F23" t="n">
        <v>61.91</v>
      </c>
      <c r="G23" t="n">
        <v>142.88</v>
      </c>
      <c r="H23" t="n">
        <v>1.96</v>
      </c>
      <c r="I23" t="n">
        <v>26</v>
      </c>
      <c r="J23" t="n">
        <v>199.46</v>
      </c>
      <c r="K23" t="n">
        <v>51.39</v>
      </c>
      <c r="L23" t="n">
        <v>22</v>
      </c>
      <c r="M23" t="n">
        <v>24</v>
      </c>
      <c r="N23" t="n">
        <v>41.07</v>
      </c>
      <c r="O23" t="n">
        <v>24834.62</v>
      </c>
      <c r="P23" t="n">
        <v>745.55</v>
      </c>
      <c r="Q23" t="n">
        <v>793.2</v>
      </c>
      <c r="R23" t="n">
        <v>139.59</v>
      </c>
      <c r="S23" t="n">
        <v>86.27</v>
      </c>
      <c r="T23" t="n">
        <v>16070.41</v>
      </c>
      <c r="U23" t="n">
        <v>0.62</v>
      </c>
      <c r="V23" t="n">
        <v>0.78</v>
      </c>
      <c r="W23" t="n">
        <v>0.26</v>
      </c>
      <c r="X23" t="n">
        <v>0.95</v>
      </c>
      <c r="Y23" t="n">
        <v>0.5</v>
      </c>
      <c r="Z23" t="n">
        <v>10</v>
      </c>
      <c r="AA23" t="n">
        <v>950.6744543648754</v>
      </c>
      <c r="AB23" t="n">
        <v>1300.754729258917</v>
      </c>
      <c r="AC23" t="n">
        <v>1176.612523519173</v>
      </c>
      <c r="AD23" t="n">
        <v>950674.4543648753</v>
      </c>
      <c r="AE23" t="n">
        <v>1300754.729258917</v>
      </c>
      <c r="AF23" t="n">
        <v>1.468796265206133e-06</v>
      </c>
      <c r="AG23" t="n">
        <v>1.357708333333333</v>
      </c>
      <c r="AH23" t="n">
        <v>1176612.523519173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1.5371</v>
      </c>
      <c r="E24" t="n">
        <v>65.06</v>
      </c>
      <c r="F24" t="n">
        <v>61.84</v>
      </c>
      <c r="G24" t="n">
        <v>148.41</v>
      </c>
      <c r="H24" t="n">
        <v>2.03</v>
      </c>
      <c r="I24" t="n">
        <v>25</v>
      </c>
      <c r="J24" t="n">
        <v>201.03</v>
      </c>
      <c r="K24" t="n">
        <v>51.39</v>
      </c>
      <c r="L24" t="n">
        <v>23</v>
      </c>
      <c r="M24" t="n">
        <v>23</v>
      </c>
      <c r="N24" t="n">
        <v>41.64</v>
      </c>
      <c r="O24" t="n">
        <v>25027.94</v>
      </c>
      <c r="P24" t="n">
        <v>743.5700000000001</v>
      </c>
      <c r="Q24" t="n">
        <v>793.2</v>
      </c>
      <c r="R24" t="n">
        <v>136.96</v>
      </c>
      <c r="S24" t="n">
        <v>86.27</v>
      </c>
      <c r="T24" t="n">
        <v>14761.28</v>
      </c>
      <c r="U24" t="n">
        <v>0.63</v>
      </c>
      <c r="V24" t="n">
        <v>0.79</v>
      </c>
      <c r="W24" t="n">
        <v>0.26</v>
      </c>
      <c r="X24" t="n">
        <v>0.87</v>
      </c>
      <c r="Y24" t="n">
        <v>0.5</v>
      </c>
      <c r="Z24" t="n">
        <v>10</v>
      </c>
      <c r="AA24" t="n">
        <v>946.9983267741084</v>
      </c>
      <c r="AB24" t="n">
        <v>1295.724889309926</v>
      </c>
      <c r="AC24" t="n">
        <v>1172.06272443549</v>
      </c>
      <c r="AD24" t="n">
        <v>946998.3267741083</v>
      </c>
      <c r="AE24" t="n">
        <v>1295724.889309926</v>
      </c>
      <c r="AF24" t="n">
        <v>1.471284939229943e-06</v>
      </c>
      <c r="AG24" t="n">
        <v>1.355416666666667</v>
      </c>
      <c r="AH24" t="n">
        <v>1172062.72443549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1.5366</v>
      </c>
      <c r="E25" t="n">
        <v>65.08</v>
      </c>
      <c r="F25" t="n">
        <v>61.89</v>
      </c>
      <c r="G25" t="n">
        <v>154.73</v>
      </c>
      <c r="H25" t="n">
        <v>2.1</v>
      </c>
      <c r="I25" t="n">
        <v>24</v>
      </c>
      <c r="J25" t="n">
        <v>202.61</v>
      </c>
      <c r="K25" t="n">
        <v>51.39</v>
      </c>
      <c r="L25" t="n">
        <v>24</v>
      </c>
      <c r="M25" t="n">
        <v>22</v>
      </c>
      <c r="N25" t="n">
        <v>42.21</v>
      </c>
      <c r="O25" t="n">
        <v>25222.04</v>
      </c>
      <c r="P25" t="n">
        <v>740.16</v>
      </c>
      <c r="Q25" t="n">
        <v>793.2</v>
      </c>
      <c r="R25" t="n">
        <v>139.11</v>
      </c>
      <c r="S25" t="n">
        <v>86.27</v>
      </c>
      <c r="T25" t="n">
        <v>15838.15</v>
      </c>
      <c r="U25" t="n">
        <v>0.62</v>
      </c>
      <c r="V25" t="n">
        <v>0.78</v>
      </c>
      <c r="W25" t="n">
        <v>0.26</v>
      </c>
      <c r="X25" t="n">
        <v>0.92</v>
      </c>
      <c r="Y25" t="n">
        <v>0.5</v>
      </c>
      <c r="Z25" t="n">
        <v>10</v>
      </c>
      <c r="AA25" t="n">
        <v>944.5142784158369</v>
      </c>
      <c r="AB25" t="n">
        <v>1292.32610475766</v>
      </c>
      <c r="AC25" t="n">
        <v>1168.988315110668</v>
      </c>
      <c r="AD25" t="n">
        <v>944514.2784158369</v>
      </c>
      <c r="AE25" t="n">
        <v>1292326.10475766</v>
      </c>
      <c r="AF25" t="n">
        <v>1.470806348071518e-06</v>
      </c>
      <c r="AG25" t="n">
        <v>1.355833333333333</v>
      </c>
      <c r="AH25" t="n">
        <v>1168988.315110668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1.5392</v>
      </c>
      <c r="E26" t="n">
        <v>64.97</v>
      </c>
      <c r="F26" t="n">
        <v>61.82</v>
      </c>
      <c r="G26" t="n">
        <v>161.27</v>
      </c>
      <c r="H26" t="n">
        <v>2.17</v>
      </c>
      <c r="I26" t="n">
        <v>23</v>
      </c>
      <c r="J26" t="n">
        <v>204.19</v>
      </c>
      <c r="K26" t="n">
        <v>51.39</v>
      </c>
      <c r="L26" t="n">
        <v>25</v>
      </c>
      <c r="M26" t="n">
        <v>21</v>
      </c>
      <c r="N26" t="n">
        <v>42.79</v>
      </c>
      <c r="O26" t="n">
        <v>25417.05</v>
      </c>
      <c r="P26" t="n">
        <v>739.76</v>
      </c>
      <c r="Q26" t="n">
        <v>793.2</v>
      </c>
      <c r="R26" t="n">
        <v>136.53</v>
      </c>
      <c r="S26" t="n">
        <v>86.27</v>
      </c>
      <c r="T26" t="n">
        <v>14553.53</v>
      </c>
      <c r="U26" t="n">
        <v>0.63</v>
      </c>
      <c r="V26" t="n">
        <v>0.79</v>
      </c>
      <c r="W26" t="n">
        <v>0.26</v>
      </c>
      <c r="X26" t="n">
        <v>0.85</v>
      </c>
      <c r="Y26" t="n">
        <v>0.5</v>
      </c>
      <c r="Z26" t="n">
        <v>10</v>
      </c>
      <c r="AA26" t="n">
        <v>942.2500986893137</v>
      </c>
      <c r="AB26" t="n">
        <v>1289.228154167271</v>
      </c>
      <c r="AC26" t="n">
        <v>1166.186028576625</v>
      </c>
      <c r="AD26" t="n">
        <v>942250.0986893137</v>
      </c>
      <c r="AE26" t="n">
        <v>1289228.154167271</v>
      </c>
      <c r="AF26" t="n">
        <v>1.473295022095328e-06</v>
      </c>
      <c r="AG26" t="n">
        <v>1.353541666666667</v>
      </c>
      <c r="AH26" t="n">
        <v>1166186.028576625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1.5416</v>
      </c>
      <c r="E27" t="n">
        <v>64.87</v>
      </c>
      <c r="F27" t="n">
        <v>61.75</v>
      </c>
      <c r="G27" t="n">
        <v>168.4</v>
      </c>
      <c r="H27" t="n">
        <v>2.24</v>
      </c>
      <c r="I27" t="n">
        <v>22</v>
      </c>
      <c r="J27" t="n">
        <v>205.77</v>
      </c>
      <c r="K27" t="n">
        <v>51.39</v>
      </c>
      <c r="L27" t="n">
        <v>26</v>
      </c>
      <c r="M27" t="n">
        <v>20</v>
      </c>
      <c r="N27" t="n">
        <v>43.38</v>
      </c>
      <c r="O27" t="n">
        <v>25612.75</v>
      </c>
      <c r="P27" t="n">
        <v>738.49</v>
      </c>
      <c r="Q27" t="n">
        <v>793.2</v>
      </c>
      <c r="R27" t="n">
        <v>134.05</v>
      </c>
      <c r="S27" t="n">
        <v>86.27</v>
      </c>
      <c r="T27" t="n">
        <v>13322.2</v>
      </c>
      <c r="U27" t="n">
        <v>0.64</v>
      </c>
      <c r="V27" t="n">
        <v>0.79</v>
      </c>
      <c r="W27" t="n">
        <v>0.26</v>
      </c>
      <c r="X27" t="n">
        <v>0.78</v>
      </c>
      <c r="Y27" t="n">
        <v>0.5</v>
      </c>
      <c r="Z27" t="n">
        <v>10</v>
      </c>
      <c r="AA27" t="n">
        <v>939.3475850911803</v>
      </c>
      <c r="AB27" t="n">
        <v>1285.256807012443</v>
      </c>
      <c r="AC27" t="n">
        <v>1162.593701220432</v>
      </c>
      <c r="AD27" t="n">
        <v>939347.5850911804</v>
      </c>
      <c r="AE27" t="n">
        <v>1285256.807012442</v>
      </c>
      <c r="AF27" t="n">
        <v>1.475592259655768e-06</v>
      </c>
      <c r="AG27" t="n">
        <v>1.351458333333333</v>
      </c>
      <c r="AH27" t="n">
        <v>1162593.701220432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1.5433</v>
      </c>
      <c r="E28" t="n">
        <v>64.8</v>
      </c>
      <c r="F28" t="n">
        <v>61.71</v>
      </c>
      <c r="G28" t="n">
        <v>176.32</v>
      </c>
      <c r="H28" t="n">
        <v>2.31</v>
      </c>
      <c r="I28" t="n">
        <v>21</v>
      </c>
      <c r="J28" t="n">
        <v>207.37</v>
      </c>
      <c r="K28" t="n">
        <v>51.39</v>
      </c>
      <c r="L28" t="n">
        <v>27</v>
      </c>
      <c r="M28" t="n">
        <v>19</v>
      </c>
      <c r="N28" t="n">
        <v>43.97</v>
      </c>
      <c r="O28" t="n">
        <v>25809.25</v>
      </c>
      <c r="P28" t="n">
        <v>736.29</v>
      </c>
      <c r="Q28" t="n">
        <v>793.2</v>
      </c>
      <c r="R28" t="n">
        <v>132.96</v>
      </c>
      <c r="S28" t="n">
        <v>86.27</v>
      </c>
      <c r="T28" t="n">
        <v>12779.69</v>
      </c>
      <c r="U28" t="n">
        <v>0.65</v>
      </c>
      <c r="V28" t="n">
        <v>0.79</v>
      </c>
      <c r="W28" t="n">
        <v>0.25</v>
      </c>
      <c r="X28" t="n">
        <v>0.74</v>
      </c>
      <c r="Y28" t="n">
        <v>0.5</v>
      </c>
      <c r="Z28" t="n">
        <v>10</v>
      </c>
      <c r="AA28" t="n">
        <v>936.1942255228162</v>
      </c>
      <c r="AB28" t="n">
        <v>1280.942241334601</v>
      </c>
      <c r="AC28" t="n">
        <v>1158.690911635353</v>
      </c>
      <c r="AD28" t="n">
        <v>936194.2255228162</v>
      </c>
      <c r="AE28" t="n">
        <v>1280942.241334601</v>
      </c>
      <c r="AF28" t="n">
        <v>1.477219469594412e-06</v>
      </c>
      <c r="AG28" t="n">
        <v>1.35</v>
      </c>
      <c r="AH28" t="n">
        <v>1158690.911635353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1.5452</v>
      </c>
      <c r="E29" t="n">
        <v>64.72</v>
      </c>
      <c r="F29" t="n">
        <v>61.67</v>
      </c>
      <c r="G29" t="n">
        <v>185</v>
      </c>
      <c r="H29" t="n">
        <v>2.38</v>
      </c>
      <c r="I29" t="n">
        <v>20</v>
      </c>
      <c r="J29" t="n">
        <v>208.97</v>
      </c>
      <c r="K29" t="n">
        <v>51.39</v>
      </c>
      <c r="L29" t="n">
        <v>28</v>
      </c>
      <c r="M29" t="n">
        <v>18</v>
      </c>
      <c r="N29" t="n">
        <v>44.57</v>
      </c>
      <c r="O29" t="n">
        <v>26006.56</v>
      </c>
      <c r="P29" t="n">
        <v>734.2</v>
      </c>
      <c r="Q29" t="n">
        <v>793.2</v>
      </c>
      <c r="R29" t="n">
        <v>131.41</v>
      </c>
      <c r="S29" t="n">
        <v>86.27</v>
      </c>
      <c r="T29" t="n">
        <v>12011.76</v>
      </c>
      <c r="U29" t="n">
        <v>0.66</v>
      </c>
      <c r="V29" t="n">
        <v>0.79</v>
      </c>
      <c r="W29" t="n">
        <v>0.25</v>
      </c>
      <c r="X29" t="n">
        <v>0.7</v>
      </c>
      <c r="Y29" t="n">
        <v>0.5</v>
      </c>
      <c r="Z29" t="n">
        <v>10</v>
      </c>
      <c r="AA29" t="n">
        <v>933.0239703345816</v>
      </c>
      <c r="AB29" t="n">
        <v>1276.60455832427</v>
      </c>
      <c r="AC29" t="n">
        <v>1154.767211003552</v>
      </c>
      <c r="AD29" t="n">
        <v>933023.9703345816</v>
      </c>
      <c r="AE29" t="n">
        <v>1276604.55832427</v>
      </c>
      <c r="AF29" t="n">
        <v>1.479038115996427e-06</v>
      </c>
      <c r="AG29" t="n">
        <v>1.348333333333333</v>
      </c>
      <c r="AH29" t="n">
        <v>1154767.211003552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1.5453</v>
      </c>
      <c r="E30" t="n">
        <v>64.70999999999999</v>
      </c>
      <c r="F30" t="n">
        <v>61.66</v>
      </c>
      <c r="G30" t="n">
        <v>184.99</v>
      </c>
      <c r="H30" t="n">
        <v>2.45</v>
      </c>
      <c r="I30" t="n">
        <v>20</v>
      </c>
      <c r="J30" t="n">
        <v>210.57</v>
      </c>
      <c r="K30" t="n">
        <v>51.39</v>
      </c>
      <c r="L30" t="n">
        <v>29</v>
      </c>
      <c r="M30" t="n">
        <v>18</v>
      </c>
      <c r="N30" t="n">
        <v>45.18</v>
      </c>
      <c r="O30" t="n">
        <v>26204.71</v>
      </c>
      <c r="P30" t="n">
        <v>730.86</v>
      </c>
      <c r="Q30" t="n">
        <v>793.21</v>
      </c>
      <c r="R30" t="n">
        <v>131.14</v>
      </c>
      <c r="S30" t="n">
        <v>86.27</v>
      </c>
      <c r="T30" t="n">
        <v>11873.83</v>
      </c>
      <c r="U30" t="n">
        <v>0.66</v>
      </c>
      <c r="V30" t="n">
        <v>0.79</v>
      </c>
      <c r="W30" t="n">
        <v>0.25</v>
      </c>
      <c r="X30" t="n">
        <v>0.6899999999999999</v>
      </c>
      <c r="Y30" t="n">
        <v>0.5</v>
      </c>
      <c r="Z30" t="n">
        <v>10</v>
      </c>
      <c r="AA30" t="n">
        <v>929.9773814703968</v>
      </c>
      <c r="AB30" t="n">
        <v>1272.436081034278</v>
      </c>
      <c r="AC30" t="n">
        <v>1150.996567335622</v>
      </c>
      <c r="AD30" t="n">
        <v>929977.3814703969</v>
      </c>
      <c r="AE30" t="n">
        <v>1272436.081034278</v>
      </c>
      <c r="AF30" t="n">
        <v>1.479133834228112e-06</v>
      </c>
      <c r="AG30" t="n">
        <v>1.348125</v>
      </c>
      <c r="AH30" t="n">
        <v>1150996.567335622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1.5466</v>
      </c>
      <c r="E31" t="n">
        <v>64.66</v>
      </c>
      <c r="F31" t="n">
        <v>61.64</v>
      </c>
      <c r="G31" t="n">
        <v>194.65</v>
      </c>
      <c r="H31" t="n">
        <v>2.51</v>
      </c>
      <c r="I31" t="n">
        <v>19</v>
      </c>
      <c r="J31" t="n">
        <v>212.19</v>
      </c>
      <c r="K31" t="n">
        <v>51.39</v>
      </c>
      <c r="L31" t="n">
        <v>30</v>
      </c>
      <c r="M31" t="n">
        <v>17</v>
      </c>
      <c r="N31" t="n">
        <v>45.79</v>
      </c>
      <c r="O31" t="n">
        <v>26403.69</v>
      </c>
      <c r="P31" t="n">
        <v>733.8</v>
      </c>
      <c r="Q31" t="n">
        <v>793.2</v>
      </c>
      <c r="R31" t="n">
        <v>130.42</v>
      </c>
      <c r="S31" t="n">
        <v>86.27</v>
      </c>
      <c r="T31" t="n">
        <v>11522.46</v>
      </c>
      <c r="U31" t="n">
        <v>0.66</v>
      </c>
      <c r="V31" t="n">
        <v>0.79</v>
      </c>
      <c r="W31" t="n">
        <v>0.25</v>
      </c>
      <c r="X31" t="n">
        <v>0.67</v>
      </c>
      <c r="Y31" t="n">
        <v>0.5</v>
      </c>
      <c r="Z31" t="n">
        <v>10</v>
      </c>
      <c r="AA31" t="n">
        <v>931.6933131424896</v>
      </c>
      <c r="AB31" t="n">
        <v>1274.783894449598</v>
      </c>
      <c r="AC31" t="n">
        <v>1153.12030873376</v>
      </c>
      <c r="AD31" t="n">
        <v>931693.3131424896</v>
      </c>
      <c r="AE31" t="n">
        <v>1274783.894449598</v>
      </c>
      <c r="AF31" t="n">
        <v>1.480378171240017e-06</v>
      </c>
      <c r="AG31" t="n">
        <v>1.347083333333333</v>
      </c>
      <c r="AH31" t="n">
        <v>1153120.30873376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1.553</v>
      </c>
      <c r="E32" t="n">
        <v>64.39</v>
      </c>
      <c r="F32" t="n">
        <v>61.41</v>
      </c>
      <c r="G32" t="n">
        <v>204.7</v>
      </c>
      <c r="H32" t="n">
        <v>2.58</v>
      </c>
      <c r="I32" t="n">
        <v>18</v>
      </c>
      <c r="J32" t="n">
        <v>213.81</v>
      </c>
      <c r="K32" t="n">
        <v>51.39</v>
      </c>
      <c r="L32" t="n">
        <v>31</v>
      </c>
      <c r="M32" t="n">
        <v>16</v>
      </c>
      <c r="N32" t="n">
        <v>46.41</v>
      </c>
      <c r="O32" t="n">
        <v>26603.52</v>
      </c>
      <c r="P32" t="n">
        <v>728.1900000000001</v>
      </c>
      <c r="Q32" t="n">
        <v>793.2</v>
      </c>
      <c r="R32" t="n">
        <v>122.18</v>
      </c>
      <c r="S32" t="n">
        <v>86.27</v>
      </c>
      <c r="T32" t="n">
        <v>7405.97</v>
      </c>
      <c r="U32" t="n">
        <v>0.71</v>
      </c>
      <c r="V32" t="n">
        <v>0.79</v>
      </c>
      <c r="W32" t="n">
        <v>0.25</v>
      </c>
      <c r="X32" t="n">
        <v>0.44</v>
      </c>
      <c r="Y32" t="n">
        <v>0.5</v>
      </c>
      <c r="Z32" t="n">
        <v>10</v>
      </c>
      <c r="AA32" t="n">
        <v>921.9100780373333</v>
      </c>
      <c r="AB32" t="n">
        <v>1261.398040572851</v>
      </c>
      <c r="AC32" t="n">
        <v>1141.011981963846</v>
      </c>
      <c r="AD32" t="n">
        <v>921910.0780373333</v>
      </c>
      <c r="AE32" t="n">
        <v>1261398.040572851</v>
      </c>
      <c r="AF32" t="n">
        <v>1.486504138067856e-06</v>
      </c>
      <c r="AG32" t="n">
        <v>1.341458333333333</v>
      </c>
      <c r="AH32" t="n">
        <v>1141011.981963846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1.5484</v>
      </c>
      <c r="E33" t="n">
        <v>64.58</v>
      </c>
      <c r="F33" t="n">
        <v>61.6</v>
      </c>
      <c r="G33" t="n">
        <v>205.34</v>
      </c>
      <c r="H33" t="n">
        <v>2.64</v>
      </c>
      <c r="I33" t="n">
        <v>18</v>
      </c>
      <c r="J33" t="n">
        <v>215.43</v>
      </c>
      <c r="K33" t="n">
        <v>51.39</v>
      </c>
      <c r="L33" t="n">
        <v>32</v>
      </c>
      <c r="M33" t="n">
        <v>16</v>
      </c>
      <c r="N33" t="n">
        <v>47.04</v>
      </c>
      <c r="O33" t="n">
        <v>26804.21</v>
      </c>
      <c r="P33" t="n">
        <v>728.22</v>
      </c>
      <c r="Q33" t="n">
        <v>793.2</v>
      </c>
      <c r="R33" t="n">
        <v>129.22</v>
      </c>
      <c r="S33" t="n">
        <v>86.27</v>
      </c>
      <c r="T33" t="n">
        <v>10924.32</v>
      </c>
      <c r="U33" t="n">
        <v>0.67</v>
      </c>
      <c r="V33" t="n">
        <v>0.79</v>
      </c>
      <c r="W33" t="n">
        <v>0.25</v>
      </c>
      <c r="X33" t="n">
        <v>0.63</v>
      </c>
      <c r="Y33" t="n">
        <v>0.5</v>
      </c>
      <c r="Z33" t="n">
        <v>10</v>
      </c>
      <c r="AA33" t="n">
        <v>925.528339843865</v>
      </c>
      <c r="AB33" t="n">
        <v>1266.348706002993</v>
      </c>
      <c r="AC33" t="n">
        <v>1145.490162833638</v>
      </c>
      <c r="AD33" t="n">
        <v>925528.3398438649</v>
      </c>
      <c r="AE33" t="n">
        <v>1266348.706002993</v>
      </c>
      <c r="AF33" t="n">
        <v>1.482101099410347e-06</v>
      </c>
      <c r="AG33" t="n">
        <v>1.345416666666667</v>
      </c>
      <c r="AH33" t="n">
        <v>1145490.162833638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1.5502</v>
      </c>
      <c r="E34" t="n">
        <v>64.51000000000001</v>
      </c>
      <c r="F34" t="n">
        <v>61.56</v>
      </c>
      <c r="G34" t="n">
        <v>217.26</v>
      </c>
      <c r="H34" t="n">
        <v>2.7</v>
      </c>
      <c r="I34" t="n">
        <v>17</v>
      </c>
      <c r="J34" t="n">
        <v>217.07</v>
      </c>
      <c r="K34" t="n">
        <v>51.39</v>
      </c>
      <c r="L34" t="n">
        <v>33</v>
      </c>
      <c r="M34" t="n">
        <v>15</v>
      </c>
      <c r="N34" t="n">
        <v>47.68</v>
      </c>
      <c r="O34" t="n">
        <v>27005.77</v>
      </c>
      <c r="P34" t="n">
        <v>725.16</v>
      </c>
      <c r="Q34" t="n">
        <v>793.2</v>
      </c>
      <c r="R34" t="n">
        <v>127.74</v>
      </c>
      <c r="S34" t="n">
        <v>86.27</v>
      </c>
      <c r="T34" t="n">
        <v>10190.29</v>
      </c>
      <c r="U34" t="n">
        <v>0.68</v>
      </c>
      <c r="V34" t="n">
        <v>0.79</v>
      </c>
      <c r="W34" t="n">
        <v>0.25</v>
      </c>
      <c r="X34" t="n">
        <v>0.59</v>
      </c>
      <c r="Y34" t="n">
        <v>0.5</v>
      </c>
      <c r="Z34" t="n">
        <v>10</v>
      </c>
      <c r="AA34" t="n">
        <v>921.5901309680382</v>
      </c>
      <c r="AB34" t="n">
        <v>1260.960274877573</v>
      </c>
      <c r="AC34" t="n">
        <v>1140.615996012118</v>
      </c>
      <c r="AD34" t="n">
        <v>921590.1309680382</v>
      </c>
      <c r="AE34" t="n">
        <v>1260960.274877573</v>
      </c>
      <c r="AF34" t="n">
        <v>1.483824027580677e-06</v>
      </c>
      <c r="AG34" t="n">
        <v>1.343958333333333</v>
      </c>
      <c r="AH34" t="n">
        <v>1140615.996012118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1.5501</v>
      </c>
      <c r="E35" t="n">
        <v>64.51000000000001</v>
      </c>
      <c r="F35" t="n">
        <v>61.56</v>
      </c>
      <c r="G35" t="n">
        <v>217.29</v>
      </c>
      <c r="H35" t="n">
        <v>2.76</v>
      </c>
      <c r="I35" t="n">
        <v>17</v>
      </c>
      <c r="J35" t="n">
        <v>218.71</v>
      </c>
      <c r="K35" t="n">
        <v>51.39</v>
      </c>
      <c r="L35" t="n">
        <v>34</v>
      </c>
      <c r="M35" t="n">
        <v>15</v>
      </c>
      <c r="N35" t="n">
        <v>48.32</v>
      </c>
      <c r="O35" t="n">
        <v>27208.22</v>
      </c>
      <c r="P35" t="n">
        <v>725.09</v>
      </c>
      <c r="Q35" t="n">
        <v>793.2</v>
      </c>
      <c r="R35" t="n">
        <v>128.04</v>
      </c>
      <c r="S35" t="n">
        <v>86.27</v>
      </c>
      <c r="T35" t="n">
        <v>10337.85</v>
      </c>
      <c r="U35" t="n">
        <v>0.67</v>
      </c>
      <c r="V35" t="n">
        <v>0.79</v>
      </c>
      <c r="W35" t="n">
        <v>0.25</v>
      </c>
      <c r="X35" t="n">
        <v>0.6</v>
      </c>
      <c r="Y35" t="n">
        <v>0.5</v>
      </c>
      <c r="Z35" t="n">
        <v>10</v>
      </c>
      <c r="AA35" t="n">
        <v>921.5876744520789</v>
      </c>
      <c r="AB35" t="n">
        <v>1260.956913764064</v>
      </c>
      <c r="AC35" t="n">
        <v>1140.612955678564</v>
      </c>
      <c r="AD35" t="n">
        <v>921587.6744520789</v>
      </c>
      <c r="AE35" t="n">
        <v>1260956.913764064</v>
      </c>
      <c r="AF35" t="n">
        <v>1.483728309348992e-06</v>
      </c>
      <c r="AG35" t="n">
        <v>1.343958333333333</v>
      </c>
      <c r="AH35" t="n">
        <v>1140612.955678564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1.5519</v>
      </c>
      <c r="E36" t="n">
        <v>64.44</v>
      </c>
      <c r="F36" t="n">
        <v>61.52</v>
      </c>
      <c r="G36" t="n">
        <v>230.71</v>
      </c>
      <c r="H36" t="n">
        <v>2.82</v>
      </c>
      <c r="I36" t="n">
        <v>16</v>
      </c>
      <c r="J36" t="n">
        <v>220.36</v>
      </c>
      <c r="K36" t="n">
        <v>51.39</v>
      </c>
      <c r="L36" t="n">
        <v>35</v>
      </c>
      <c r="M36" t="n">
        <v>14</v>
      </c>
      <c r="N36" t="n">
        <v>48.97</v>
      </c>
      <c r="O36" t="n">
        <v>27411.55</v>
      </c>
      <c r="P36" t="n">
        <v>724.04</v>
      </c>
      <c r="Q36" t="n">
        <v>793.21</v>
      </c>
      <c r="R36" t="n">
        <v>126.5</v>
      </c>
      <c r="S36" t="n">
        <v>86.27</v>
      </c>
      <c r="T36" t="n">
        <v>9573.219999999999</v>
      </c>
      <c r="U36" t="n">
        <v>0.68</v>
      </c>
      <c r="V36" t="n">
        <v>0.79</v>
      </c>
      <c r="W36" t="n">
        <v>0.25</v>
      </c>
      <c r="X36" t="n">
        <v>0.5600000000000001</v>
      </c>
      <c r="Y36" t="n">
        <v>0.5</v>
      </c>
      <c r="Z36" t="n">
        <v>10</v>
      </c>
      <c r="AA36" t="n">
        <v>919.4204246324165</v>
      </c>
      <c r="AB36" t="n">
        <v>1257.991586948488</v>
      </c>
      <c r="AC36" t="n">
        <v>1137.930635492405</v>
      </c>
      <c r="AD36" t="n">
        <v>919420.4246324165</v>
      </c>
      <c r="AE36" t="n">
        <v>1257991.586948488</v>
      </c>
      <c r="AF36" t="n">
        <v>1.485451237519321e-06</v>
      </c>
      <c r="AG36" t="n">
        <v>1.3425</v>
      </c>
      <c r="AH36" t="n">
        <v>1137930.635492405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1.5518</v>
      </c>
      <c r="E37" t="n">
        <v>64.44</v>
      </c>
      <c r="F37" t="n">
        <v>61.53</v>
      </c>
      <c r="G37" t="n">
        <v>230.73</v>
      </c>
      <c r="H37" t="n">
        <v>2.88</v>
      </c>
      <c r="I37" t="n">
        <v>16</v>
      </c>
      <c r="J37" t="n">
        <v>222.01</v>
      </c>
      <c r="K37" t="n">
        <v>51.39</v>
      </c>
      <c r="L37" t="n">
        <v>36</v>
      </c>
      <c r="M37" t="n">
        <v>14</v>
      </c>
      <c r="N37" t="n">
        <v>49.62</v>
      </c>
      <c r="O37" t="n">
        <v>27615.8</v>
      </c>
      <c r="P37" t="n">
        <v>722.33</v>
      </c>
      <c r="Q37" t="n">
        <v>793.21</v>
      </c>
      <c r="R37" t="n">
        <v>126.75</v>
      </c>
      <c r="S37" t="n">
        <v>86.27</v>
      </c>
      <c r="T37" t="n">
        <v>9700.379999999999</v>
      </c>
      <c r="U37" t="n">
        <v>0.68</v>
      </c>
      <c r="V37" t="n">
        <v>0.79</v>
      </c>
      <c r="W37" t="n">
        <v>0.25</v>
      </c>
      <c r="X37" t="n">
        <v>0.5600000000000001</v>
      </c>
      <c r="Y37" t="n">
        <v>0.5</v>
      </c>
      <c r="Z37" t="n">
        <v>10</v>
      </c>
      <c r="AA37" t="n">
        <v>918.0251032356355</v>
      </c>
      <c r="AB37" t="n">
        <v>1256.082446656177</v>
      </c>
      <c r="AC37" t="n">
        <v>1136.203700870097</v>
      </c>
      <c r="AD37" t="n">
        <v>918025.1032356354</v>
      </c>
      <c r="AE37" t="n">
        <v>1256082.446656177</v>
      </c>
      <c r="AF37" t="n">
        <v>1.485355519287636e-06</v>
      </c>
      <c r="AG37" t="n">
        <v>1.3425</v>
      </c>
      <c r="AH37" t="n">
        <v>1136203.700870096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1.5537</v>
      </c>
      <c r="E38" t="n">
        <v>64.36</v>
      </c>
      <c r="F38" t="n">
        <v>61.48</v>
      </c>
      <c r="G38" t="n">
        <v>245.92</v>
      </c>
      <c r="H38" t="n">
        <v>2.94</v>
      </c>
      <c r="I38" t="n">
        <v>15</v>
      </c>
      <c r="J38" t="n">
        <v>223.68</v>
      </c>
      <c r="K38" t="n">
        <v>51.39</v>
      </c>
      <c r="L38" t="n">
        <v>37</v>
      </c>
      <c r="M38" t="n">
        <v>13</v>
      </c>
      <c r="N38" t="n">
        <v>50.29</v>
      </c>
      <c r="O38" t="n">
        <v>27821.09</v>
      </c>
      <c r="P38" t="n">
        <v>719.8099999999999</v>
      </c>
      <c r="Q38" t="n">
        <v>793.22</v>
      </c>
      <c r="R38" t="n">
        <v>125.18</v>
      </c>
      <c r="S38" t="n">
        <v>86.27</v>
      </c>
      <c r="T38" t="n">
        <v>8918.299999999999</v>
      </c>
      <c r="U38" t="n">
        <v>0.6899999999999999</v>
      </c>
      <c r="V38" t="n">
        <v>0.79</v>
      </c>
      <c r="W38" t="n">
        <v>0.24</v>
      </c>
      <c r="X38" t="n">
        <v>0.51</v>
      </c>
      <c r="Y38" t="n">
        <v>0.5</v>
      </c>
      <c r="Z38" t="n">
        <v>10</v>
      </c>
      <c r="AA38" t="n">
        <v>914.4727753843582</v>
      </c>
      <c r="AB38" t="n">
        <v>1251.221994972414</v>
      </c>
      <c r="AC38" t="n">
        <v>1131.807123873346</v>
      </c>
      <c r="AD38" t="n">
        <v>914472.7753843582</v>
      </c>
      <c r="AE38" t="n">
        <v>1251221.994972414</v>
      </c>
      <c r="AF38" t="n">
        <v>1.487174165689651e-06</v>
      </c>
      <c r="AG38" t="n">
        <v>1.340833333333333</v>
      </c>
      <c r="AH38" t="n">
        <v>1131807.123873346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1.5543</v>
      </c>
      <c r="E39" t="n">
        <v>64.34</v>
      </c>
      <c r="F39" t="n">
        <v>61.46</v>
      </c>
      <c r="G39" t="n">
        <v>245.82</v>
      </c>
      <c r="H39" t="n">
        <v>3</v>
      </c>
      <c r="I39" t="n">
        <v>15</v>
      </c>
      <c r="J39" t="n">
        <v>225.35</v>
      </c>
      <c r="K39" t="n">
        <v>51.39</v>
      </c>
      <c r="L39" t="n">
        <v>38</v>
      </c>
      <c r="M39" t="n">
        <v>13</v>
      </c>
      <c r="N39" t="n">
        <v>50.96</v>
      </c>
      <c r="O39" t="n">
        <v>28027.19</v>
      </c>
      <c r="P39" t="n">
        <v>721.92</v>
      </c>
      <c r="Q39" t="n">
        <v>793.2</v>
      </c>
      <c r="R39" t="n">
        <v>123.94</v>
      </c>
      <c r="S39" t="n">
        <v>86.27</v>
      </c>
      <c r="T39" t="n">
        <v>8299.43</v>
      </c>
      <c r="U39" t="n">
        <v>0.7</v>
      </c>
      <c r="V39" t="n">
        <v>0.79</v>
      </c>
      <c r="W39" t="n">
        <v>0.25</v>
      </c>
      <c r="X39" t="n">
        <v>0.49</v>
      </c>
      <c r="Y39" t="n">
        <v>0.5</v>
      </c>
      <c r="Z39" t="n">
        <v>10</v>
      </c>
      <c r="AA39" t="n">
        <v>915.8777429976317</v>
      </c>
      <c r="AB39" t="n">
        <v>1253.144333643692</v>
      </c>
      <c r="AC39" t="n">
        <v>1133.545997239856</v>
      </c>
      <c r="AD39" t="n">
        <v>915877.7429976317</v>
      </c>
      <c r="AE39" t="n">
        <v>1253144.333643692</v>
      </c>
      <c r="AF39" t="n">
        <v>1.487748475079761e-06</v>
      </c>
      <c r="AG39" t="n">
        <v>1.340416666666667</v>
      </c>
      <c r="AH39" t="n">
        <v>1133545.997239856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1.553</v>
      </c>
      <c r="E40" t="n">
        <v>64.39</v>
      </c>
      <c r="F40" t="n">
        <v>61.51</v>
      </c>
      <c r="G40" t="n">
        <v>246.05</v>
      </c>
      <c r="H40" t="n">
        <v>3.05</v>
      </c>
      <c r="I40" t="n">
        <v>15</v>
      </c>
      <c r="J40" t="n">
        <v>227.03</v>
      </c>
      <c r="K40" t="n">
        <v>51.39</v>
      </c>
      <c r="L40" t="n">
        <v>39</v>
      </c>
      <c r="M40" t="n">
        <v>13</v>
      </c>
      <c r="N40" t="n">
        <v>51.64</v>
      </c>
      <c r="O40" t="n">
        <v>28234.24</v>
      </c>
      <c r="P40" t="n">
        <v>717.05</v>
      </c>
      <c r="Q40" t="n">
        <v>793.2</v>
      </c>
      <c r="R40" t="n">
        <v>126.33</v>
      </c>
      <c r="S40" t="n">
        <v>86.27</v>
      </c>
      <c r="T40" t="n">
        <v>9496.209999999999</v>
      </c>
      <c r="U40" t="n">
        <v>0.68</v>
      </c>
      <c r="V40" t="n">
        <v>0.79</v>
      </c>
      <c r="W40" t="n">
        <v>0.24</v>
      </c>
      <c r="X40" t="n">
        <v>0.54</v>
      </c>
      <c r="Y40" t="n">
        <v>0.5</v>
      </c>
      <c r="Z40" t="n">
        <v>10</v>
      </c>
      <c r="AA40" t="n">
        <v>912.6015270058549</v>
      </c>
      <c r="AB40" t="n">
        <v>1248.661670387294</v>
      </c>
      <c r="AC40" t="n">
        <v>1129.491153073191</v>
      </c>
      <c r="AD40" t="n">
        <v>912601.5270058549</v>
      </c>
      <c r="AE40" t="n">
        <v>1248661.670387294</v>
      </c>
      <c r="AF40" t="n">
        <v>1.486504138067856e-06</v>
      </c>
      <c r="AG40" t="n">
        <v>1.341458333333333</v>
      </c>
      <c r="AH40" t="n">
        <v>1129491.153073191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1.5555</v>
      </c>
      <c r="E41" t="n">
        <v>64.29000000000001</v>
      </c>
      <c r="F41" t="n">
        <v>61.44</v>
      </c>
      <c r="G41" t="n">
        <v>263.33</v>
      </c>
      <c r="H41" t="n">
        <v>3.11</v>
      </c>
      <c r="I41" t="n">
        <v>14</v>
      </c>
      <c r="J41" t="n">
        <v>228.71</v>
      </c>
      <c r="K41" t="n">
        <v>51.39</v>
      </c>
      <c r="L41" t="n">
        <v>40</v>
      </c>
      <c r="M41" t="n">
        <v>12</v>
      </c>
      <c r="N41" t="n">
        <v>52.32</v>
      </c>
      <c r="O41" t="n">
        <v>28442.24</v>
      </c>
      <c r="P41" t="n">
        <v>716.85</v>
      </c>
      <c r="Q41" t="n">
        <v>793.2</v>
      </c>
      <c r="R41" t="n">
        <v>123.88</v>
      </c>
      <c r="S41" t="n">
        <v>86.27</v>
      </c>
      <c r="T41" t="n">
        <v>8276.93</v>
      </c>
      <c r="U41" t="n">
        <v>0.7</v>
      </c>
      <c r="V41" t="n">
        <v>0.79</v>
      </c>
      <c r="W41" t="n">
        <v>0.24</v>
      </c>
      <c r="X41" t="n">
        <v>0.47</v>
      </c>
      <c r="Y41" t="n">
        <v>0.5</v>
      </c>
      <c r="Z41" t="n">
        <v>10</v>
      </c>
      <c r="AA41" t="n">
        <v>910.6481993131395</v>
      </c>
      <c r="AB41" t="n">
        <v>1245.989041263385</v>
      </c>
      <c r="AC41" t="n">
        <v>1127.07359592181</v>
      </c>
      <c r="AD41" t="n">
        <v>910648.1993131394</v>
      </c>
      <c r="AE41" t="n">
        <v>1245989.041263385</v>
      </c>
      <c r="AF41" t="n">
        <v>1.488897093859981e-06</v>
      </c>
      <c r="AG41" t="n">
        <v>1.339375</v>
      </c>
      <c r="AH41" t="n">
        <v>1127073.59592181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1.2955</v>
      </c>
      <c r="E2" t="n">
        <v>77.19</v>
      </c>
      <c r="F2" t="n">
        <v>71.90000000000001</v>
      </c>
      <c r="G2" t="n">
        <v>14.88</v>
      </c>
      <c r="H2" t="n">
        <v>0.34</v>
      </c>
      <c r="I2" t="n">
        <v>290</v>
      </c>
      <c r="J2" t="n">
        <v>51.33</v>
      </c>
      <c r="K2" t="n">
        <v>24.83</v>
      </c>
      <c r="L2" t="n">
        <v>1</v>
      </c>
      <c r="M2" t="n">
        <v>288</v>
      </c>
      <c r="N2" t="n">
        <v>5.51</v>
      </c>
      <c r="O2" t="n">
        <v>6564.78</v>
      </c>
      <c r="P2" t="n">
        <v>400.84</v>
      </c>
      <c r="Q2" t="n">
        <v>793.23</v>
      </c>
      <c r="R2" t="n">
        <v>473.53</v>
      </c>
      <c r="S2" t="n">
        <v>86.27</v>
      </c>
      <c r="T2" t="n">
        <v>181717.78</v>
      </c>
      <c r="U2" t="n">
        <v>0.18</v>
      </c>
      <c r="V2" t="n">
        <v>0.68</v>
      </c>
      <c r="W2" t="n">
        <v>0.68</v>
      </c>
      <c r="X2" t="n">
        <v>10.93</v>
      </c>
      <c r="Y2" t="n">
        <v>0.5</v>
      </c>
      <c r="Z2" t="n">
        <v>10</v>
      </c>
      <c r="AA2" t="n">
        <v>645.1530307447135</v>
      </c>
      <c r="AB2" t="n">
        <v>882.726838807877</v>
      </c>
      <c r="AC2" t="n">
        <v>798.4806282269518</v>
      </c>
      <c r="AD2" t="n">
        <v>645153.0307447135</v>
      </c>
      <c r="AE2" t="n">
        <v>882726.838807877</v>
      </c>
      <c r="AF2" t="n">
        <v>1.484013418311906e-06</v>
      </c>
      <c r="AG2" t="n">
        <v>1.608125</v>
      </c>
      <c r="AH2" t="n">
        <v>798480.6282269518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1.4482</v>
      </c>
      <c r="E3" t="n">
        <v>69.05</v>
      </c>
      <c r="F3" t="n">
        <v>65.73</v>
      </c>
      <c r="G3" t="n">
        <v>30.57</v>
      </c>
      <c r="H3" t="n">
        <v>0.66</v>
      </c>
      <c r="I3" t="n">
        <v>129</v>
      </c>
      <c r="J3" t="n">
        <v>52.47</v>
      </c>
      <c r="K3" t="n">
        <v>24.83</v>
      </c>
      <c r="L3" t="n">
        <v>2</v>
      </c>
      <c r="M3" t="n">
        <v>127</v>
      </c>
      <c r="N3" t="n">
        <v>5.64</v>
      </c>
      <c r="O3" t="n">
        <v>6705.1</v>
      </c>
      <c r="P3" t="n">
        <v>354.83</v>
      </c>
      <c r="Q3" t="n">
        <v>793.22</v>
      </c>
      <c r="R3" t="n">
        <v>266.88</v>
      </c>
      <c r="S3" t="n">
        <v>86.27</v>
      </c>
      <c r="T3" t="n">
        <v>79198.73</v>
      </c>
      <c r="U3" t="n">
        <v>0.32</v>
      </c>
      <c r="V3" t="n">
        <v>0.74</v>
      </c>
      <c r="W3" t="n">
        <v>0.43</v>
      </c>
      <c r="X3" t="n">
        <v>4.76</v>
      </c>
      <c r="Y3" t="n">
        <v>0.5</v>
      </c>
      <c r="Z3" t="n">
        <v>10</v>
      </c>
      <c r="AA3" t="n">
        <v>517.4644101970371</v>
      </c>
      <c r="AB3" t="n">
        <v>708.0176349501806</v>
      </c>
      <c r="AC3" t="n">
        <v>640.4454255795265</v>
      </c>
      <c r="AD3" t="n">
        <v>517464.4101970371</v>
      </c>
      <c r="AE3" t="n">
        <v>708017.6349501807</v>
      </c>
      <c r="AF3" t="n">
        <v>1.658933409802626e-06</v>
      </c>
      <c r="AG3" t="n">
        <v>1.438541666666667</v>
      </c>
      <c r="AH3" t="n">
        <v>640445.4255795265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1.5009</v>
      </c>
      <c r="E4" t="n">
        <v>66.63</v>
      </c>
      <c r="F4" t="n">
        <v>63.89</v>
      </c>
      <c r="G4" t="n">
        <v>47.33</v>
      </c>
      <c r="H4" t="n">
        <v>0.97</v>
      </c>
      <c r="I4" t="n">
        <v>81</v>
      </c>
      <c r="J4" t="n">
        <v>53.61</v>
      </c>
      <c r="K4" t="n">
        <v>24.83</v>
      </c>
      <c r="L4" t="n">
        <v>3</v>
      </c>
      <c r="M4" t="n">
        <v>79</v>
      </c>
      <c r="N4" t="n">
        <v>5.78</v>
      </c>
      <c r="O4" t="n">
        <v>6845.59</v>
      </c>
      <c r="P4" t="n">
        <v>332.86</v>
      </c>
      <c r="Q4" t="n">
        <v>793.2</v>
      </c>
      <c r="R4" t="n">
        <v>205.38</v>
      </c>
      <c r="S4" t="n">
        <v>86.27</v>
      </c>
      <c r="T4" t="n">
        <v>48688.49</v>
      </c>
      <c r="U4" t="n">
        <v>0.42</v>
      </c>
      <c r="V4" t="n">
        <v>0.76</v>
      </c>
      <c r="W4" t="n">
        <v>0.35</v>
      </c>
      <c r="X4" t="n">
        <v>2.92</v>
      </c>
      <c r="Y4" t="n">
        <v>0.5</v>
      </c>
      <c r="Z4" t="n">
        <v>10</v>
      </c>
      <c r="AA4" t="n">
        <v>474.6589384407552</v>
      </c>
      <c r="AB4" t="n">
        <v>649.4493000491016</v>
      </c>
      <c r="AC4" t="n">
        <v>587.466770360232</v>
      </c>
      <c r="AD4" t="n">
        <v>474658.9384407551</v>
      </c>
      <c r="AE4" t="n">
        <v>649449.3000491016</v>
      </c>
      <c r="AF4" t="n">
        <v>1.719301998876372e-06</v>
      </c>
      <c r="AG4" t="n">
        <v>1.388125</v>
      </c>
      <c r="AH4" t="n">
        <v>587466.770360232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1.525</v>
      </c>
      <c r="E5" t="n">
        <v>65.56999999999999</v>
      </c>
      <c r="F5" t="n">
        <v>63.12</v>
      </c>
      <c r="G5" t="n">
        <v>65.29000000000001</v>
      </c>
      <c r="H5" t="n">
        <v>1.27</v>
      </c>
      <c r="I5" t="n">
        <v>58</v>
      </c>
      <c r="J5" t="n">
        <v>54.75</v>
      </c>
      <c r="K5" t="n">
        <v>24.83</v>
      </c>
      <c r="L5" t="n">
        <v>4</v>
      </c>
      <c r="M5" t="n">
        <v>56</v>
      </c>
      <c r="N5" t="n">
        <v>5.92</v>
      </c>
      <c r="O5" t="n">
        <v>6986.39</v>
      </c>
      <c r="P5" t="n">
        <v>316.31</v>
      </c>
      <c r="Q5" t="n">
        <v>793.2</v>
      </c>
      <c r="R5" t="n">
        <v>179.72</v>
      </c>
      <c r="S5" t="n">
        <v>86.27</v>
      </c>
      <c r="T5" t="n">
        <v>35973.42</v>
      </c>
      <c r="U5" t="n">
        <v>0.48</v>
      </c>
      <c r="V5" t="n">
        <v>0.77</v>
      </c>
      <c r="W5" t="n">
        <v>0.32</v>
      </c>
      <c r="X5" t="n">
        <v>2.15</v>
      </c>
      <c r="Y5" t="n">
        <v>0.5</v>
      </c>
      <c r="Z5" t="n">
        <v>10</v>
      </c>
      <c r="AA5" t="n">
        <v>450.4502751937744</v>
      </c>
      <c r="AB5" t="n">
        <v>616.3259389837366</v>
      </c>
      <c r="AC5" t="n">
        <v>557.5046563860162</v>
      </c>
      <c r="AD5" t="n">
        <v>450450.2751937744</v>
      </c>
      <c r="AE5" t="n">
        <v>616325.9389837366</v>
      </c>
      <c r="AF5" t="n">
        <v>1.746908886858863e-06</v>
      </c>
      <c r="AG5" t="n">
        <v>1.366041666666667</v>
      </c>
      <c r="AH5" t="n">
        <v>557504.6563860162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1.5403</v>
      </c>
      <c r="E6" t="n">
        <v>64.92</v>
      </c>
      <c r="F6" t="n">
        <v>62.62</v>
      </c>
      <c r="G6" t="n">
        <v>83.5</v>
      </c>
      <c r="H6" t="n">
        <v>1.55</v>
      </c>
      <c r="I6" t="n">
        <v>45</v>
      </c>
      <c r="J6" t="n">
        <v>55.89</v>
      </c>
      <c r="K6" t="n">
        <v>24.83</v>
      </c>
      <c r="L6" t="n">
        <v>5</v>
      </c>
      <c r="M6" t="n">
        <v>31</v>
      </c>
      <c r="N6" t="n">
        <v>6.07</v>
      </c>
      <c r="O6" t="n">
        <v>7127.49</v>
      </c>
      <c r="P6" t="n">
        <v>300.81</v>
      </c>
      <c r="Q6" t="n">
        <v>793.23</v>
      </c>
      <c r="R6" t="n">
        <v>162.83</v>
      </c>
      <c r="S6" t="n">
        <v>86.27</v>
      </c>
      <c r="T6" t="n">
        <v>27597.05</v>
      </c>
      <c r="U6" t="n">
        <v>0.53</v>
      </c>
      <c r="V6" t="n">
        <v>0.78</v>
      </c>
      <c r="W6" t="n">
        <v>0.31</v>
      </c>
      <c r="X6" t="n">
        <v>1.66</v>
      </c>
      <c r="Y6" t="n">
        <v>0.5</v>
      </c>
      <c r="Z6" t="n">
        <v>10</v>
      </c>
      <c r="AA6" t="n">
        <v>431.0362969639647</v>
      </c>
      <c r="AB6" t="n">
        <v>589.7628774854389</v>
      </c>
      <c r="AC6" t="n">
        <v>533.4767361956251</v>
      </c>
      <c r="AD6" t="n">
        <v>431036.2969639646</v>
      </c>
      <c r="AE6" t="n">
        <v>589762.8774854389</v>
      </c>
      <c r="AF6" t="n">
        <v>1.76443525142866e-06</v>
      </c>
      <c r="AG6" t="n">
        <v>1.3525</v>
      </c>
      <c r="AH6" t="n">
        <v>533476.7361956252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1.5448</v>
      </c>
      <c r="E7" t="n">
        <v>64.73</v>
      </c>
      <c r="F7" t="n">
        <v>62.48</v>
      </c>
      <c r="G7" t="n">
        <v>91.44</v>
      </c>
      <c r="H7" t="n">
        <v>1.82</v>
      </c>
      <c r="I7" t="n">
        <v>41</v>
      </c>
      <c r="J7" t="n">
        <v>57.04</v>
      </c>
      <c r="K7" t="n">
        <v>24.83</v>
      </c>
      <c r="L7" t="n">
        <v>6</v>
      </c>
      <c r="M7" t="n">
        <v>3</v>
      </c>
      <c r="N7" t="n">
        <v>6.21</v>
      </c>
      <c r="O7" t="n">
        <v>7268.89</v>
      </c>
      <c r="P7" t="n">
        <v>298.46</v>
      </c>
      <c r="Q7" t="n">
        <v>793.22</v>
      </c>
      <c r="R7" t="n">
        <v>157.01</v>
      </c>
      <c r="S7" t="n">
        <v>86.27</v>
      </c>
      <c r="T7" t="n">
        <v>24702.55</v>
      </c>
      <c r="U7" t="n">
        <v>0.55</v>
      </c>
      <c r="V7" t="n">
        <v>0.78</v>
      </c>
      <c r="W7" t="n">
        <v>0.33</v>
      </c>
      <c r="X7" t="n">
        <v>1.52</v>
      </c>
      <c r="Y7" t="n">
        <v>0.5</v>
      </c>
      <c r="Z7" t="n">
        <v>10</v>
      </c>
      <c r="AA7" t="n">
        <v>427.3625180600644</v>
      </c>
      <c r="AB7" t="n">
        <v>584.736251113436</v>
      </c>
      <c r="AC7" t="n">
        <v>528.9298439896518</v>
      </c>
      <c r="AD7" t="n">
        <v>427362.5180600644</v>
      </c>
      <c r="AE7" t="n">
        <v>584736.251113436</v>
      </c>
      <c r="AF7" t="n">
        <v>1.769590064537424e-06</v>
      </c>
      <c r="AG7" t="n">
        <v>1.348541666666667</v>
      </c>
      <c r="AH7" t="n">
        <v>528929.8439896518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1.5447</v>
      </c>
      <c r="E8" t="n">
        <v>64.73999999999999</v>
      </c>
      <c r="F8" t="n">
        <v>62.49</v>
      </c>
      <c r="G8" t="n">
        <v>91.45</v>
      </c>
      <c r="H8" t="n">
        <v>2.09</v>
      </c>
      <c r="I8" t="n">
        <v>41</v>
      </c>
      <c r="J8" t="n">
        <v>58.19</v>
      </c>
      <c r="K8" t="n">
        <v>24.83</v>
      </c>
      <c r="L8" t="n">
        <v>7</v>
      </c>
      <c r="M8" t="n">
        <v>0</v>
      </c>
      <c r="N8" t="n">
        <v>6.36</v>
      </c>
      <c r="O8" t="n">
        <v>7410.59</v>
      </c>
      <c r="P8" t="n">
        <v>303.4</v>
      </c>
      <c r="Q8" t="n">
        <v>793.22</v>
      </c>
      <c r="R8" t="n">
        <v>156.92</v>
      </c>
      <c r="S8" t="n">
        <v>86.27</v>
      </c>
      <c r="T8" t="n">
        <v>24662.46</v>
      </c>
      <c r="U8" t="n">
        <v>0.55</v>
      </c>
      <c r="V8" t="n">
        <v>0.78</v>
      </c>
      <c r="W8" t="n">
        <v>0.34</v>
      </c>
      <c r="X8" t="n">
        <v>1.52</v>
      </c>
      <c r="Y8" t="n">
        <v>0.5</v>
      </c>
      <c r="Z8" t="n">
        <v>10</v>
      </c>
      <c r="AA8" t="n">
        <v>431.7666600761298</v>
      </c>
      <c r="AB8" t="n">
        <v>590.7621925168498</v>
      </c>
      <c r="AC8" t="n">
        <v>534.3806780029856</v>
      </c>
      <c r="AD8" t="n">
        <v>431766.6600761298</v>
      </c>
      <c r="AE8" t="n">
        <v>590762.1925168498</v>
      </c>
      <c r="AF8" t="n">
        <v>1.769475513135007e-06</v>
      </c>
      <c r="AG8" t="n">
        <v>1.34875</v>
      </c>
      <c r="AH8" t="n">
        <v>534380.6780029857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0.9137</v>
      </c>
      <c r="E2" t="n">
        <v>109.44</v>
      </c>
      <c r="F2" t="n">
        <v>88.23</v>
      </c>
      <c r="G2" t="n">
        <v>7.57</v>
      </c>
      <c r="H2" t="n">
        <v>0.13</v>
      </c>
      <c r="I2" t="n">
        <v>699</v>
      </c>
      <c r="J2" t="n">
        <v>133.21</v>
      </c>
      <c r="K2" t="n">
        <v>46.47</v>
      </c>
      <c r="L2" t="n">
        <v>1</v>
      </c>
      <c r="M2" t="n">
        <v>697</v>
      </c>
      <c r="N2" t="n">
        <v>20.75</v>
      </c>
      <c r="O2" t="n">
        <v>16663.42</v>
      </c>
      <c r="P2" t="n">
        <v>960.6799999999999</v>
      </c>
      <c r="Q2" t="n">
        <v>793.3</v>
      </c>
      <c r="R2" t="n">
        <v>1020.94</v>
      </c>
      <c r="S2" t="n">
        <v>86.27</v>
      </c>
      <c r="T2" t="n">
        <v>453380.14</v>
      </c>
      <c r="U2" t="n">
        <v>0.08</v>
      </c>
      <c r="V2" t="n">
        <v>0.55</v>
      </c>
      <c r="W2" t="n">
        <v>1.34</v>
      </c>
      <c r="X2" t="n">
        <v>27.26</v>
      </c>
      <c r="Y2" t="n">
        <v>0.5</v>
      </c>
      <c r="Z2" t="n">
        <v>10</v>
      </c>
      <c r="AA2" t="n">
        <v>2047.847681171296</v>
      </c>
      <c r="AB2" t="n">
        <v>2801.955542042054</v>
      </c>
      <c r="AC2" t="n">
        <v>2534.540837678862</v>
      </c>
      <c r="AD2" t="n">
        <v>2047847.681171296</v>
      </c>
      <c r="AE2" t="n">
        <v>2801955.542042054</v>
      </c>
      <c r="AF2" t="n">
        <v>9.092535743107582e-07</v>
      </c>
      <c r="AG2" t="n">
        <v>2.28</v>
      </c>
      <c r="AH2" t="n">
        <v>2534540.837678862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1.2296</v>
      </c>
      <c r="E3" t="n">
        <v>81.33</v>
      </c>
      <c r="F3" t="n">
        <v>71.53</v>
      </c>
      <c r="G3" t="n">
        <v>15.33</v>
      </c>
      <c r="H3" t="n">
        <v>0.26</v>
      </c>
      <c r="I3" t="n">
        <v>280</v>
      </c>
      <c r="J3" t="n">
        <v>134.55</v>
      </c>
      <c r="K3" t="n">
        <v>46.47</v>
      </c>
      <c r="L3" t="n">
        <v>2</v>
      </c>
      <c r="M3" t="n">
        <v>278</v>
      </c>
      <c r="N3" t="n">
        <v>21.09</v>
      </c>
      <c r="O3" t="n">
        <v>16828.84</v>
      </c>
      <c r="P3" t="n">
        <v>774.34</v>
      </c>
      <c r="Q3" t="n">
        <v>793.25</v>
      </c>
      <c r="R3" t="n">
        <v>460.67</v>
      </c>
      <c r="S3" t="n">
        <v>86.27</v>
      </c>
      <c r="T3" t="n">
        <v>175340</v>
      </c>
      <c r="U3" t="n">
        <v>0.19</v>
      </c>
      <c r="V3" t="n">
        <v>0.68</v>
      </c>
      <c r="W3" t="n">
        <v>0.67</v>
      </c>
      <c r="X3" t="n">
        <v>10.55</v>
      </c>
      <c r="Y3" t="n">
        <v>0.5</v>
      </c>
      <c r="Z3" t="n">
        <v>10</v>
      </c>
      <c r="AA3" t="n">
        <v>1230.609371919531</v>
      </c>
      <c r="AB3" t="n">
        <v>1683.774033314149</v>
      </c>
      <c r="AC3" t="n">
        <v>1523.077002766344</v>
      </c>
      <c r="AD3" t="n">
        <v>1230609.371919531</v>
      </c>
      <c r="AE3" t="n">
        <v>1683774.033314149</v>
      </c>
      <c r="AF3" t="n">
        <v>1.223616279930512e-06</v>
      </c>
      <c r="AG3" t="n">
        <v>1.694375</v>
      </c>
      <c r="AH3" t="n">
        <v>1523077.002766344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1.3424</v>
      </c>
      <c r="E4" t="n">
        <v>74.48999999999999</v>
      </c>
      <c r="F4" t="n">
        <v>67.52</v>
      </c>
      <c r="G4" t="n">
        <v>23.02</v>
      </c>
      <c r="H4" t="n">
        <v>0.39</v>
      </c>
      <c r="I4" t="n">
        <v>176</v>
      </c>
      <c r="J4" t="n">
        <v>135.9</v>
      </c>
      <c r="K4" t="n">
        <v>46.47</v>
      </c>
      <c r="L4" t="n">
        <v>3</v>
      </c>
      <c r="M4" t="n">
        <v>174</v>
      </c>
      <c r="N4" t="n">
        <v>21.43</v>
      </c>
      <c r="O4" t="n">
        <v>16994.64</v>
      </c>
      <c r="P4" t="n">
        <v>727.46</v>
      </c>
      <c r="Q4" t="n">
        <v>793.25</v>
      </c>
      <c r="R4" t="n">
        <v>326.77</v>
      </c>
      <c r="S4" t="n">
        <v>86.27</v>
      </c>
      <c r="T4" t="n">
        <v>108910.41</v>
      </c>
      <c r="U4" t="n">
        <v>0.26</v>
      </c>
      <c r="V4" t="n">
        <v>0.72</v>
      </c>
      <c r="W4" t="n">
        <v>0.5</v>
      </c>
      <c r="X4" t="n">
        <v>6.55</v>
      </c>
      <c r="Y4" t="n">
        <v>0.5</v>
      </c>
      <c r="Z4" t="n">
        <v>10</v>
      </c>
      <c r="AA4" t="n">
        <v>1061.085259069641</v>
      </c>
      <c r="AB4" t="n">
        <v>1451.823663236903</v>
      </c>
      <c r="AC4" t="n">
        <v>1313.263650464882</v>
      </c>
      <c r="AD4" t="n">
        <v>1061085.259069641</v>
      </c>
      <c r="AE4" t="n">
        <v>1451823.663236903</v>
      </c>
      <c r="AF4" t="n">
        <v>1.335867350503187e-06</v>
      </c>
      <c r="AG4" t="n">
        <v>1.551875</v>
      </c>
      <c r="AH4" t="n">
        <v>1313263.650464882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1.4013</v>
      </c>
      <c r="E5" t="n">
        <v>71.36</v>
      </c>
      <c r="F5" t="n">
        <v>65.7</v>
      </c>
      <c r="G5" t="n">
        <v>30.8</v>
      </c>
      <c r="H5" t="n">
        <v>0.52</v>
      </c>
      <c r="I5" t="n">
        <v>128</v>
      </c>
      <c r="J5" t="n">
        <v>137.25</v>
      </c>
      <c r="K5" t="n">
        <v>46.47</v>
      </c>
      <c r="L5" t="n">
        <v>4</v>
      </c>
      <c r="M5" t="n">
        <v>126</v>
      </c>
      <c r="N5" t="n">
        <v>21.78</v>
      </c>
      <c r="O5" t="n">
        <v>17160.92</v>
      </c>
      <c r="P5" t="n">
        <v>704.54</v>
      </c>
      <c r="Q5" t="n">
        <v>793.22</v>
      </c>
      <c r="R5" t="n">
        <v>265.83</v>
      </c>
      <c r="S5" t="n">
        <v>86.27</v>
      </c>
      <c r="T5" t="n">
        <v>78680.42999999999</v>
      </c>
      <c r="U5" t="n">
        <v>0.32</v>
      </c>
      <c r="V5" t="n">
        <v>0.74</v>
      </c>
      <c r="W5" t="n">
        <v>0.43</v>
      </c>
      <c r="X5" t="n">
        <v>4.73</v>
      </c>
      <c r="Y5" t="n">
        <v>0.5</v>
      </c>
      <c r="Z5" t="n">
        <v>10</v>
      </c>
      <c r="AA5" t="n">
        <v>986.1533515393078</v>
      </c>
      <c r="AB5" t="n">
        <v>1349.298521591451</v>
      </c>
      <c r="AC5" t="n">
        <v>1220.523364443131</v>
      </c>
      <c r="AD5" t="n">
        <v>986153.3515393077</v>
      </c>
      <c r="AE5" t="n">
        <v>1349298.521591451</v>
      </c>
      <c r="AF5" t="n">
        <v>1.394480719800444e-06</v>
      </c>
      <c r="AG5" t="n">
        <v>1.486666666666667</v>
      </c>
      <c r="AH5" t="n">
        <v>1220523.364443131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1.4378</v>
      </c>
      <c r="E6" t="n">
        <v>69.55</v>
      </c>
      <c r="F6" t="n">
        <v>64.65000000000001</v>
      </c>
      <c r="G6" t="n">
        <v>38.79</v>
      </c>
      <c r="H6" t="n">
        <v>0.64</v>
      </c>
      <c r="I6" t="n">
        <v>100</v>
      </c>
      <c r="J6" t="n">
        <v>138.6</v>
      </c>
      <c r="K6" t="n">
        <v>46.47</v>
      </c>
      <c r="L6" t="n">
        <v>5</v>
      </c>
      <c r="M6" t="n">
        <v>98</v>
      </c>
      <c r="N6" t="n">
        <v>22.13</v>
      </c>
      <c r="O6" t="n">
        <v>17327.69</v>
      </c>
      <c r="P6" t="n">
        <v>689.87</v>
      </c>
      <c r="Q6" t="n">
        <v>793.2</v>
      </c>
      <c r="R6" t="n">
        <v>231.3</v>
      </c>
      <c r="S6" t="n">
        <v>86.27</v>
      </c>
      <c r="T6" t="n">
        <v>61555.65</v>
      </c>
      <c r="U6" t="n">
        <v>0.37</v>
      </c>
      <c r="V6" t="n">
        <v>0.75</v>
      </c>
      <c r="W6" t="n">
        <v>0.37</v>
      </c>
      <c r="X6" t="n">
        <v>3.68</v>
      </c>
      <c r="Y6" t="n">
        <v>0.5</v>
      </c>
      <c r="Z6" t="n">
        <v>10</v>
      </c>
      <c r="AA6" t="n">
        <v>942.698009339222</v>
      </c>
      <c r="AB6" t="n">
        <v>1289.841005278899</v>
      </c>
      <c r="AC6" t="n">
        <v>1166.740390038301</v>
      </c>
      <c r="AD6" t="n">
        <v>942698.009339222</v>
      </c>
      <c r="AE6" t="n">
        <v>1289841.005278899</v>
      </c>
      <c r="AF6" t="n">
        <v>1.430803096359865e-06</v>
      </c>
      <c r="AG6" t="n">
        <v>1.448958333333333</v>
      </c>
      <c r="AH6" t="n">
        <v>1166740.390038301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1.4616</v>
      </c>
      <c r="E7" t="n">
        <v>68.42</v>
      </c>
      <c r="F7" t="n">
        <v>63.98</v>
      </c>
      <c r="G7" t="n">
        <v>46.25</v>
      </c>
      <c r="H7" t="n">
        <v>0.76</v>
      </c>
      <c r="I7" t="n">
        <v>83</v>
      </c>
      <c r="J7" t="n">
        <v>139.95</v>
      </c>
      <c r="K7" t="n">
        <v>46.47</v>
      </c>
      <c r="L7" t="n">
        <v>6</v>
      </c>
      <c r="M7" t="n">
        <v>81</v>
      </c>
      <c r="N7" t="n">
        <v>22.49</v>
      </c>
      <c r="O7" t="n">
        <v>17494.97</v>
      </c>
      <c r="P7" t="n">
        <v>679.86</v>
      </c>
      <c r="Q7" t="n">
        <v>793.21</v>
      </c>
      <c r="R7" t="n">
        <v>208.36</v>
      </c>
      <c r="S7" t="n">
        <v>86.27</v>
      </c>
      <c r="T7" t="n">
        <v>50170.26</v>
      </c>
      <c r="U7" t="n">
        <v>0.41</v>
      </c>
      <c r="V7" t="n">
        <v>0.76</v>
      </c>
      <c r="W7" t="n">
        <v>0.35</v>
      </c>
      <c r="X7" t="n">
        <v>3.01</v>
      </c>
      <c r="Y7" t="n">
        <v>0.5</v>
      </c>
      <c r="Z7" t="n">
        <v>10</v>
      </c>
      <c r="AA7" t="n">
        <v>915.1812296898308</v>
      </c>
      <c r="AB7" t="n">
        <v>1252.19133340796</v>
      </c>
      <c r="AC7" t="n">
        <v>1132.683950009078</v>
      </c>
      <c r="AD7" t="n">
        <v>915181.2296898308</v>
      </c>
      <c r="AE7" t="n">
        <v>1252191.33340796</v>
      </c>
      <c r="AF7" t="n">
        <v>1.454487276143816e-06</v>
      </c>
      <c r="AG7" t="n">
        <v>1.425416666666667</v>
      </c>
      <c r="AH7" t="n">
        <v>1132683.950009078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1.4903</v>
      </c>
      <c r="E8" t="n">
        <v>67.09999999999999</v>
      </c>
      <c r="F8" t="n">
        <v>63.01</v>
      </c>
      <c r="G8" t="n">
        <v>54.01</v>
      </c>
      <c r="H8" t="n">
        <v>0.88</v>
      </c>
      <c r="I8" t="n">
        <v>70</v>
      </c>
      <c r="J8" t="n">
        <v>141.31</v>
      </c>
      <c r="K8" t="n">
        <v>46.47</v>
      </c>
      <c r="L8" t="n">
        <v>7</v>
      </c>
      <c r="M8" t="n">
        <v>68</v>
      </c>
      <c r="N8" t="n">
        <v>22.85</v>
      </c>
      <c r="O8" t="n">
        <v>17662.75</v>
      </c>
      <c r="P8" t="n">
        <v>665.8</v>
      </c>
      <c r="Q8" t="n">
        <v>793.2</v>
      </c>
      <c r="R8" t="n">
        <v>175.42</v>
      </c>
      <c r="S8" t="n">
        <v>86.27</v>
      </c>
      <c r="T8" t="n">
        <v>33763.76</v>
      </c>
      <c r="U8" t="n">
        <v>0.49</v>
      </c>
      <c r="V8" t="n">
        <v>0.77</v>
      </c>
      <c r="W8" t="n">
        <v>0.32</v>
      </c>
      <c r="X8" t="n">
        <v>2.05</v>
      </c>
      <c r="Y8" t="n">
        <v>0.5</v>
      </c>
      <c r="Z8" t="n">
        <v>10</v>
      </c>
      <c r="AA8" t="n">
        <v>880.6690449687109</v>
      </c>
      <c r="AB8" t="n">
        <v>1204.970239702392</v>
      </c>
      <c r="AC8" t="n">
        <v>1089.969571211548</v>
      </c>
      <c r="AD8" t="n">
        <v>880669.0449687109</v>
      </c>
      <c r="AE8" t="n">
        <v>1204970.239702392</v>
      </c>
      <c r="AF8" t="n">
        <v>1.483047610589168e-06</v>
      </c>
      <c r="AG8" t="n">
        <v>1.397916666666666</v>
      </c>
      <c r="AH8" t="n">
        <v>1089969.571211548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1.4908</v>
      </c>
      <c r="E9" t="n">
        <v>67.08</v>
      </c>
      <c r="F9" t="n">
        <v>63.24</v>
      </c>
      <c r="G9" t="n">
        <v>62.2</v>
      </c>
      <c r="H9" t="n">
        <v>0.99</v>
      </c>
      <c r="I9" t="n">
        <v>61</v>
      </c>
      <c r="J9" t="n">
        <v>142.68</v>
      </c>
      <c r="K9" t="n">
        <v>46.47</v>
      </c>
      <c r="L9" t="n">
        <v>8</v>
      </c>
      <c r="M9" t="n">
        <v>59</v>
      </c>
      <c r="N9" t="n">
        <v>23.21</v>
      </c>
      <c r="O9" t="n">
        <v>17831.04</v>
      </c>
      <c r="P9" t="n">
        <v>665.75</v>
      </c>
      <c r="Q9" t="n">
        <v>793.2</v>
      </c>
      <c r="R9" t="n">
        <v>183.86</v>
      </c>
      <c r="S9" t="n">
        <v>86.27</v>
      </c>
      <c r="T9" t="n">
        <v>38028.19</v>
      </c>
      <c r="U9" t="n">
        <v>0.47</v>
      </c>
      <c r="V9" t="n">
        <v>0.77</v>
      </c>
      <c r="W9" t="n">
        <v>0.32</v>
      </c>
      <c r="X9" t="n">
        <v>2.27</v>
      </c>
      <c r="Y9" t="n">
        <v>0.5</v>
      </c>
      <c r="Z9" t="n">
        <v>10</v>
      </c>
      <c r="AA9" t="n">
        <v>881.2976068848435</v>
      </c>
      <c r="AB9" t="n">
        <v>1205.830265846239</v>
      </c>
      <c r="AC9" t="n">
        <v>1090.747517667281</v>
      </c>
      <c r="AD9" t="n">
        <v>881297.6068848436</v>
      </c>
      <c r="AE9" t="n">
        <v>1205830.265846239</v>
      </c>
      <c r="AF9" t="n">
        <v>1.483545177391352e-06</v>
      </c>
      <c r="AG9" t="n">
        <v>1.3975</v>
      </c>
      <c r="AH9" t="n">
        <v>1090747.517667281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1.5015</v>
      </c>
      <c r="E10" t="n">
        <v>66.59999999999999</v>
      </c>
      <c r="F10" t="n">
        <v>62.95</v>
      </c>
      <c r="G10" t="n">
        <v>69.94</v>
      </c>
      <c r="H10" t="n">
        <v>1.11</v>
      </c>
      <c r="I10" t="n">
        <v>54</v>
      </c>
      <c r="J10" t="n">
        <v>144.05</v>
      </c>
      <c r="K10" t="n">
        <v>46.47</v>
      </c>
      <c r="L10" t="n">
        <v>9</v>
      </c>
      <c r="M10" t="n">
        <v>52</v>
      </c>
      <c r="N10" t="n">
        <v>23.58</v>
      </c>
      <c r="O10" t="n">
        <v>17999.83</v>
      </c>
      <c r="P10" t="n">
        <v>659.88</v>
      </c>
      <c r="Q10" t="n">
        <v>793.2</v>
      </c>
      <c r="R10" t="n">
        <v>174.33</v>
      </c>
      <c r="S10" t="n">
        <v>86.27</v>
      </c>
      <c r="T10" t="n">
        <v>33301.5</v>
      </c>
      <c r="U10" t="n">
        <v>0.49</v>
      </c>
      <c r="V10" t="n">
        <v>0.77</v>
      </c>
      <c r="W10" t="n">
        <v>0.31</v>
      </c>
      <c r="X10" t="n">
        <v>1.98</v>
      </c>
      <c r="Y10" t="n">
        <v>0.5</v>
      </c>
      <c r="Z10" t="n">
        <v>10</v>
      </c>
      <c r="AA10" t="n">
        <v>868.4984958058321</v>
      </c>
      <c r="AB10" t="n">
        <v>1188.317957411006</v>
      </c>
      <c r="AC10" t="n">
        <v>1074.906559370427</v>
      </c>
      <c r="AD10" t="n">
        <v>868498.4958058321</v>
      </c>
      <c r="AE10" t="n">
        <v>1188317.957411006</v>
      </c>
      <c r="AF10" t="n">
        <v>1.494193106958087e-06</v>
      </c>
      <c r="AG10" t="n">
        <v>1.3875</v>
      </c>
      <c r="AH10" t="n">
        <v>1074906.559370427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1.5107</v>
      </c>
      <c r="E11" t="n">
        <v>66.19</v>
      </c>
      <c r="F11" t="n">
        <v>62.71</v>
      </c>
      <c r="G11" t="n">
        <v>78.38</v>
      </c>
      <c r="H11" t="n">
        <v>1.22</v>
      </c>
      <c r="I11" t="n">
        <v>48</v>
      </c>
      <c r="J11" t="n">
        <v>145.42</v>
      </c>
      <c r="K11" t="n">
        <v>46.47</v>
      </c>
      <c r="L11" t="n">
        <v>10</v>
      </c>
      <c r="M11" t="n">
        <v>46</v>
      </c>
      <c r="N11" t="n">
        <v>23.95</v>
      </c>
      <c r="O11" t="n">
        <v>18169.15</v>
      </c>
      <c r="P11" t="n">
        <v>653.58</v>
      </c>
      <c r="Q11" t="n">
        <v>793.2</v>
      </c>
      <c r="R11" t="n">
        <v>166.04</v>
      </c>
      <c r="S11" t="n">
        <v>86.27</v>
      </c>
      <c r="T11" t="n">
        <v>29185.46</v>
      </c>
      <c r="U11" t="n">
        <v>0.52</v>
      </c>
      <c r="V11" t="n">
        <v>0.77</v>
      </c>
      <c r="W11" t="n">
        <v>0.3</v>
      </c>
      <c r="X11" t="n">
        <v>1.74</v>
      </c>
      <c r="Y11" t="n">
        <v>0.5</v>
      </c>
      <c r="Z11" t="n">
        <v>10</v>
      </c>
      <c r="AA11" t="n">
        <v>856.5489145945362</v>
      </c>
      <c r="AB11" t="n">
        <v>1171.968013219395</v>
      </c>
      <c r="AC11" t="n">
        <v>1060.117030905172</v>
      </c>
      <c r="AD11" t="n">
        <v>856548.9145945362</v>
      </c>
      <c r="AE11" t="n">
        <v>1171968.013219395</v>
      </c>
      <c r="AF11" t="n">
        <v>1.503348336118269e-06</v>
      </c>
      <c r="AG11" t="n">
        <v>1.378958333333333</v>
      </c>
      <c r="AH11" t="n">
        <v>1060117.030905172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1.5163</v>
      </c>
      <c r="E12" t="n">
        <v>65.95</v>
      </c>
      <c r="F12" t="n">
        <v>62.57</v>
      </c>
      <c r="G12" t="n">
        <v>85.33</v>
      </c>
      <c r="H12" t="n">
        <v>1.33</v>
      </c>
      <c r="I12" t="n">
        <v>44</v>
      </c>
      <c r="J12" t="n">
        <v>146.8</v>
      </c>
      <c r="K12" t="n">
        <v>46.47</v>
      </c>
      <c r="L12" t="n">
        <v>11</v>
      </c>
      <c r="M12" t="n">
        <v>42</v>
      </c>
      <c r="N12" t="n">
        <v>24.33</v>
      </c>
      <c r="O12" t="n">
        <v>18338.99</v>
      </c>
      <c r="P12" t="n">
        <v>649.11</v>
      </c>
      <c r="Q12" t="n">
        <v>793.21</v>
      </c>
      <c r="R12" t="n">
        <v>161.45</v>
      </c>
      <c r="S12" t="n">
        <v>86.27</v>
      </c>
      <c r="T12" t="n">
        <v>26907.61</v>
      </c>
      <c r="U12" t="n">
        <v>0.53</v>
      </c>
      <c r="V12" t="n">
        <v>0.78</v>
      </c>
      <c r="W12" t="n">
        <v>0.29</v>
      </c>
      <c r="X12" t="n">
        <v>1.6</v>
      </c>
      <c r="Y12" t="n">
        <v>0.5</v>
      </c>
      <c r="Z12" t="n">
        <v>10</v>
      </c>
      <c r="AA12" t="n">
        <v>848.802106509507</v>
      </c>
      <c r="AB12" t="n">
        <v>1161.368488632405</v>
      </c>
      <c r="AC12" t="n">
        <v>1050.529110068239</v>
      </c>
      <c r="AD12" t="n">
        <v>848802.1065095069</v>
      </c>
      <c r="AE12" t="n">
        <v>1161368.488632405</v>
      </c>
      <c r="AF12" t="n">
        <v>1.508921084302728e-06</v>
      </c>
      <c r="AG12" t="n">
        <v>1.373958333333333</v>
      </c>
      <c r="AH12" t="n">
        <v>1050529.110068239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1.5225</v>
      </c>
      <c r="E13" t="n">
        <v>65.68000000000001</v>
      </c>
      <c r="F13" t="n">
        <v>62.41</v>
      </c>
      <c r="G13" t="n">
        <v>93.62</v>
      </c>
      <c r="H13" t="n">
        <v>1.43</v>
      </c>
      <c r="I13" t="n">
        <v>40</v>
      </c>
      <c r="J13" t="n">
        <v>148.18</v>
      </c>
      <c r="K13" t="n">
        <v>46.47</v>
      </c>
      <c r="L13" t="n">
        <v>12</v>
      </c>
      <c r="M13" t="n">
        <v>38</v>
      </c>
      <c r="N13" t="n">
        <v>24.71</v>
      </c>
      <c r="O13" t="n">
        <v>18509.36</v>
      </c>
      <c r="P13" t="n">
        <v>645.6</v>
      </c>
      <c r="Q13" t="n">
        <v>793.2</v>
      </c>
      <c r="R13" t="n">
        <v>156.27</v>
      </c>
      <c r="S13" t="n">
        <v>86.27</v>
      </c>
      <c r="T13" t="n">
        <v>24339.9</v>
      </c>
      <c r="U13" t="n">
        <v>0.55</v>
      </c>
      <c r="V13" t="n">
        <v>0.78</v>
      </c>
      <c r="W13" t="n">
        <v>0.28</v>
      </c>
      <c r="X13" t="n">
        <v>1.44</v>
      </c>
      <c r="Y13" t="n">
        <v>0.5</v>
      </c>
      <c r="Z13" t="n">
        <v>10</v>
      </c>
      <c r="AA13" t="n">
        <v>841.5564198132747</v>
      </c>
      <c r="AB13" t="n">
        <v>1151.454620437484</v>
      </c>
      <c r="AC13" t="n">
        <v>1041.56140753964</v>
      </c>
      <c r="AD13" t="n">
        <v>841556.4198132748</v>
      </c>
      <c r="AE13" t="n">
        <v>1151454.620437484</v>
      </c>
      <c r="AF13" t="n">
        <v>1.515090912649808e-06</v>
      </c>
      <c r="AG13" t="n">
        <v>1.368333333333333</v>
      </c>
      <c r="AH13" t="n">
        <v>1041561.40753964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1.5273</v>
      </c>
      <c r="E14" t="n">
        <v>65.48</v>
      </c>
      <c r="F14" t="n">
        <v>62.29</v>
      </c>
      <c r="G14" t="n">
        <v>101.01</v>
      </c>
      <c r="H14" t="n">
        <v>1.54</v>
      </c>
      <c r="I14" t="n">
        <v>37</v>
      </c>
      <c r="J14" t="n">
        <v>149.56</v>
      </c>
      <c r="K14" t="n">
        <v>46.47</v>
      </c>
      <c r="L14" t="n">
        <v>13</v>
      </c>
      <c r="M14" t="n">
        <v>35</v>
      </c>
      <c r="N14" t="n">
        <v>25.1</v>
      </c>
      <c r="O14" t="n">
        <v>18680.25</v>
      </c>
      <c r="P14" t="n">
        <v>640.34</v>
      </c>
      <c r="Q14" t="n">
        <v>793.2</v>
      </c>
      <c r="R14" t="n">
        <v>151.92</v>
      </c>
      <c r="S14" t="n">
        <v>86.27</v>
      </c>
      <c r="T14" t="n">
        <v>22182.11</v>
      </c>
      <c r="U14" t="n">
        <v>0.57</v>
      </c>
      <c r="V14" t="n">
        <v>0.78</v>
      </c>
      <c r="W14" t="n">
        <v>0.28</v>
      </c>
      <c r="X14" t="n">
        <v>1.32</v>
      </c>
      <c r="Y14" t="n">
        <v>0.5</v>
      </c>
      <c r="Z14" t="n">
        <v>10</v>
      </c>
      <c r="AA14" t="n">
        <v>833.7389152656483</v>
      </c>
      <c r="AB14" t="n">
        <v>1140.758365831461</v>
      </c>
      <c r="AC14" t="n">
        <v>1031.885988460928</v>
      </c>
      <c r="AD14" t="n">
        <v>833738.9152656483</v>
      </c>
      <c r="AE14" t="n">
        <v>1140758.365831461</v>
      </c>
      <c r="AF14" t="n">
        <v>1.519867553950773e-06</v>
      </c>
      <c r="AG14" t="n">
        <v>1.364166666666667</v>
      </c>
      <c r="AH14" t="n">
        <v>1031885.988460928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1.5305</v>
      </c>
      <c r="E15" t="n">
        <v>65.34</v>
      </c>
      <c r="F15" t="n">
        <v>62.23</v>
      </c>
      <c r="G15" t="n">
        <v>109.82</v>
      </c>
      <c r="H15" t="n">
        <v>1.64</v>
      </c>
      <c r="I15" t="n">
        <v>34</v>
      </c>
      <c r="J15" t="n">
        <v>150.95</v>
      </c>
      <c r="K15" t="n">
        <v>46.47</v>
      </c>
      <c r="L15" t="n">
        <v>14</v>
      </c>
      <c r="M15" t="n">
        <v>32</v>
      </c>
      <c r="N15" t="n">
        <v>25.49</v>
      </c>
      <c r="O15" t="n">
        <v>18851.69</v>
      </c>
      <c r="P15" t="n">
        <v>636.91</v>
      </c>
      <c r="Q15" t="n">
        <v>793.2</v>
      </c>
      <c r="R15" t="n">
        <v>150.27</v>
      </c>
      <c r="S15" t="n">
        <v>86.27</v>
      </c>
      <c r="T15" t="n">
        <v>21370.93</v>
      </c>
      <c r="U15" t="n">
        <v>0.57</v>
      </c>
      <c r="V15" t="n">
        <v>0.78</v>
      </c>
      <c r="W15" t="n">
        <v>0.28</v>
      </c>
      <c r="X15" t="n">
        <v>1.26</v>
      </c>
      <c r="Y15" t="n">
        <v>0.5</v>
      </c>
      <c r="Z15" t="n">
        <v>10</v>
      </c>
      <c r="AA15" t="n">
        <v>828.7040794797308</v>
      </c>
      <c r="AB15" t="n">
        <v>1133.869481387891</v>
      </c>
      <c r="AC15" t="n">
        <v>1025.654569480042</v>
      </c>
      <c r="AD15" t="n">
        <v>828704.0794797308</v>
      </c>
      <c r="AE15" t="n">
        <v>1133869.481387891</v>
      </c>
      <c r="AF15" t="n">
        <v>1.52305198148475e-06</v>
      </c>
      <c r="AG15" t="n">
        <v>1.36125</v>
      </c>
      <c r="AH15" t="n">
        <v>1025654.569480042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1.5337</v>
      </c>
      <c r="E16" t="n">
        <v>65.2</v>
      </c>
      <c r="F16" t="n">
        <v>62.15</v>
      </c>
      <c r="G16" t="n">
        <v>116.53</v>
      </c>
      <c r="H16" t="n">
        <v>1.74</v>
      </c>
      <c r="I16" t="n">
        <v>32</v>
      </c>
      <c r="J16" t="n">
        <v>152.35</v>
      </c>
      <c r="K16" t="n">
        <v>46.47</v>
      </c>
      <c r="L16" t="n">
        <v>15</v>
      </c>
      <c r="M16" t="n">
        <v>30</v>
      </c>
      <c r="N16" t="n">
        <v>25.88</v>
      </c>
      <c r="O16" t="n">
        <v>19023.66</v>
      </c>
      <c r="P16" t="n">
        <v>633.96</v>
      </c>
      <c r="Q16" t="n">
        <v>793.2</v>
      </c>
      <c r="R16" t="n">
        <v>147.46</v>
      </c>
      <c r="S16" t="n">
        <v>86.27</v>
      </c>
      <c r="T16" t="n">
        <v>19973.66</v>
      </c>
      <c r="U16" t="n">
        <v>0.59</v>
      </c>
      <c r="V16" t="n">
        <v>0.78</v>
      </c>
      <c r="W16" t="n">
        <v>0.27</v>
      </c>
      <c r="X16" t="n">
        <v>1.18</v>
      </c>
      <c r="Y16" t="n">
        <v>0.5</v>
      </c>
      <c r="Z16" t="n">
        <v>10</v>
      </c>
      <c r="AA16" t="n">
        <v>824.0341131563966</v>
      </c>
      <c r="AB16" t="n">
        <v>1127.479827439931</v>
      </c>
      <c r="AC16" t="n">
        <v>1019.87473513694</v>
      </c>
      <c r="AD16" t="n">
        <v>824034.1131563967</v>
      </c>
      <c r="AE16" t="n">
        <v>1127479.827439931</v>
      </c>
      <c r="AF16" t="n">
        <v>1.526236409018726e-06</v>
      </c>
      <c r="AG16" t="n">
        <v>1.358333333333333</v>
      </c>
      <c r="AH16" t="n">
        <v>1019874.73513694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1.5372</v>
      </c>
      <c r="E17" t="n">
        <v>65.05</v>
      </c>
      <c r="F17" t="n">
        <v>62.06</v>
      </c>
      <c r="G17" t="n">
        <v>124.11</v>
      </c>
      <c r="H17" t="n">
        <v>1.84</v>
      </c>
      <c r="I17" t="n">
        <v>30</v>
      </c>
      <c r="J17" t="n">
        <v>153.75</v>
      </c>
      <c r="K17" t="n">
        <v>46.47</v>
      </c>
      <c r="L17" t="n">
        <v>16</v>
      </c>
      <c r="M17" t="n">
        <v>28</v>
      </c>
      <c r="N17" t="n">
        <v>26.28</v>
      </c>
      <c r="O17" t="n">
        <v>19196.18</v>
      </c>
      <c r="P17" t="n">
        <v>628.3099999999999</v>
      </c>
      <c r="Q17" t="n">
        <v>793.2</v>
      </c>
      <c r="R17" t="n">
        <v>144.29</v>
      </c>
      <c r="S17" t="n">
        <v>86.27</v>
      </c>
      <c r="T17" t="n">
        <v>18399.16</v>
      </c>
      <c r="U17" t="n">
        <v>0.6</v>
      </c>
      <c r="V17" t="n">
        <v>0.78</v>
      </c>
      <c r="W17" t="n">
        <v>0.27</v>
      </c>
      <c r="X17" t="n">
        <v>1.09</v>
      </c>
      <c r="Y17" t="n">
        <v>0.5</v>
      </c>
      <c r="Z17" t="n">
        <v>10</v>
      </c>
      <c r="AA17" t="n">
        <v>816.7937434864365</v>
      </c>
      <c r="AB17" t="n">
        <v>1117.573234234925</v>
      </c>
      <c r="AC17" t="n">
        <v>1010.913613283429</v>
      </c>
      <c r="AD17" t="n">
        <v>816793.7434864364</v>
      </c>
      <c r="AE17" t="n">
        <v>1117573.234234925</v>
      </c>
      <c r="AF17" t="n">
        <v>1.529719376634013e-06</v>
      </c>
      <c r="AG17" t="n">
        <v>1.355208333333333</v>
      </c>
      <c r="AH17" t="n">
        <v>1010913.613283429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1.5403</v>
      </c>
      <c r="E18" t="n">
        <v>64.92</v>
      </c>
      <c r="F18" t="n">
        <v>61.98</v>
      </c>
      <c r="G18" t="n">
        <v>132.82</v>
      </c>
      <c r="H18" t="n">
        <v>1.94</v>
      </c>
      <c r="I18" t="n">
        <v>28</v>
      </c>
      <c r="J18" t="n">
        <v>155.15</v>
      </c>
      <c r="K18" t="n">
        <v>46.47</v>
      </c>
      <c r="L18" t="n">
        <v>17</v>
      </c>
      <c r="M18" t="n">
        <v>26</v>
      </c>
      <c r="N18" t="n">
        <v>26.68</v>
      </c>
      <c r="O18" t="n">
        <v>19369.26</v>
      </c>
      <c r="P18" t="n">
        <v>624.6900000000001</v>
      </c>
      <c r="Q18" t="n">
        <v>793.2</v>
      </c>
      <c r="R18" t="n">
        <v>141.82</v>
      </c>
      <c r="S18" t="n">
        <v>86.27</v>
      </c>
      <c r="T18" t="n">
        <v>17175.13</v>
      </c>
      <c r="U18" t="n">
        <v>0.61</v>
      </c>
      <c r="V18" t="n">
        <v>0.78</v>
      </c>
      <c r="W18" t="n">
        <v>0.27</v>
      </c>
      <c r="X18" t="n">
        <v>1.01</v>
      </c>
      <c r="Y18" t="n">
        <v>0.5</v>
      </c>
      <c r="Z18" t="n">
        <v>10</v>
      </c>
      <c r="AA18" t="n">
        <v>811.630036540818</v>
      </c>
      <c r="AB18" t="n">
        <v>1110.508022585258</v>
      </c>
      <c r="AC18" t="n">
        <v>1004.522695517519</v>
      </c>
      <c r="AD18" t="n">
        <v>811630.0365408179</v>
      </c>
      <c r="AE18" t="n">
        <v>1110508.022585258</v>
      </c>
      <c r="AF18" t="n">
        <v>1.532804290807553e-06</v>
      </c>
      <c r="AG18" t="n">
        <v>1.3525</v>
      </c>
      <c r="AH18" t="n">
        <v>1004522.695517519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1.5435</v>
      </c>
      <c r="E19" t="n">
        <v>64.79000000000001</v>
      </c>
      <c r="F19" t="n">
        <v>61.9</v>
      </c>
      <c r="G19" t="n">
        <v>142.84</v>
      </c>
      <c r="H19" t="n">
        <v>2.04</v>
      </c>
      <c r="I19" t="n">
        <v>26</v>
      </c>
      <c r="J19" t="n">
        <v>156.56</v>
      </c>
      <c r="K19" t="n">
        <v>46.47</v>
      </c>
      <c r="L19" t="n">
        <v>18</v>
      </c>
      <c r="M19" t="n">
        <v>24</v>
      </c>
      <c r="N19" t="n">
        <v>27.09</v>
      </c>
      <c r="O19" t="n">
        <v>19542.89</v>
      </c>
      <c r="P19" t="n">
        <v>622.05</v>
      </c>
      <c r="Q19" t="n">
        <v>793.2</v>
      </c>
      <c r="R19" t="n">
        <v>139.13</v>
      </c>
      <c r="S19" t="n">
        <v>86.27</v>
      </c>
      <c r="T19" t="n">
        <v>15841.09</v>
      </c>
      <c r="U19" t="n">
        <v>0.62</v>
      </c>
      <c r="V19" t="n">
        <v>0.78</v>
      </c>
      <c r="W19" t="n">
        <v>0.26</v>
      </c>
      <c r="X19" t="n">
        <v>0.93</v>
      </c>
      <c r="Y19" t="n">
        <v>0.5</v>
      </c>
      <c r="Z19" t="n">
        <v>10</v>
      </c>
      <c r="AA19" t="n">
        <v>807.2990474062922</v>
      </c>
      <c r="AB19" t="n">
        <v>1104.582172181644</v>
      </c>
      <c r="AC19" t="n">
        <v>999.1623999594426</v>
      </c>
      <c r="AD19" t="n">
        <v>807299.0474062922</v>
      </c>
      <c r="AE19" t="n">
        <v>1104582.172181644</v>
      </c>
      <c r="AF19" t="n">
        <v>1.53598871834153e-06</v>
      </c>
      <c r="AG19" t="n">
        <v>1.349791666666667</v>
      </c>
      <c r="AH19" t="n">
        <v>999162.3999594426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1.5451</v>
      </c>
      <c r="E20" t="n">
        <v>64.72</v>
      </c>
      <c r="F20" t="n">
        <v>61.86</v>
      </c>
      <c r="G20" t="n">
        <v>148.46</v>
      </c>
      <c r="H20" t="n">
        <v>2.13</v>
      </c>
      <c r="I20" t="n">
        <v>25</v>
      </c>
      <c r="J20" t="n">
        <v>157.97</v>
      </c>
      <c r="K20" t="n">
        <v>46.47</v>
      </c>
      <c r="L20" t="n">
        <v>19</v>
      </c>
      <c r="M20" t="n">
        <v>23</v>
      </c>
      <c r="N20" t="n">
        <v>27.5</v>
      </c>
      <c r="O20" t="n">
        <v>19717.08</v>
      </c>
      <c r="P20" t="n">
        <v>618.5700000000001</v>
      </c>
      <c r="Q20" t="n">
        <v>793.2</v>
      </c>
      <c r="R20" t="n">
        <v>137.71</v>
      </c>
      <c r="S20" t="n">
        <v>86.27</v>
      </c>
      <c r="T20" t="n">
        <v>15133.81</v>
      </c>
      <c r="U20" t="n">
        <v>0.63</v>
      </c>
      <c r="V20" t="n">
        <v>0.79</v>
      </c>
      <c r="W20" t="n">
        <v>0.26</v>
      </c>
      <c r="X20" t="n">
        <v>0.89</v>
      </c>
      <c r="Y20" t="n">
        <v>0.5</v>
      </c>
      <c r="Z20" t="n">
        <v>10</v>
      </c>
      <c r="AA20" t="n">
        <v>803.2379272263313</v>
      </c>
      <c r="AB20" t="n">
        <v>1099.025568387444</v>
      </c>
      <c r="AC20" t="n">
        <v>994.1361106326185</v>
      </c>
      <c r="AD20" t="n">
        <v>803237.9272263313</v>
      </c>
      <c r="AE20" t="n">
        <v>1099025.568387444</v>
      </c>
      <c r="AF20" t="n">
        <v>1.537580932108518e-06</v>
      </c>
      <c r="AG20" t="n">
        <v>1.348333333333333</v>
      </c>
      <c r="AH20" t="n">
        <v>994136.1106326185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1.5475</v>
      </c>
      <c r="E21" t="n">
        <v>64.62</v>
      </c>
      <c r="F21" t="n">
        <v>61.81</v>
      </c>
      <c r="G21" t="n">
        <v>161.25</v>
      </c>
      <c r="H21" t="n">
        <v>2.22</v>
      </c>
      <c r="I21" t="n">
        <v>23</v>
      </c>
      <c r="J21" t="n">
        <v>159.39</v>
      </c>
      <c r="K21" t="n">
        <v>46.47</v>
      </c>
      <c r="L21" t="n">
        <v>20</v>
      </c>
      <c r="M21" t="n">
        <v>21</v>
      </c>
      <c r="N21" t="n">
        <v>27.92</v>
      </c>
      <c r="O21" t="n">
        <v>19891.97</v>
      </c>
      <c r="P21" t="n">
        <v>612.35</v>
      </c>
      <c r="Q21" t="n">
        <v>793.2</v>
      </c>
      <c r="R21" t="n">
        <v>136.46</v>
      </c>
      <c r="S21" t="n">
        <v>86.27</v>
      </c>
      <c r="T21" t="n">
        <v>14520.95</v>
      </c>
      <c r="U21" t="n">
        <v>0.63</v>
      </c>
      <c r="V21" t="n">
        <v>0.79</v>
      </c>
      <c r="W21" t="n">
        <v>0.25</v>
      </c>
      <c r="X21" t="n">
        <v>0.85</v>
      </c>
      <c r="Y21" t="n">
        <v>0.5</v>
      </c>
      <c r="Z21" t="n">
        <v>10</v>
      </c>
      <c r="AA21" t="n">
        <v>796.3238086666457</v>
      </c>
      <c r="AB21" t="n">
        <v>1089.565366344699</v>
      </c>
      <c r="AC21" t="n">
        <v>985.5787769953565</v>
      </c>
      <c r="AD21" t="n">
        <v>796323.8086666458</v>
      </c>
      <c r="AE21" t="n">
        <v>1089565.366344699</v>
      </c>
      <c r="AF21" t="n">
        <v>1.539969252759e-06</v>
      </c>
      <c r="AG21" t="n">
        <v>1.34625</v>
      </c>
      <c r="AH21" t="n">
        <v>985578.7769953565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1.549</v>
      </c>
      <c r="E22" t="n">
        <v>64.56</v>
      </c>
      <c r="F22" t="n">
        <v>61.78</v>
      </c>
      <c r="G22" t="n">
        <v>168.49</v>
      </c>
      <c r="H22" t="n">
        <v>2.31</v>
      </c>
      <c r="I22" t="n">
        <v>22</v>
      </c>
      <c r="J22" t="n">
        <v>160.81</v>
      </c>
      <c r="K22" t="n">
        <v>46.47</v>
      </c>
      <c r="L22" t="n">
        <v>21</v>
      </c>
      <c r="M22" t="n">
        <v>20</v>
      </c>
      <c r="N22" t="n">
        <v>28.34</v>
      </c>
      <c r="O22" t="n">
        <v>20067.32</v>
      </c>
      <c r="P22" t="n">
        <v>610.86</v>
      </c>
      <c r="Q22" t="n">
        <v>793.21</v>
      </c>
      <c r="R22" t="n">
        <v>135.12</v>
      </c>
      <c r="S22" t="n">
        <v>86.27</v>
      </c>
      <c r="T22" t="n">
        <v>13855.62</v>
      </c>
      <c r="U22" t="n">
        <v>0.64</v>
      </c>
      <c r="V22" t="n">
        <v>0.79</v>
      </c>
      <c r="W22" t="n">
        <v>0.26</v>
      </c>
      <c r="X22" t="n">
        <v>0.8100000000000001</v>
      </c>
      <c r="Y22" t="n">
        <v>0.5</v>
      </c>
      <c r="Z22" t="n">
        <v>10</v>
      </c>
      <c r="AA22" t="n">
        <v>794.1243551707676</v>
      </c>
      <c r="AB22" t="n">
        <v>1086.555977038599</v>
      </c>
      <c r="AC22" t="n">
        <v>982.8565995809255</v>
      </c>
      <c r="AD22" t="n">
        <v>794124.3551707675</v>
      </c>
      <c r="AE22" t="n">
        <v>1086555.977038599</v>
      </c>
      <c r="AF22" t="n">
        <v>1.541461953165552e-06</v>
      </c>
      <c r="AG22" t="n">
        <v>1.345</v>
      </c>
      <c r="AH22" t="n">
        <v>982856.5995809255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1.5512</v>
      </c>
      <c r="E23" t="n">
        <v>64.47</v>
      </c>
      <c r="F23" t="n">
        <v>61.72</v>
      </c>
      <c r="G23" t="n">
        <v>176.33</v>
      </c>
      <c r="H23" t="n">
        <v>2.4</v>
      </c>
      <c r="I23" t="n">
        <v>21</v>
      </c>
      <c r="J23" t="n">
        <v>162.24</v>
      </c>
      <c r="K23" t="n">
        <v>46.47</v>
      </c>
      <c r="L23" t="n">
        <v>22</v>
      </c>
      <c r="M23" t="n">
        <v>19</v>
      </c>
      <c r="N23" t="n">
        <v>28.77</v>
      </c>
      <c r="O23" t="n">
        <v>20243.25</v>
      </c>
      <c r="P23" t="n">
        <v>605.72</v>
      </c>
      <c r="Q23" t="n">
        <v>793.2</v>
      </c>
      <c r="R23" t="n">
        <v>132.9</v>
      </c>
      <c r="S23" t="n">
        <v>86.27</v>
      </c>
      <c r="T23" t="n">
        <v>12748.21</v>
      </c>
      <c r="U23" t="n">
        <v>0.65</v>
      </c>
      <c r="V23" t="n">
        <v>0.79</v>
      </c>
      <c r="W23" t="n">
        <v>0.26</v>
      </c>
      <c r="X23" t="n">
        <v>0.75</v>
      </c>
      <c r="Y23" t="n">
        <v>0.5</v>
      </c>
      <c r="Z23" t="n">
        <v>10</v>
      </c>
      <c r="AA23" t="n">
        <v>788.249825055849</v>
      </c>
      <c r="AB23" t="n">
        <v>1078.518185769389</v>
      </c>
      <c r="AC23" t="n">
        <v>975.5859238293389</v>
      </c>
      <c r="AD23" t="n">
        <v>788249.825055849</v>
      </c>
      <c r="AE23" t="n">
        <v>1078518.185769389</v>
      </c>
      <c r="AF23" t="n">
        <v>1.543651247095161e-06</v>
      </c>
      <c r="AG23" t="n">
        <v>1.343125</v>
      </c>
      <c r="AH23" t="n">
        <v>975585.9238293389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1.5529</v>
      </c>
      <c r="E24" t="n">
        <v>64.40000000000001</v>
      </c>
      <c r="F24" t="n">
        <v>61.67</v>
      </c>
      <c r="G24" t="n">
        <v>185.02</v>
      </c>
      <c r="H24" t="n">
        <v>2.49</v>
      </c>
      <c r="I24" t="n">
        <v>20</v>
      </c>
      <c r="J24" t="n">
        <v>163.67</v>
      </c>
      <c r="K24" t="n">
        <v>46.47</v>
      </c>
      <c r="L24" t="n">
        <v>23</v>
      </c>
      <c r="M24" t="n">
        <v>18</v>
      </c>
      <c r="N24" t="n">
        <v>29.2</v>
      </c>
      <c r="O24" t="n">
        <v>20419.76</v>
      </c>
      <c r="P24" t="n">
        <v>603.04</v>
      </c>
      <c r="Q24" t="n">
        <v>793.2</v>
      </c>
      <c r="R24" t="n">
        <v>131.45</v>
      </c>
      <c r="S24" t="n">
        <v>86.27</v>
      </c>
      <c r="T24" t="n">
        <v>12030.14</v>
      </c>
      <c r="U24" t="n">
        <v>0.66</v>
      </c>
      <c r="V24" t="n">
        <v>0.79</v>
      </c>
      <c r="W24" t="n">
        <v>0.25</v>
      </c>
      <c r="X24" t="n">
        <v>0.7</v>
      </c>
      <c r="Y24" t="n">
        <v>0.5</v>
      </c>
      <c r="Z24" t="n">
        <v>10</v>
      </c>
      <c r="AA24" t="n">
        <v>784.8388167652646</v>
      </c>
      <c r="AB24" t="n">
        <v>1073.851093743147</v>
      </c>
      <c r="AC24" t="n">
        <v>971.364252515776</v>
      </c>
      <c r="AD24" t="n">
        <v>784838.8167652646</v>
      </c>
      <c r="AE24" t="n">
        <v>1073851.093743147</v>
      </c>
      <c r="AF24" t="n">
        <v>1.545342974222586e-06</v>
      </c>
      <c r="AG24" t="n">
        <v>1.341666666666667</v>
      </c>
      <c r="AH24" t="n">
        <v>971364.252515776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1.5544</v>
      </c>
      <c r="E25" t="n">
        <v>64.33</v>
      </c>
      <c r="F25" t="n">
        <v>61.63</v>
      </c>
      <c r="G25" t="n">
        <v>194.64</v>
      </c>
      <c r="H25" t="n">
        <v>2.58</v>
      </c>
      <c r="I25" t="n">
        <v>19</v>
      </c>
      <c r="J25" t="n">
        <v>165.1</v>
      </c>
      <c r="K25" t="n">
        <v>46.47</v>
      </c>
      <c r="L25" t="n">
        <v>24</v>
      </c>
      <c r="M25" t="n">
        <v>17</v>
      </c>
      <c r="N25" t="n">
        <v>29.64</v>
      </c>
      <c r="O25" t="n">
        <v>20596.86</v>
      </c>
      <c r="P25" t="n">
        <v>599.0700000000001</v>
      </c>
      <c r="Q25" t="n">
        <v>793.2</v>
      </c>
      <c r="R25" t="n">
        <v>130.19</v>
      </c>
      <c r="S25" t="n">
        <v>86.27</v>
      </c>
      <c r="T25" t="n">
        <v>11403.53</v>
      </c>
      <c r="U25" t="n">
        <v>0.66</v>
      </c>
      <c r="V25" t="n">
        <v>0.79</v>
      </c>
      <c r="W25" t="n">
        <v>0.25</v>
      </c>
      <c r="X25" t="n">
        <v>0.67</v>
      </c>
      <c r="Y25" t="n">
        <v>0.5</v>
      </c>
      <c r="Z25" t="n">
        <v>10</v>
      </c>
      <c r="AA25" t="n">
        <v>780.4462036105391</v>
      </c>
      <c r="AB25" t="n">
        <v>1067.840926636436</v>
      </c>
      <c r="AC25" t="n">
        <v>965.9276873224069</v>
      </c>
      <c r="AD25" t="n">
        <v>780446.2036105391</v>
      </c>
      <c r="AE25" t="n">
        <v>1067840.926636436</v>
      </c>
      <c r="AF25" t="n">
        <v>1.546835674629137e-06</v>
      </c>
      <c r="AG25" t="n">
        <v>1.340208333333333</v>
      </c>
      <c r="AH25" t="n">
        <v>965927.6873224069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1.5553</v>
      </c>
      <c r="E26" t="n">
        <v>64.3</v>
      </c>
      <c r="F26" t="n">
        <v>61.6</v>
      </c>
      <c r="G26" t="n">
        <v>194.53</v>
      </c>
      <c r="H26" t="n">
        <v>2.66</v>
      </c>
      <c r="I26" t="n">
        <v>19</v>
      </c>
      <c r="J26" t="n">
        <v>166.54</v>
      </c>
      <c r="K26" t="n">
        <v>46.47</v>
      </c>
      <c r="L26" t="n">
        <v>25</v>
      </c>
      <c r="M26" t="n">
        <v>17</v>
      </c>
      <c r="N26" t="n">
        <v>30.08</v>
      </c>
      <c r="O26" t="n">
        <v>20774.56</v>
      </c>
      <c r="P26" t="n">
        <v>595.01</v>
      </c>
      <c r="Q26" t="n">
        <v>793.2</v>
      </c>
      <c r="R26" t="n">
        <v>129.16</v>
      </c>
      <c r="S26" t="n">
        <v>86.27</v>
      </c>
      <c r="T26" t="n">
        <v>10889.02</v>
      </c>
      <c r="U26" t="n">
        <v>0.67</v>
      </c>
      <c r="V26" t="n">
        <v>0.79</v>
      </c>
      <c r="W26" t="n">
        <v>0.25</v>
      </c>
      <c r="X26" t="n">
        <v>0.63</v>
      </c>
      <c r="Y26" t="n">
        <v>0.5</v>
      </c>
      <c r="Z26" t="n">
        <v>10</v>
      </c>
      <c r="AA26" t="n">
        <v>776.3236500975643</v>
      </c>
      <c r="AB26" t="n">
        <v>1062.200267045758</v>
      </c>
      <c r="AC26" t="n">
        <v>960.8253643663485</v>
      </c>
      <c r="AD26" t="n">
        <v>776323.6500975642</v>
      </c>
      <c r="AE26" t="n">
        <v>1062200.267045758</v>
      </c>
      <c r="AF26" t="n">
        <v>1.547731294873068e-06</v>
      </c>
      <c r="AG26" t="n">
        <v>1.339583333333333</v>
      </c>
      <c r="AH26" t="n">
        <v>960825.3643663485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1.5557</v>
      </c>
      <c r="E27" t="n">
        <v>64.28</v>
      </c>
      <c r="F27" t="n">
        <v>61.61</v>
      </c>
      <c r="G27" t="n">
        <v>205.36</v>
      </c>
      <c r="H27" t="n">
        <v>2.74</v>
      </c>
      <c r="I27" t="n">
        <v>18</v>
      </c>
      <c r="J27" t="n">
        <v>167.99</v>
      </c>
      <c r="K27" t="n">
        <v>46.47</v>
      </c>
      <c r="L27" t="n">
        <v>26</v>
      </c>
      <c r="M27" t="n">
        <v>16</v>
      </c>
      <c r="N27" t="n">
        <v>30.52</v>
      </c>
      <c r="O27" t="n">
        <v>20952.87</v>
      </c>
      <c r="P27" t="n">
        <v>593.45</v>
      </c>
      <c r="Q27" t="n">
        <v>793.21</v>
      </c>
      <c r="R27" t="n">
        <v>129.41</v>
      </c>
      <c r="S27" t="n">
        <v>86.27</v>
      </c>
      <c r="T27" t="n">
        <v>11018.48</v>
      </c>
      <c r="U27" t="n">
        <v>0.67</v>
      </c>
      <c r="V27" t="n">
        <v>0.79</v>
      </c>
      <c r="W27" t="n">
        <v>0.25</v>
      </c>
      <c r="X27" t="n">
        <v>0.64</v>
      </c>
      <c r="Y27" t="n">
        <v>0.5</v>
      </c>
      <c r="Z27" t="n">
        <v>10</v>
      </c>
      <c r="AA27" t="n">
        <v>774.8003303418517</v>
      </c>
      <c r="AB27" t="n">
        <v>1060.115993751868</v>
      </c>
      <c r="AC27" t="n">
        <v>958.940011190331</v>
      </c>
      <c r="AD27" t="n">
        <v>774800.3303418517</v>
      </c>
      <c r="AE27" t="n">
        <v>1060115.993751868</v>
      </c>
      <c r="AF27" t="n">
        <v>1.548129348314815e-06</v>
      </c>
      <c r="AG27" t="n">
        <v>1.339166666666667</v>
      </c>
      <c r="AH27" t="n">
        <v>958940.011190331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1.557</v>
      </c>
      <c r="E28" t="n">
        <v>64.22</v>
      </c>
      <c r="F28" t="n">
        <v>61.58</v>
      </c>
      <c r="G28" t="n">
        <v>217.35</v>
      </c>
      <c r="H28" t="n">
        <v>2.82</v>
      </c>
      <c r="I28" t="n">
        <v>17</v>
      </c>
      <c r="J28" t="n">
        <v>169.44</v>
      </c>
      <c r="K28" t="n">
        <v>46.47</v>
      </c>
      <c r="L28" t="n">
        <v>27</v>
      </c>
      <c r="M28" t="n">
        <v>15</v>
      </c>
      <c r="N28" t="n">
        <v>30.97</v>
      </c>
      <c r="O28" t="n">
        <v>21131.78</v>
      </c>
      <c r="P28" t="n">
        <v>588.7</v>
      </c>
      <c r="Q28" t="n">
        <v>793.22</v>
      </c>
      <c r="R28" t="n">
        <v>128.46</v>
      </c>
      <c r="S28" t="n">
        <v>86.27</v>
      </c>
      <c r="T28" t="n">
        <v>10550.34</v>
      </c>
      <c r="U28" t="n">
        <v>0.67</v>
      </c>
      <c r="V28" t="n">
        <v>0.79</v>
      </c>
      <c r="W28" t="n">
        <v>0.25</v>
      </c>
      <c r="X28" t="n">
        <v>0.61</v>
      </c>
      <c r="Y28" t="n">
        <v>0.5</v>
      </c>
      <c r="Z28" t="n">
        <v>10</v>
      </c>
      <c r="AA28" t="n">
        <v>769.8829150317764</v>
      </c>
      <c r="AB28" t="n">
        <v>1053.38776918357</v>
      </c>
      <c r="AC28" t="n">
        <v>952.8539189317094</v>
      </c>
      <c r="AD28" t="n">
        <v>769882.9150317764</v>
      </c>
      <c r="AE28" t="n">
        <v>1053387.76918357</v>
      </c>
      <c r="AF28" t="n">
        <v>1.549423022000493e-06</v>
      </c>
      <c r="AG28" t="n">
        <v>1.337916666666667</v>
      </c>
      <c r="AH28" t="n">
        <v>952853.9189317094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1.5593</v>
      </c>
      <c r="E29" t="n">
        <v>64.13</v>
      </c>
      <c r="F29" t="n">
        <v>61.52</v>
      </c>
      <c r="G29" t="n">
        <v>230.68</v>
      </c>
      <c r="H29" t="n">
        <v>2.9</v>
      </c>
      <c r="I29" t="n">
        <v>16</v>
      </c>
      <c r="J29" t="n">
        <v>170.9</v>
      </c>
      <c r="K29" t="n">
        <v>46.47</v>
      </c>
      <c r="L29" t="n">
        <v>28</v>
      </c>
      <c r="M29" t="n">
        <v>14</v>
      </c>
      <c r="N29" t="n">
        <v>31.43</v>
      </c>
      <c r="O29" t="n">
        <v>21311.32</v>
      </c>
      <c r="P29" t="n">
        <v>585.25</v>
      </c>
      <c r="Q29" t="n">
        <v>793.2</v>
      </c>
      <c r="R29" t="n">
        <v>126.33</v>
      </c>
      <c r="S29" t="n">
        <v>86.27</v>
      </c>
      <c r="T29" t="n">
        <v>9488.23</v>
      </c>
      <c r="U29" t="n">
        <v>0.68</v>
      </c>
      <c r="V29" t="n">
        <v>0.79</v>
      </c>
      <c r="W29" t="n">
        <v>0.25</v>
      </c>
      <c r="X29" t="n">
        <v>0.55</v>
      </c>
      <c r="Y29" t="n">
        <v>0.5</v>
      </c>
      <c r="Z29" t="n">
        <v>10</v>
      </c>
      <c r="AA29" t="n">
        <v>765.4986339478293</v>
      </c>
      <c r="AB29" t="n">
        <v>1047.389002383684</v>
      </c>
      <c r="AC29" t="n">
        <v>947.4276660158815</v>
      </c>
      <c r="AD29" t="n">
        <v>765498.6339478293</v>
      </c>
      <c r="AE29" t="n">
        <v>1047389.002383684</v>
      </c>
      <c r="AF29" t="n">
        <v>1.551711829290539e-06</v>
      </c>
      <c r="AG29" t="n">
        <v>1.336041666666667</v>
      </c>
      <c r="AH29" t="n">
        <v>947427.6660158816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1.559</v>
      </c>
      <c r="E30" t="n">
        <v>64.14</v>
      </c>
      <c r="F30" t="n">
        <v>61.53</v>
      </c>
      <c r="G30" t="n">
        <v>230.73</v>
      </c>
      <c r="H30" t="n">
        <v>2.98</v>
      </c>
      <c r="I30" t="n">
        <v>16</v>
      </c>
      <c r="J30" t="n">
        <v>172.36</v>
      </c>
      <c r="K30" t="n">
        <v>46.47</v>
      </c>
      <c r="L30" t="n">
        <v>29</v>
      </c>
      <c r="M30" t="n">
        <v>13</v>
      </c>
      <c r="N30" t="n">
        <v>31.89</v>
      </c>
      <c r="O30" t="n">
        <v>21491.47</v>
      </c>
      <c r="P30" t="n">
        <v>582.88</v>
      </c>
      <c r="Q30" t="n">
        <v>793.2</v>
      </c>
      <c r="R30" t="n">
        <v>126.76</v>
      </c>
      <c r="S30" t="n">
        <v>86.27</v>
      </c>
      <c r="T30" t="n">
        <v>9706.860000000001</v>
      </c>
      <c r="U30" t="n">
        <v>0.68</v>
      </c>
      <c r="V30" t="n">
        <v>0.79</v>
      </c>
      <c r="W30" t="n">
        <v>0.25</v>
      </c>
      <c r="X30" t="n">
        <v>0.5600000000000001</v>
      </c>
      <c r="Y30" t="n">
        <v>0.5</v>
      </c>
      <c r="Z30" t="n">
        <v>10</v>
      </c>
      <c r="AA30" t="n">
        <v>763.6174514694584</v>
      </c>
      <c r="AB30" t="n">
        <v>1044.815085524863</v>
      </c>
      <c r="AC30" t="n">
        <v>945.0994001695517</v>
      </c>
      <c r="AD30" t="n">
        <v>763617.4514694584</v>
      </c>
      <c r="AE30" t="n">
        <v>1044815.085524863</v>
      </c>
      <c r="AF30" t="n">
        <v>1.551413289209229e-06</v>
      </c>
      <c r="AG30" t="n">
        <v>1.33625</v>
      </c>
      <c r="AH30" t="n">
        <v>945099.4001695517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1.5605</v>
      </c>
      <c r="E31" t="n">
        <v>64.08</v>
      </c>
      <c r="F31" t="n">
        <v>61.49</v>
      </c>
      <c r="G31" t="n">
        <v>245.98</v>
      </c>
      <c r="H31" t="n">
        <v>3.06</v>
      </c>
      <c r="I31" t="n">
        <v>15</v>
      </c>
      <c r="J31" t="n">
        <v>173.82</v>
      </c>
      <c r="K31" t="n">
        <v>46.47</v>
      </c>
      <c r="L31" t="n">
        <v>30</v>
      </c>
      <c r="M31" t="n">
        <v>11</v>
      </c>
      <c r="N31" t="n">
        <v>32.36</v>
      </c>
      <c r="O31" t="n">
        <v>21672.25</v>
      </c>
      <c r="P31" t="n">
        <v>580.63</v>
      </c>
      <c r="Q31" t="n">
        <v>793.22</v>
      </c>
      <c r="R31" t="n">
        <v>125.46</v>
      </c>
      <c r="S31" t="n">
        <v>86.27</v>
      </c>
      <c r="T31" t="n">
        <v>9059.639999999999</v>
      </c>
      <c r="U31" t="n">
        <v>0.6899999999999999</v>
      </c>
      <c r="V31" t="n">
        <v>0.79</v>
      </c>
      <c r="W31" t="n">
        <v>0.25</v>
      </c>
      <c r="X31" t="n">
        <v>0.53</v>
      </c>
      <c r="Y31" t="n">
        <v>0.5</v>
      </c>
      <c r="Z31" t="n">
        <v>10</v>
      </c>
      <c r="AA31" t="n">
        <v>760.7627415455321</v>
      </c>
      <c r="AB31" t="n">
        <v>1040.909145466034</v>
      </c>
      <c r="AC31" t="n">
        <v>941.5662375479158</v>
      </c>
      <c r="AD31" t="n">
        <v>760762.7415455321</v>
      </c>
      <c r="AE31" t="n">
        <v>1040909.145466033</v>
      </c>
      <c r="AF31" t="n">
        <v>1.55290598961578e-06</v>
      </c>
      <c r="AG31" t="n">
        <v>1.335</v>
      </c>
      <c r="AH31" t="n">
        <v>941566.2375479158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1.5604</v>
      </c>
      <c r="E32" t="n">
        <v>64.09</v>
      </c>
      <c r="F32" t="n">
        <v>61.5</v>
      </c>
      <c r="G32" t="n">
        <v>245.99</v>
      </c>
      <c r="H32" t="n">
        <v>3.14</v>
      </c>
      <c r="I32" t="n">
        <v>15</v>
      </c>
      <c r="J32" t="n">
        <v>175.29</v>
      </c>
      <c r="K32" t="n">
        <v>46.47</v>
      </c>
      <c r="L32" t="n">
        <v>31</v>
      </c>
      <c r="M32" t="n">
        <v>12</v>
      </c>
      <c r="N32" t="n">
        <v>32.83</v>
      </c>
      <c r="O32" t="n">
        <v>21853.67</v>
      </c>
      <c r="P32" t="n">
        <v>575.45</v>
      </c>
      <c r="Q32" t="n">
        <v>793.2</v>
      </c>
      <c r="R32" t="n">
        <v>125.76</v>
      </c>
      <c r="S32" t="n">
        <v>86.27</v>
      </c>
      <c r="T32" t="n">
        <v>9210.190000000001</v>
      </c>
      <c r="U32" t="n">
        <v>0.6899999999999999</v>
      </c>
      <c r="V32" t="n">
        <v>0.79</v>
      </c>
      <c r="W32" t="n">
        <v>0.24</v>
      </c>
      <c r="X32" t="n">
        <v>0.53</v>
      </c>
      <c r="Y32" t="n">
        <v>0.5</v>
      </c>
      <c r="Z32" t="n">
        <v>10</v>
      </c>
      <c r="AA32" t="n">
        <v>756.3357454882585</v>
      </c>
      <c r="AB32" t="n">
        <v>1034.851934155189</v>
      </c>
      <c r="AC32" t="n">
        <v>936.0871179832293</v>
      </c>
      <c r="AD32" t="n">
        <v>756335.7454882584</v>
      </c>
      <c r="AE32" t="n">
        <v>1034851.934155189</v>
      </c>
      <c r="AF32" t="n">
        <v>1.552806476255343e-06</v>
      </c>
      <c r="AG32" t="n">
        <v>1.335208333333333</v>
      </c>
      <c r="AH32" t="n">
        <v>936087.1179832293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1.562</v>
      </c>
      <c r="E33" t="n">
        <v>64.02</v>
      </c>
      <c r="F33" t="n">
        <v>61.46</v>
      </c>
      <c r="G33" t="n">
        <v>263.4</v>
      </c>
      <c r="H33" t="n">
        <v>3.21</v>
      </c>
      <c r="I33" t="n">
        <v>14</v>
      </c>
      <c r="J33" t="n">
        <v>176.77</v>
      </c>
      <c r="K33" t="n">
        <v>46.47</v>
      </c>
      <c r="L33" t="n">
        <v>32</v>
      </c>
      <c r="M33" t="n">
        <v>8</v>
      </c>
      <c r="N33" t="n">
        <v>33.3</v>
      </c>
      <c r="O33" t="n">
        <v>22035.73</v>
      </c>
      <c r="P33" t="n">
        <v>572.75</v>
      </c>
      <c r="Q33" t="n">
        <v>793.21</v>
      </c>
      <c r="R33" t="n">
        <v>124.34</v>
      </c>
      <c r="S33" t="n">
        <v>86.27</v>
      </c>
      <c r="T33" t="n">
        <v>8505.639999999999</v>
      </c>
      <c r="U33" t="n">
        <v>0.6899999999999999</v>
      </c>
      <c r="V33" t="n">
        <v>0.79</v>
      </c>
      <c r="W33" t="n">
        <v>0.25</v>
      </c>
      <c r="X33" t="n">
        <v>0.49</v>
      </c>
      <c r="Y33" t="n">
        <v>0.5</v>
      </c>
      <c r="Z33" t="n">
        <v>10</v>
      </c>
      <c r="AA33" t="n">
        <v>753.0500188839677</v>
      </c>
      <c r="AB33" t="n">
        <v>1030.356258059172</v>
      </c>
      <c r="AC33" t="n">
        <v>932.0205029040943</v>
      </c>
      <c r="AD33" t="n">
        <v>753050.0188839677</v>
      </c>
      <c r="AE33" t="n">
        <v>1030356.258059172</v>
      </c>
      <c r="AF33" t="n">
        <v>1.554398690022332e-06</v>
      </c>
      <c r="AG33" t="n">
        <v>1.33375</v>
      </c>
      <c r="AH33" t="n">
        <v>932020.5029040943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1.5617</v>
      </c>
      <c r="E34" t="n">
        <v>64.03</v>
      </c>
      <c r="F34" t="n">
        <v>61.47</v>
      </c>
      <c r="G34" t="n">
        <v>263.45</v>
      </c>
      <c r="H34" t="n">
        <v>3.28</v>
      </c>
      <c r="I34" t="n">
        <v>14</v>
      </c>
      <c r="J34" t="n">
        <v>178.25</v>
      </c>
      <c r="K34" t="n">
        <v>46.47</v>
      </c>
      <c r="L34" t="n">
        <v>33</v>
      </c>
      <c r="M34" t="n">
        <v>8</v>
      </c>
      <c r="N34" t="n">
        <v>33.79</v>
      </c>
      <c r="O34" t="n">
        <v>22218.44</v>
      </c>
      <c r="P34" t="n">
        <v>576</v>
      </c>
      <c r="Q34" t="n">
        <v>793.2</v>
      </c>
      <c r="R34" t="n">
        <v>124.75</v>
      </c>
      <c r="S34" t="n">
        <v>86.27</v>
      </c>
      <c r="T34" t="n">
        <v>8709.24</v>
      </c>
      <c r="U34" t="n">
        <v>0.6899999999999999</v>
      </c>
      <c r="V34" t="n">
        <v>0.79</v>
      </c>
      <c r="W34" t="n">
        <v>0.25</v>
      </c>
      <c r="X34" t="n">
        <v>0.5</v>
      </c>
      <c r="Y34" t="n">
        <v>0.5</v>
      </c>
      <c r="Z34" t="n">
        <v>10</v>
      </c>
      <c r="AA34" t="n">
        <v>756.06561644049</v>
      </c>
      <c r="AB34" t="n">
        <v>1034.48233167478</v>
      </c>
      <c r="AC34" t="n">
        <v>935.75278984481</v>
      </c>
      <c r="AD34" t="n">
        <v>756065.61644049</v>
      </c>
      <c r="AE34" t="n">
        <v>1034482.33167478</v>
      </c>
      <c r="AF34" t="n">
        <v>1.554100149941022e-06</v>
      </c>
      <c r="AG34" t="n">
        <v>1.333958333333333</v>
      </c>
      <c r="AH34" t="n">
        <v>935752.7898448099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1.5621</v>
      </c>
      <c r="E35" t="n">
        <v>64.02</v>
      </c>
      <c r="F35" t="n">
        <v>61.46</v>
      </c>
      <c r="G35" t="n">
        <v>263.38</v>
      </c>
      <c r="H35" t="n">
        <v>3.36</v>
      </c>
      <c r="I35" t="n">
        <v>14</v>
      </c>
      <c r="J35" t="n">
        <v>179.74</v>
      </c>
      <c r="K35" t="n">
        <v>46.47</v>
      </c>
      <c r="L35" t="n">
        <v>34</v>
      </c>
      <c r="M35" t="n">
        <v>5</v>
      </c>
      <c r="N35" t="n">
        <v>34.27</v>
      </c>
      <c r="O35" t="n">
        <v>22401.81</v>
      </c>
      <c r="P35" t="n">
        <v>576.97</v>
      </c>
      <c r="Q35" t="n">
        <v>793.2</v>
      </c>
      <c r="R35" t="n">
        <v>124.01</v>
      </c>
      <c r="S35" t="n">
        <v>86.27</v>
      </c>
      <c r="T35" t="n">
        <v>8339.82</v>
      </c>
      <c r="U35" t="n">
        <v>0.7</v>
      </c>
      <c r="V35" t="n">
        <v>0.79</v>
      </c>
      <c r="W35" t="n">
        <v>0.25</v>
      </c>
      <c r="X35" t="n">
        <v>0.49</v>
      </c>
      <c r="Y35" t="n">
        <v>0.5</v>
      </c>
      <c r="Z35" t="n">
        <v>10</v>
      </c>
      <c r="AA35" t="n">
        <v>756.6776186570005</v>
      </c>
      <c r="AB35" t="n">
        <v>1035.319700107042</v>
      </c>
      <c r="AC35" t="n">
        <v>936.5102410091507</v>
      </c>
      <c r="AD35" t="n">
        <v>756677.6186570005</v>
      </c>
      <c r="AE35" t="n">
        <v>1035319.700107042</v>
      </c>
      <c r="AF35" t="n">
        <v>1.554498203382769e-06</v>
      </c>
      <c r="AG35" t="n">
        <v>1.33375</v>
      </c>
      <c r="AH35" t="n">
        <v>936510.2410091507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1.5621</v>
      </c>
      <c r="E36" t="n">
        <v>64.02</v>
      </c>
      <c r="F36" t="n">
        <v>61.45</v>
      </c>
      <c r="G36" t="n">
        <v>263.38</v>
      </c>
      <c r="H36" t="n">
        <v>3.43</v>
      </c>
      <c r="I36" t="n">
        <v>14</v>
      </c>
      <c r="J36" t="n">
        <v>181.23</v>
      </c>
      <c r="K36" t="n">
        <v>46.47</v>
      </c>
      <c r="L36" t="n">
        <v>35</v>
      </c>
      <c r="M36" t="n">
        <v>1</v>
      </c>
      <c r="N36" t="n">
        <v>34.76</v>
      </c>
      <c r="O36" t="n">
        <v>22585.84</v>
      </c>
      <c r="P36" t="n">
        <v>577.11</v>
      </c>
      <c r="Q36" t="n">
        <v>793.21</v>
      </c>
      <c r="R36" t="n">
        <v>123.83</v>
      </c>
      <c r="S36" t="n">
        <v>86.27</v>
      </c>
      <c r="T36" t="n">
        <v>8249.67</v>
      </c>
      <c r="U36" t="n">
        <v>0.7</v>
      </c>
      <c r="V36" t="n">
        <v>0.79</v>
      </c>
      <c r="W36" t="n">
        <v>0.26</v>
      </c>
      <c r="X36" t="n">
        <v>0.49</v>
      </c>
      <c r="Y36" t="n">
        <v>0.5</v>
      </c>
      <c r="Z36" t="n">
        <v>10</v>
      </c>
      <c r="AA36" t="n">
        <v>756.7593528197176</v>
      </c>
      <c r="AB36" t="n">
        <v>1035.431532394329</v>
      </c>
      <c r="AC36" t="n">
        <v>936.611400179896</v>
      </c>
      <c r="AD36" t="n">
        <v>756759.3528197176</v>
      </c>
      <c r="AE36" t="n">
        <v>1035431.532394329</v>
      </c>
      <c r="AF36" t="n">
        <v>1.554498203382769e-06</v>
      </c>
      <c r="AG36" t="n">
        <v>1.33375</v>
      </c>
      <c r="AH36" t="n">
        <v>936611.400179896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1.5618</v>
      </c>
      <c r="E37" t="n">
        <v>64.03</v>
      </c>
      <c r="F37" t="n">
        <v>61.47</v>
      </c>
      <c r="G37" t="n">
        <v>263.43</v>
      </c>
      <c r="H37" t="n">
        <v>3.5</v>
      </c>
      <c r="I37" t="n">
        <v>14</v>
      </c>
      <c r="J37" t="n">
        <v>182.73</v>
      </c>
      <c r="K37" t="n">
        <v>46.47</v>
      </c>
      <c r="L37" t="n">
        <v>36</v>
      </c>
      <c r="M37" t="n">
        <v>0</v>
      </c>
      <c r="N37" t="n">
        <v>35.26</v>
      </c>
      <c r="O37" t="n">
        <v>22770.67</v>
      </c>
      <c r="P37" t="n">
        <v>580.16</v>
      </c>
      <c r="Q37" t="n">
        <v>793.2</v>
      </c>
      <c r="R37" t="n">
        <v>124.06</v>
      </c>
      <c r="S37" t="n">
        <v>86.27</v>
      </c>
      <c r="T37" t="n">
        <v>8367.190000000001</v>
      </c>
      <c r="U37" t="n">
        <v>0.7</v>
      </c>
      <c r="V37" t="n">
        <v>0.79</v>
      </c>
      <c r="W37" t="n">
        <v>0.26</v>
      </c>
      <c r="X37" t="n">
        <v>0.5</v>
      </c>
      <c r="Y37" t="n">
        <v>0.5</v>
      </c>
      <c r="Z37" t="n">
        <v>10</v>
      </c>
      <c r="AA37" t="n">
        <v>759.641453775802</v>
      </c>
      <c r="AB37" t="n">
        <v>1039.374950071764</v>
      </c>
      <c r="AC37" t="n">
        <v>940.1784636088181</v>
      </c>
      <c r="AD37" t="n">
        <v>759641.453775802</v>
      </c>
      <c r="AE37" t="n">
        <v>1039374.950071764</v>
      </c>
      <c r="AF37" t="n">
        <v>1.554199663301458e-06</v>
      </c>
      <c r="AG37" t="n">
        <v>1.333958333333333</v>
      </c>
      <c r="AH37" t="n">
        <v>940178.4636088181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0.844</v>
      </c>
      <c r="E2" t="n">
        <v>118.49</v>
      </c>
      <c r="F2" t="n">
        <v>92.04000000000001</v>
      </c>
      <c r="G2" t="n">
        <v>6.98</v>
      </c>
      <c r="H2" t="n">
        <v>0.12</v>
      </c>
      <c r="I2" t="n">
        <v>791</v>
      </c>
      <c r="J2" t="n">
        <v>150.44</v>
      </c>
      <c r="K2" t="n">
        <v>49.1</v>
      </c>
      <c r="L2" t="n">
        <v>1</v>
      </c>
      <c r="M2" t="n">
        <v>789</v>
      </c>
      <c r="N2" t="n">
        <v>25.34</v>
      </c>
      <c r="O2" t="n">
        <v>18787.76</v>
      </c>
      <c r="P2" t="n">
        <v>1085.49</v>
      </c>
      <c r="Q2" t="n">
        <v>793.26</v>
      </c>
      <c r="R2" t="n">
        <v>1148.81</v>
      </c>
      <c r="S2" t="n">
        <v>86.27</v>
      </c>
      <c r="T2" t="n">
        <v>516853.14</v>
      </c>
      <c r="U2" t="n">
        <v>0.08</v>
      </c>
      <c r="V2" t="n">
        <v>0.53</v>
      </c>
      <c r="W2" t="n">
        <v>1.49</v>
      </c>
      <c r="X2" t="n">
        <v>31.07</v>
      </c>
      <c r="Y2" t="n">
        <v>0.5</v>
      </c>
      <c r="Z2" t="n">
        <v>10</v>
      </c>
      <c r="AA2" t="n">
        <v>2487.179862425306</v>
      </c>
      <c r="AB2" t="n">
        <v>3403.069214401911</v>
      </c>
      <c r="AC2" t="n">
        <v>3078.285064816904</v>
      </c>
      <c r="AD2" t="n">
        <v>2487179.862425305</v>
      </c>
      <c r="AE2" t="n">
        <v>3403069.214401911</v>
      </c>
      <c r="AF2" t="n">
        <v>8.229275756170037e-07</v>
      </c>
      <c r="AG2" t="n">
        <v>2.468541666666666</v>
      </c>
      <c r="AH2" t="n">
        <v>3078285.064816904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1.1851</v>
      </c>
      <c r="E3" t="n">
        <v>84.38</v>
      </c>
      <c r="F3" t="n">
        <v>72.66</v>
      </c>
      <c r="G3" t="n">
        <v>14.11</v>
      </c>
      <c r="H3" t="n">
        <v>0.23</v>
      </c>
      <c r="I3" t="n">
        <v>309</v>
      </c>
      <c r="J3" t="n">
        <v>151.83</v>
      </c>
      <c r="K3" t="n">
        <v>49.1</v>
      </c>
      <c r="L3" t="n">
        <v>2</v>
      </c>
      <c r="M3" t="n">
        <v>307</v>
      </c>
      <c r="N3" t="n">
        <v>25.73</v>
      </c>
      <c r="O3" t="n">
        <v>18959.54</v>
      </c>
      <c r="P3" t="n">
        <v>852.85</v>
      </c>
      <c r="Q3" t="n">
        <v>793.24</v>
      </c>
      <c r="R3" t="n">
        <v>498.58</v>
      </c>
      <c r="S3" t="n">
        <v>86.27</v>
      </c>
      <c r="T3" t="n">
        <v>194148.73</v>
      </c>
      <c r="U3" t="n">
        <v>0.17</v>
      </c>
      <c r="V3" t="n">
        <v>0.67</v>
      </c>
      <c r="W3" t="n">
        <v>0.72</v>
      </c>
      <c r="X3" t="n">
        <v>11.69</v>
      </c>
      <c r="Y3" t="n">
        <v>0.5</v>
      </c>
      <c r="Z3" t="n">
        <v>10</v>
      </c>
      <c r="AA3" t="n">
        <v>1395.852678903949</v>
      </c>
      <c r="AB3" t="n">
        <v>1909.867215950431</v>
      </c>
      <c r="AC3" t="n">
        <v>1727.592169375594</v>
      </c>
      <c r="AD3" t="n">
        <v>1395852.678903949</v>
      </c>
      <c r="AE3" t="n">
        <v>1909867.215950431</v>
      </c>
      <c r="AF3" t="n">
        <v>1.155511220217667e-06</v>
      </c>
      <c r="AG3" t="n">
        <v>1.757916666666667</v>
      </c>
      <c r="AH3" t="n">
        <v>1727592.169375594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1.3112</v>
      </c>
      <c r="E4" t="n">
        <v>76.27</v>
      </c>
      <c r="F4" t="n">
        <v>68.12</v>
      </c>
      <c r="G4" t="n">
        <v>21.29</v>
      </c>
      <c r="H4" t="n">
        <v>0.35</v>
      </c>
      <c r="I4" t="n">
        <v>192</v>
      </c>
      <c r="J4" t="n">
        <v>153.23</v>
      </c>
      <c r="K4" t="n">
        <v>49.1</v>
      </c>
      <c r="L4" t="n">
        <v>3</v>
      </c>
      <c r="M4" t="n">
        <v>190</v>
      </c>
      <c r="N4" t="n">
        <v>26.13</v>
      </c>
      <c r="O4" t="n">
        <v>19131.85</v>
      </c>
      <c r="P4" t="n">
        <v>796.5599999999999</v>
      </c>
      <c r="Q4" t="n">
        <v>793.25</v>
      </c>
      <c r="R4" t="n">
        <v>347.11</v>
      </c>
      <c r="S4" t="n">
        <v>86.27</v>
      </c>
      <c r="T4" t="n">
        <v>119001.16</v>
      </c>
      <c r="U4" t="n">
        <v>0.25</v>
      </c>
      <c r="V4" t="n">
        <v>0.71</v>
      </c>
      <c r="W4" t="n">
        <v>0.52</v>
      </c>
      <c r="X4" t="n">
        <v>7.15</v>
      </c>
      <c r="Y4" t="n">
        <v>0.5</v>
      </c>
      <c r="Z4" t="n">
        <v>10</v>
      </c>
      <c r="AA4" t="n">
        <v>1180.346004184064</v>
      </c>
      <c r="AB4" t="n">
        <v>1615.0014761152</v>
      </c>
      <c r="AC4" t="n">
        <v>1460.868001903573</v>
      </c>
      <c r="AD4" t="n">
        <v>1180346.004184064</v>
      </c>
      <c r="AE4" t="n">
        <v>1615001.4761152</v>
      </c>
      <c r="AF4" t="n">
        <v>1.278462840223952e-06</v>
      </c>
      <c r="AG4" t="n">
        <v>1.588958333333333</v>
      </c>
      <c r="AH4" t="n">
        <v>1460868.001903573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1.3753</v>
      </c>
      <c r="E5" t="n">
        <v>72.70999999999999</v>
      </c>
      <c r="F5" t="n">
        <v>66.16</v>
      </c>
      <c r="G5" t="n">
        <v>28.35</v>
      </c>
      <c r="H5" t="n">
        <v>0.46</v>
      </c>
      <c r="I5" t="n">
        <v>140</v>
      </c>
      <c r="J5" t="n">
        <v>154.63</v>
      </c>
      <c r="K5" t="n">
        <v>49.1</v>
      </c>
      <c r="L5" t="n">
        <v>4</v>
      </c>
      <c r="M5" t="n">
        <v>138</v>
      </c>
      <c r="N5" t="n">
        <v>26.53</v>
      </c>
      <c r="O5" t="n">
        <v>19304.72</v>
      </c>
      <c r="P5" t="n">
        <v>770.92</v>
      </c>
      <c r="Q5" t="n">
        <v>793.21</v>
      </c>
      <c r="R5" t="n">
        <v>281.26</v>
      </c>
      <c r="S5" t="n">
        <v>86.27</v>
      </c>
      <c r="T5" t="n">
        <v>86334.58</v>
      </c>
      <c r="U5" t="n">
        <v>0.31</v>
      </c>
      <c r="V5" t="n">
        <v>0.73</v>
      </c>
      <c r="W5" t="n">
        <v>0.44</v>
      </c>
      <c r="X5" t="n">
        <v>5.19</v>
      </c>
      <c r="Y5" t="n">
        <v>0.5</v>
      </c>
      <c r="Z5" t="n">
        <v>10</v>
      </c>
      <c r="AA5" t="n">
        <v>1090.571702965144</v>
      </c>
      <c r="AB5" t="n">
        <v>1492.168316624826</v>
      </c>
      <c r="AC5" t="n">
        <v>1349.757866757537</v>
      </c>
      <c r="AD5" t="n">
        <v>1090571.702965144</v>
      </c>
      <c r="AE5" t="n">
        <v>1492168.316624826</v>
      </c>
      <c r="AF5" t="n">
        <v>1.340962434533253e-06</v>
      </c>
      <c r="AG5" t="n">
        <v>1.514791666666667</v>
      </c>
      <c r="AH5" t="n">
        <v>1349757.866757537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1.4154</v>
      </c>
      <c r="E6" t="n">
        <v>70.65000000000001</v>
      </c>
      <c r="F6" t="n">
        <v>65.01000000000001</v>
      </c>
      <c r="G6" t="n">
        <v>35.46</v>
      </c>
      <c r="H6" t="n">
        <v>0.57</v>
      </c>
      <c r="I6" t="n">
        <v>110</v>
      </c>
      <c r="J6" t="n">
        <v>156.03</v>
      </c>
      <c r="K6" t="n">
        <v>49.1</v>
      </c>
      <c r="L6" t="n">
        <v>5</v>
      </c>
      <c r="M6" t="n">
        <v>108</v>
      </c>
      <c r="N6" t="n">
        <v>26.94</v>
      </c>
      <c r="O6" t="n">
        <v>19478.15</v>
      </c>
      <c r="P6" t="n">
        <v>755.11</v>
      </c>
      <c r="Q6" t="n">
        <v>793.22</v>
      </c>
      <c r="R6" t="n">
        <v>243</v>
      </c>
      <c r="S6" t="n">
        <v>86.27</v>
      </c>
      <c r="T6" t="n">
        <v>67354.86</v>
      </c>
      <c r="U6" t="n">
        <v>0.36</v>
      </c>
      <c r="V6" t="n">
        <v>0.75</v>
      </c>
      <c r="W6" t="n">
        <v>0.4</v>
      </c>
      <c r="X6" t="n">
        <v>4.04</v>
      </c>
      <c r="Y6" t="n">
        <v>0.5</v>
      </c>
      <c r="Z6" t="n">
        <v>10</v>
      </c>
      <c r="AA6" t="n">
        <v>1039.124006506437</v>
      </c>
      <c r="AB6" t="n">
        <v>1421.775308617844</v>
      </c>
      <c r="AC6" t="n">
        <v>1286.083068637535</v>
      </c>
      <c r="AD6" t="n">
        <v>1039124.006506437</v>
      </c>
      <c r="AE6" t="n">
        <v>1421775.308617844</v>
      </c>
      <c r="AF6" t="n">
        <v>1.380061244701786e-06</v>
      </c>
      <c r="AG6" t="n">
        <v>1.471875</v>
      </c>
      <c r="AH6" t="n">
        <v>1286083.068637535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1.4434</v>
      </c>
      <c r="E7" t="n">
        <v>69.28</v>
      </c>
      <c r="F7" t="n">
        <v>64.25</v>
      </c>
      <c r="G7" t="n">
        <v>42.84</v>
      </c>
      <c r="H7" t="n">
        <v>0.67</v>
      </c>
      <c r="I7" t="n">
        <v>90</v>
      </c>
      <c r="J7" t="n">
        <v>157.44</v>
      </c>
      <c r="K7" t="n">
        <v>49.1</v>
      </c>
      <c r="L7" t="n">
        <v>6</v>
      </c>
      <c r="M7" t="n">
        <v>88</v>
      </c>
      <c r="N7" t="n">
        <v>27.35</v>
      </c>
      <c r="O7" t="n">
        <v>19652.13</v>
      </c>
      <c r="P7" t="n">
        <v>743.8200000000001</v>
      </c>
      <c r="Q7" t="n">
        <v>793.24</v>
      </c>
      <c r="R7" t="n">
        <v>217.4</v>
      </c>
      <c r="S7" t="n">
        <v>86.27</v>
      </c>
      <c r="T7" t="n">
        <v>54656.03</v>
      </c>
      <c r="U7" t="n">
        <v>0.4</v>
      </c>
      <c r="V7" t="n">
        <v>0.76</v>
      </c>
      <c r="W7" t="n">
        <v>0.37</v>
      </c>
      <c r="X7" t="n">
        <v>3.28</v>
      </c>
      <c r="Y7" t="n">
        <v>0.5</v>
      </c>
      <c r="Z7" t="n">
        <v>10</v>
      </c>
      <c r="AA7" t="n">
        <v>1004.85729560076</v>
      </c>
      <c r="AB7" t="n">
        <v>1374.890083016105</v>
      </c>
      <c r="AC7" t="n">
        <v>1243.672503163398</v>
      </c>
      <c r="AD7" t="n">
        <v>1004857.29560076</v>
      </c>
      <c r="AE7" t="n">
        <v>1374890.083016105</v>
      </c>
      <c r="AF7" t="n">
        <v>1.407362159532682e-06</v>
      </c>
      <c r="AG7" t="n">
        <v>1.443333333333333</v>
      </c>
      <c r="AH7" t="n">
        <v>1243672.503163398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1.4629</v>
      </c>
      <c r="E8" t="n">
        <v>68.36</v>
      </c>
      <c r="F8" t="n">
        <v>63.73</v>
      </c>
      <c r="G8" t="n">
        <v>49.66</v>
      </c>
      <c r="H8" t="n">
        <v>0.78</v>
      </c>
      <c r="I8" t="n">
        <v>77</v>
      </c>
      <c r="J8" t="n">
        <v>158.86</v>
      </c>
      <c r="K8" t="n">
        <v>49.1</v>
      </c>
      <c r="L8" t="n">
        <v>7</v>
      </c>
      <c r="M8" t="n">
        <v>75</v>
      </c>
      <c r="N8" t="n">
        <v>27.77</v>
      </c>
      <c r="O8" t="n">
        <v>19826.68</v>
      </c>
      <c r="P8" t="n">
        <v>735.1900000000001</v>
      </c>
      <c r="Q8" t="n">
        <v>793.23</v>
      </c>
      <c r="R8" t="n">
        <v>199.84</v>
      </c>
      <c r="S8" t="n">
        <v>86.27</v>
      </c>
      <c r="T8" t="n">
        <v>45940.17</v>
      </c>
      <c r="U8" t="n">
        <v>0.43</v>
      </c>
      <c r="V8" t="n">
        <v>0.76</v>
      </c>
      <c r="W8" t="n">
        <v>0.34</v>
      </c>
      <c r="X8" t="n">
        <v>2.76</v>
      </c>
      <c r="Y8" t="n">
        <v>0.5</v>
      </c>
      <c r="Z8" t="n">
        <v>10</v>
      </c>
      <c r="AA8" t="n">
        <v>981.0967315207556</v>
      </c>
      <c r="AB8" t="n">
        <v>1342.379830999737</v>
      </c>
      <c r="AC8" t="n">
        <v>1214.264983971047</v>
      </c>
      <c r="AD8" t="n">
        <v>981096.7315207556</v>
      </c>
      <c r="AE8" t="n">
        <v>1342379.830999737</v>
      </c>
      <c r="AF8" t="n">
        <v>1.426375296647056e-06</v>
      </c>
      <c r="AG8" t="n">
        <v>1.424166666666667</v>
      </c>
      <c r="AH8" t="n">
        <v>1214264.983971047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1.4703</v>
      </c>
      <c r="E9" t="n">
        <v>68.01000000000001</v>
      </c>
      <c r="F9" t="n">
        <v>63.69</v>
      </c>
      <c r="G9" t="n">
        <v>57.04</v>
      </c>
      <c r="H9" t="n">
        <v>0.88</v>
      </c>
      <c r="I9" t="n">
        <v>67</v>
      </c>
      <c r="J9" t="n">
        <v>160.28</v>
      </c>
      <c r="K9" t="n">
        <v>49.1</v>
      </c>
      <c r="L9" t="n">
        <v>8</v>
      </c>
      <c r="M9" t="n">
        <v>65</v>
      </c>
      <c r="N9" t="n">
        <v>28.19</v>
      </c>
      <c r="O9" t="n">
        <v>20001.93</v>
      </c>
      <c r="P9" t="n">
        <v>732.45</v>
      </c>
      <c r="Q9" t="n">
        <v>793.21</v>
      </c>
      <c r="R9" t="n">
        <v>200.01</v>
      </c>
      <c r="S9" t="n">
        <v>86.27</v>
      </c>
      <c r="T9" t="n">
        <v>46073.34</v>
      </c>
      <c r="U9" t="n">
        <v>0.43</v>
      </c>
      <c r="V9" t="n">
        <v>0.76</v>
      </c>
      <c r="W9" t="n">
        <v>0.31</v>
      </c>
      <c r="X9" t="n">
        <v>2.72</v>
      </c>
      <c r="Y9" t="n">
        <v>0.5</v>
      </c>
      <c r="Z9" t="n">
        <v>10</v>
      </c>
      <c r="AA9" t="n">
        <v>973.451121132802</v>
      </c>
      <c r="AB9" t="n">
        <v>1331.918769566414</v>
      </c>
      <c r="AC9" t="n">
        <v>1204.802311558729</v>
      </c>
      <c r="AD9" t="n">
        <v>973451.121132802</v>
      </c>
      <c r="AE9" t="n">
        <v>1331918.769566414</v>
      </c>
      <c r="AF9" t="n">
        <v>1.433590538423792e-06</v>
      </c>
      <c r="AG9" t="n">
        <v>1.416875</v>
      </c>
      <c r="AH9" t="n">
        <v>1204802.311558729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1.4872</v>
      </c>
      <c r="E10" t="n">
        <v>67.23999999999999</v>
      </c>
      <c r="F10" t="n">
        <v>63.16</v>
      </c>
      <c r="G10" t="n">
        <v>64.23</v>
      </c>
      <c r="H10" t="n">
        <v>0.99</v>
      </c>
      <c r="I10" t="n">
        <v>59</v>
      </c>
      <c r="J10" t="n">
        <v>161.71</v>
      </c>
      <c r="K10" t="n">
        <v>49.1</v>
      </c>
      <c r="L10" t="n">
        <v>9</v>
      </c>
      <c r="M10" t="n">
        <v>57</v>
      </c>
      <c r="N10" t="n">
        <v>28.61</v>
      </c>
      <c r="O10" t="n">
        <v>20177.64</v>
      </c>
      <c r="P10" t="n">
        <v>723.9</v>
      </c>
      <c r="Q10" t="n">
        <v>793.2</v>
      </c>
      <c r="R10" t="n">
        <v>181.29</v>
      </c>
      <c r="S10" t="n">
        <v>86.27</v>
      </c>
      <c r="T10" t="n">
        <v>36755.44</v>
      </c>
      <c r="U10" t="n">
        <v>0.48</v>
      </c>
      <c r="V10" t="n">
        <v>0.77</v>
      </c>
      <c r="W10" t="n">
        <v>0.32</v>
      </c>
      <c r="X10" t="n">
        <v>2.19</v>
      </c>
      <c r="Y10" t="n">
        <v>0.5</v>
      </c>
      <c r="Z10" t="n">
        <v>10</v>
      </c>
      <c r="AA10" t="n">
        <v>952.2176747451264</v>
      </c>
      <c r="AB10" t="n">
        <v>1302.866231465254</v>
      </c>
      <c r="AC10" t="n">
        <v>1178.52250691845</v>
      </c>
      <c r="AD10" t="n">
        <v>952217.6747451264</v>
      </c>
      <c r="AE10" t="n">
        <v>1302866.231465254</v>
      </c>
      <c r="AF10" t="n">
        <v>1.450068590589583e-06</v>
      </c>
      <c r="AG10" t="n">
        <v>1.400833333333333</v>
      </c>
      <c r="AH10" t="n">
        <v>1178522.50691845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1.4967</v>
      </c>
      <c r="E11" t="n">
        <v>66.81</v>
      </c>
      <c r="F11" t="n">
        <v>62.92</v>
      </c>
      <c r="G11" t="n">
        <v>71.23</v>
      </c>
      <c r="H11" t="n">
        <v>1.09</v>
      </c>
      <c r="I11" t="n">
        <v>53</v>
      </c>
      <c r="J11" t="n">
        <v>163.13</v>
      </c>
      <c r="K11" t="n">
        <v>49.1</v>
      </c>
      <c r="L11" t="n">
        <v>10</v>
      </c>
      <c r="M11" t="n">
        <v>51</v>
      </c>
      <c r="N11" t="n">
        <v>29.04</v>
      </c>
      <c r="O11" t="n">
        <v>20353.94</v>
      </c>
      <c r="P11" t="n">
        <v>718.95</v>
      </c>
      <c r="Q11" t="n">
        <v>793.2</v>
      </c>
      <c r="R11" t="n">
        <v>173.21</v>
      </c>
      <c r="S11" t="n">
        <v>86.27</v>
      </c>
      <c r="T11" t="n">
        <v>32746.12</v>
      </c>
      <c r="U11" t="n">
        <v>0.5</v>
      </c>
      <c r="V11" t="n">
        <v>0.77</v>
      </c>
      <c r="W11" t="n">
        <v>0.31</v>
      </c>
      <c r="X11" t="n">
        <v>1.95</v>
      </c>
      <c r="Y11" t="n">
        <v>0.5</v>
      </c>
      <c r="Z11" t="n">
        <v>10</v>
      </c>
      <c r="AA11" t="n">
        <v>940.6186166427404</v>
      </c>
      <c r="AB11" t="n">
        <v>1286.995888455241</v>
      </c>
      <c r="AC11" t="n">
        <v>1164.166807171147</v>
      </c>
      <c r="AD11" t="n">
        <v>940618.6166427404</v>
      </c>
      <c r="AE11" t="n">
        <v>1286995.888455241</v>
      </c>
      <c r="AF11" t="n">
        <v>1.459331400978637e-06</v>
      </c>
      <c r="AG11" t="n">
        <v>1.391875</v>
      </c>
      <c r="AH11" t="n">
        <v>1164166.807171147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1.5044</v>
      </c>
      <c r="E12" t="n">
        <v>66.47</v>
      </c>
      <c r="F12" t="n">
        <v>62.73</v>
      </c>
      <c r="G12" t="n">
        <v>78.41</v>
      </c>
      <c r="H12" t="n">
        <v>1.18</v>
      </c>
      <c r="I12" t="n">
        <v>48</v>
      </c>
      <c r="J12" t="n">
        <v>164.57</v>
      </c>
      <c r="K12" t="n">
        <v>49.1</v>
      </c>
      <c r="L12" t="n">
        <v>11</v>
      </c>
      <c r="M12" t="n">
        <v>46</v>
      </c>
      <c r="N12" t="n">
        <v>29.47</v>
      </c>
      <c r="O12" t="n">
        <v>20530.82</v>
      </c>
      <c r="P12" t="n">
        <v>714.42</v>
      </c>
      <c r="Q12" t="n">
        <v>793.2</v>
      </c>
      <c r="R12" t="n">
        <v>166.76</v>
      </c>
      <c r="S12" t="n">
        <v>86.27</v>
      </c>
      <c r="T12" t="n">
        <v>29547.3</v>
      </c>
      <c r="U12" t="n">
        <v>0.52</v>
      </c>
      <c r="V12" t="n">
        <v>0.77</v>
      </c>
      <c r="W12" t="n">
        <v>0.3</v>
      </c>
      <c r="X12" t="n">
        <v>1.76</v>
      </c>
      <c r="Y12" t="n">
        <v>0.5</v>
      </c>
      <c r="Z12" t="n">
        <v>10</v>
      </c>
      <c r="AA12" t="n">
        <v>930.8768065873658</v>
      </c>
      <c r="AB12" t="n">
        <v>1273.66671415915</v>
      </c>
      <c r="AC12" t="n">
        <v>1152.109750562261</v>
      </c>
      <c r="AD12" t="n">
        <v>930876.8065873658</v>
      </c>
      <c r="AE12" t="n">
        <v>1273666.71415915</v>
      </c>
      <c r="AF12" t="n">
        <v>1.466839152557133e-06</v>
      </c>
      <c r="AG12" t="n">
        <v>1.384791666666667</v>
      </c>
      <c r="AH12" t="n">
        <v>1152109.750562261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1.5107</v>
      </c>
      <c r="E13" t="n">
        <v>66.19</v>
      </c>
      <c r="F13" t="n">
        <v>62.57</v>
      </c>
      <c r="G13" t="n">
        <v>85.33</v>
      </c>
      <c r="H13" t="n">
        <v>1.28</v>
      </c>
      <c r="I13" t="n">
        <v>44</v>
      </c>
      <c r="J13" t="n">
        <v>166.01</v>
      </c>
      <c r="K13" t="n">
        <v>49.1</v>
      </c>
      <c r="L13" t="n">
        <v>12</v>
      </c>
      <c r="M13" t="n">
        <v>42</v>
      </c>
      <c r="N13" t="n">
        <v>29.91</v>
      </c>
      <c r="O13" t="n">
        <v>20708.3</v>
      </c>
      <c r="P13" t="n">
        <v>709.85</v>
      </c>
      <c r="Q13" t="n">
        <v>793.2</v>
      </c>
      <c r="R13" t="n">
        <v>161.48</v>
      </c>
      <c r="S13" t="n">
        <v>86.27</v>
      </c>
      <c r="T13" t="n">
        <v>26923.25</v>
      </c>
      <c r="U13" t="n">
        <v>0.53</v>
      </c>
      <c r="V13" t="n">
        <v>0.78</v>
      </c>
      <c r="W13" t="n">
        <v>0.29</v>
      </c>
      <c r="X13" t="n">
        <v>1.6</v>
      </c>
      <c r="Y13" t="n">
        <v>0.5</v>
      </c>
      <c r="Z13" t="n">
        <v>10</v>
      </c>
      <c r="AA13" t="n">
        <v>922.1819489895013</v>
      </c>
      <c r="AB13" t="n">
        <v>1261.770026403708</v>
      </c>
      <c r="AC13" t="n">
        <v>1141.348465989091</v>
      </c>
      <c r="AD13" t="n">
        <v>922181.9489895012</v>
      </c>
      <c r="AE13" t="n">
        <v>1261770.026403708</v>
      </c>
      <c r="AF13" t="n">
        <v>1.472981858394085e-06</v>
      </c>
      <c r="AG13" t="n">
        <v>1.378958333333333</v>
      </c>
      <c r="AH13" t="n">
        <v>1141348.465989091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1.5174</v>
      </c>
      <c r="E14" t="n">
        <v>65.90000000000001</v>
      </c>
      <c r="F14" t="n">
        <v>62.4</v>
      </c>
      <c r="G14" t="n">
        <v>93.59999999999999</v>
      </c>
      <c r="H14" t="n">
        <v>1.38</v>
      </c>
      <c r="I14" t="n">
        <v>40</v>
      </c>
      <c r="J14" t="n">
        <v>167.45</v>
      </c>
      <c r="K14" t="n">
        <v>49.1</v>
      </c>
      <c r="L14" t="n">
        <v>13</v>
      </c>
      <c r="M14" t="n">
        <v>38</v>
      </c>
      <c r="N14" t="n">
        <v>30.36</v>
      </c>
      <c r="O14" t="n">
        <v>20886.38</v>
      </c>
      <c r="P14" t="n">
        <v>705.5599999999999</v>
      </c>
      <c r="Q14" t="n">
        <v>793.2</v>
      </c>
      <c r="R14" t="n">
        <v>155.9</v>
      </c>
      <c r="S14" t="n">
        <v>86.27</v>
      </c>
      <c r="T14" t="n">
        <v>24155.31</v>
      </c>
      <c r="U14" t="n">
        <v>0.55</v>
      </c>
      <c r="V14" t="n">
        <v>0.78</v>
      </c>
      <c r="W14" t="n">
        <v>0.28</v>
      </c>
      <c r="X14" t="n">
        <v>1.43</v>
      </c>
      <c r="Y14" t="n">
        <v>0.5</v>
      </c>
      <c r="Z14" t="n">
        <v>10</v>
      </c>
      <c r="AA14" t="n">
        <v>913.5265949965894</v>
      </c>
      <c r="AB14" t="n">
        <v>1249.927389223337</v>
      </c>
      <c r="AC14" t="n">
        <v>1130.63607347997</v>
      </c>
      <c r="AD14" t="n">
        <v>913526.5949965895</v>
      </c>
      <c r="AE14" t="n">
        <v>1249927.389223337</v>
      </c>
      <c r="AF14" t="n">
        <v>1.479514577300049e-06</v>
      </c>
      <c r="AG14" t="n">
        <v>1.372916666666667</v>
      </c>
      <c r="AH14" t="n">
        <v>1130636.07347997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1.5224</v>
      </c>
      <c r="E15" t="n">
        <v>65.68000000000001</v>
      </c>
      <c r="F15" t="n">
        <v>62.28</v>
      </c>
      <c r="G15" t="n">
        <v>100.99</v>
      </c>
      <c r="H15" t="n">
        <v>1.47</v>
      </c>
      <c r="I15" t="n">
        <v>37</v>
      </c>
      <c r="J15" t="n">
        <v>168.9</v>
      </c>
      <c r="K15" t="n">
        <v>49.1</v>
      </c>
      <c r="L15" t="n">
        <v>14</v>
      </c>
      <c r="M15" t="n">
        <v>35</v>
      </c>
      <c r="N15" t="n">
        <v>30.81</v>
      </c>
      <c r="O15" t="n">
        <v>21065.06</v>
      </c>
      <c r="P15" t="n">
        <v>702.36</v>
      </c>
      <c r="Q15" t="n">
        <v>793.2</v>
      </c>
      <c r="R15" t="n">
        <v>151.64</v>
      </c>
      <c r="S15" t="n">
        <v>86.27</v>
      </c>
      <c r="T15" t="n">
        <v>22040.25</v>
      </c>
      <c r="U15" t="n">
        <v>0.57</v>
      </c>
      <c r="V15" t="n">
        <v>0.78</v>
      </c>
      <c r="W15" t="n">
        <v>0.28</v>
      </c>
      <c r="X15" t="n">
        <v>1.31</v>
      </c>
      <c r="Y15" t="n">
        <v>0.5</v>
      </c>
      <c r="Z15" t="n">
        <v>10</v>
      </c>
      <c r="AA15" t="n">
        <v>907.1479075202728</v>
      </c>
      <c r="AB15" t="n">
        <v>1241.199787610409</v>
      </c>
      <c r="AC15" t="n">
        <v>1122.741421915714</v>
      </c>
      <c r="AD15" t="n">
        <v>907147.9075202729</v>
      </c>
      <c r="AE15" t="n">
        <v>1241199.787610409</v>
      </c>
      <c r="AF15" t="n">
        <v>1.484389740662709e-06</v>
      </c>
      <c r="AG15" t="n">
        <v>1.368333333333333</v>
      </c>
      <c r="AH15" t="n">
        <v>1122741.421915714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1.5243</v>
      </c>
      <c r="E16" t="n">
        <v>65.59999999999999</v>
      </c>
      <c r="F16" t="n">
        <v>62.26</v>
      </c>
      <c r="G16" t="n">
        <v>106.73</v>
      </c>
      <c r="H16" t="n">
        <v>1.56</v>
      </c>
      <c r="I16" t="n">
        <v>35</v>
      </c>
      <c r="J16" t="n">
        <v>170.35</v>
      </c>
      <c r="K16" t="n">
        <v>49.1</v>
      </c>
      <c r="L16" t="n">
        <v>15</v>
      </c>
      <c r="M16" t="n">
        <v>33</v>
      </c>
      <c r="N16" t="n">
        <v>31.26</v>
      </c>
      <c r="O16" t="n">
        <v>21244.37</v>
      </c>
      <c r="P16" t="n">
        <v>699.79</v>
      </c>
      <c r="Q16" t="n">
        <v>793.2</v>
      </c>
      <c r="R16" t="n">
        <v>151.84</v>
      </c>
      <c r="S16" t="n">
        <v>86.27</v>
      </c>
      <c r="T16" t="n">
        <v>22148.51</v>
      </c>
      <c r="U16" t="n">
        <v>0.57</v>
      </c>
      <c r="V16" t="n">
        <v>0.78</v>
      </c>
      <c r="W16" t="n">
        <v>0.26</v>
      </c>
      <c r="X16" t="n">
        <v>1.29</v>
      </c>
      <c r="Y16" t="n">
        <v>0.5</v>
      </c>
      <c r="Z16" t="n">
        <v>10</v>
      </c>
      <c r="AA16" t="n">
        <v>903.6384815262792</v>
      </c>
      <c r="AB16" t="n">
        <v>1236.39803614048</v>
      </c>
      <c r="AC16" t="n">
        <v>1118.397942866774</v>
      </c>
      <c r="AD16" t="n">
        <v>903638.4815262791</v>
      </c>
      <c r="AE16" t="n">
        <v>1236398.03614048</v>
      </c>
      <c r="AF16" t="n">
        <v>1.48624230274052e-06</v>
      </c>
      <c r="AG16" t="n">
        <v>1.366666666666666</v>
      </c>
      <c r="AH16" t="n">
        <v>1118397.942866774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1.527</v>
      </c>
      <c r="E17" t="n">
        <v>65.48999999999999</v>
      </c>
      <c r="F17" t="n">
        <v>62.2</v>
      </c>
      <c r="G17" t="n">
        <v>113.09</v>
      </c>
      <c r="H17" t="n">
        <v>1.65</v>
      </c>
      <c r="I17" t="n">
        <v>33</v>
      </c>
      <c r="J17" t="n">
        <v>171.81</v>
      </c>
      <c r="K17" t="n">
        <v>49.1</v>
      </c>
      <c r="L17" t="n">
        <v>16</v>
      </c>
      <c r="M17" t="n">
        <v>31</v>
      </c>
      <c r="N17" t="n">
        <v>31.72</v>
      </c>
      <c r="O17" t="n">
        <v>21424.29</v>
      </c>
      <c r="P17" t="n">
        <v>695.78</v>
      </c>
      <c r="Q17" t="n">
        <v>793.21</v>
      </c>
      <c r="R17" t="n">
        <v>149.31</v>
      </c>
      <c r="S17" t="n">
        <v>86.27</v>
      </c>
      <c r="T17" t="n">
        <v>20893.74</v>
      </c>
      <c r="U17" t="n">
        <v>0.58</v>
      </c>
      <c r="V17" t="n">
        <v>0.78</v>
      </c>
      <c r="W17" t="n">
        <v>0.27</v>
      </c>
      <c r="X17" t="n">
        <v>1.23</v>
      </c>
      <c r="Y17" t="n">
        <v>0.5</v>
      </c>
      <c r="Z17" t="n">
        <v>10</v>
      </c>
      <c r="AA17" t="n">
        <v>898.2102678107485</v>
      </c>
      <c r="AB17" t="n">
        <v>1228.970914659003</v>
      </c>
      <c r="AC17" t="n">
        <v>1111.679655435459</v>
      </c>
      <c r="AD17" t="n">
        <v>898210.2678107485</v>
      </c>
      <c r="AE17" t="n">
        <v>1228970.914659003</v>
      </c>
      <c r="AF17" t="n">
        <v>1.488874890956356e-06</v>
      </c>
      <c r="AG17" t="n">
        <v>1.364375</v>
      </c>
      <c r="AH17" t="n">
        <v>1111679.655435459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1.531</v>
      </c>
      <c r="E18" t="n">
        <v>65.31999999999999</v>
      </c>
      <c r="F18" t="n">
        <v>62.09</v>
      </c>
      <c r="G18" t="n">
        <v>120.18</v>
      </c>
      <c r="H18" t="n">
        <v>1.74</v>
      </c>
      <c r="I18" t="n">
        <v>31</v>
      </c>
      <c r="J18" t="n">
        <v>173.28</v>
      </c>
      <c r="K18" t="n">
        <v>49.1</v>
      </c>
      <c r="L18" t="n">
        <v>17</v>
      </c>
      <c r="M18" t="n">
        <v>29</v>
      </c>
      <c r="N18" t="n">
        <v>32.18</v>
      </c>
      <c r="O18" t="n">
        <v>21604.83</v>
      </c>
      <c r="P18" t="n">
        <v>692.1799999999999</v>
      </c>
      <c r="Q18" t="n">
        <v>793.2</v>
      </c>
      <c r="R18" t="n">
        <v>145.57</v>
      </c>
      <c r="S18" t="n">
        <v>86.27</v>
      </c>
      <c r="T18" t="n">
        <v>19033.23</v>
      </c>
      <c r="U18" t="n">
        <v>0.59</v>
      </c>
      <c r="V18" t="n">
        <v>0.78</v>
      </c>
      <c r="W18" t="n">
        <v>0.27</v>
      </c>
      <c r="X18" t="n">
        <v>1.12</v>
      </c>
      <c r="Y18" t="n">
        <v>0.5</v>
      </c>
      <c r="Z18" t="n">
        <v>10</v>
      </c>
      <c r="AA18" t="n">
        <v>892.1913274676484</v>
      </c>
      <c r="AB18" t="n">
        <v>1220.735534944666</v>
      </c>
      <c r="AC18" t="n">
        <v>1104.23024880263</v>
      </c>
      <c r="AD18" t="n">
        <v>892191.3274676484</v>
      </c>
      <c r="AE18" t="n">
        <v>1220735.534944666</v>
      </c>
      <c r="AF18" t="n">
        <v>1.492775021646484e-06</v>
      </c>
      <c r="AG18" t="n">
        <v>1.360833333333333</v>
      </c>
      <c r="AH18" t="n">
        <v>1104230.24880263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1.5346</v>
      </c>
      <c r="E19" t="n">
        <v>65.17</v>
      </c>
      <c r="F19" t="n">
        <v>62</v>
      </c>
      <c r="G19" t="n">
        <v>128.28</v>
      </c>
      <c r="H19" t="n">
        <v>1.83</v>
      </c>
      <c r="I19" t="n">
        <v>29</v>
      </c>
      <c r="J19" t="n">
        <v>174.75</v>
      </c>
      <c r="K19" t="n">
        <v>49.1</v>
      </c>
      <c r="L19" t="n">
        <v>18</v>
      </c>
      <c r="M19" t="n">
        <v>27</v>
      </c>
      <c r="N19" t="n">
        <v>32.65</v>
      </c>
      <c r="O19" t="n">
        <v>21786.02</v>
      </c>
      <c r="P19" t="n">
        <v>689.86</v>
      </c>
      <c r="Q19" t="n">
        <v>793.2</v>
      </c>
      <c r="R19" t="n">
        <v>142.62</v>
      </c>
      <c r="S19" t="n">
        <v>86.27</v>
      </c>
      <c r="T19" t="n">
        <v>17571.2</v>
      </c>
      <c r="U19" t="n">
        <v>0.6</v>
      </c>
      <c r="V19" t="n">
        <v>0.78</v>
      </c>
      <c r="W19" t="n">
        <v>0.27</v>
      </c>
      <c r="X19" t="n">
        <v>1.03</v>
      </c>
      <c r="Y19" t="n">
        <v>0.5</v>
      </c>
      <c r="Z19" t="n">
        <v>10</v>
      </c>
      <c r="AA19" t="n">
        <v>887.6559316940311</v>
      </c>
      <c r="AB19" t="n">
        <v>1214.530006359663</v>
      </c>
      <c r="AC19" t="n">
        <v>1098.616967156266</v>
      </c>
      <c r="AD19" t="n">
        <v>887655.9316940311</v>
      </c>
      <c r="AE19" t="n">
        <v>1214530.006359663</v>
      </c>
      <c r="AF19" t="n">
        <v>1.496285139267599e-06</v>
      </c>
      <c r="AG19" t="n">
        <v>1.357708333333333</v>
      </c>
      <c r="AH19" t="n">
        <v>1098616.967156266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1.5377</v>
      </c>
      <c r="E20" t="n">
        <v>65.03</v>
      </c>
      <c r="F20" t="n">
        <v>61.93</v>
      </c>
      <c r="G20" t="n">
        <v>137.62</v>
      </c>
      <c r="H20" t="n">
        <v>1.91</v>
      </c>
      <c r="I20" t="n">
        <v>27</v>
      </c>
      <c r="J20" t="n">
        <v>176.22</v>
      </c>
      <c r="K20" t="n">
        <v>49.1</v>
      </c>
      <c r="L20" t="n">
        <v>19</v>
      </c>
      <c r="M20" t="n">
        <v>25</v>
      </c>
      <c r="N20" t="n">
        <v>33.13</v>
      </c>
      <c r="O20" t="n">
        <v>21967.84</v>
      </c>
      <c r="P20" t="n">
        <v>687.2</v>
      </c>
      <c r="Q20" t="n">
        <v>793.2</v>
      </c>
      <c r="R20" t="n">
        <v>140.04</v>
      </c>
      <c r="S20" t="n">
        <v>86.27</v>
      </c>
      <c r="T20" t="n">
        <v>16289.4</v>
      </c>
      <c r="U20" t="n">
        <v>0.62</v>
      </c>
      <c r="V20" t="n">
        <v>0.78</v>
      </c>
      <c r="W20" t="n">
        <v>0.26</v>
      </c>
      <c r="X20" t="n">
        <v>0.96</v>
      </c>
      <c r="Y20" t="n">
        <v>0.5</v>
      </c>
      <c r="Z20" t="n">
        <v>10</v>
      </c>
      <c r="AA20" t="n">
        <v>883.2130476090521</v>
      </c>
      <c r="AB20" t="n">
        <v>1208.451056348382</v>
      </c>
      <c r="AC20" t="n">
        <v>1093.118183602202</v>
      </c>
      <c r="AD20" t="n">
        <v>883213.047609052</v>
      </c>
      <c r="AE20" t="n">
        <v>1208451.056348382</v>
      </c>
      <c r="AF20" t="n">
        <v>1.499307740552449e-06</v>
      </c>
      <c r="AG20" t="n">
        <v>1.354791666666667</v>
      </c>
      <c r="AH20" t="n">
        <v>1093118.183602202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1.5397</v>
      </c>
      <c r="E21" t="n">
        <v>64.95</v>
      </c>
      <c r="F21" t="n">
        <v>61.88</v>
      </c>
      <c r="G21" t="n">
        <v>142.79</v>
      </c>
      <c r="H21" t="n">
        <v>2</v>
      </c>
      <c r="I21" t="n">
        <v>26</v>
      </c>
      <c r="J21" t="n">
        <v>177.7</v>
      </c>
      <c r="K21" t="n">
        <v>49.1</v>
      </c>
      <c r="L21" t="n">
        <v>20</v>
      </c>
      <c r="M21" t="n">
        <v>24</v>
      </c>
      <c r="N21" t="n">
        <v>33.61</v>
      </c>
      <c r="O21" t="n">
        <v>22150.3</v>
      </c>
      <c r="P21" t="n">
        <v>684.11</v>
      </c>
      <c r="Q21" t="n">
        <v>793.2</v>
      </c>
      <c r="R21" t="n">
        <v>138.24</v>
      </c>
      <c r="S21" t="n">
        <v>86.27</v>
      </c>
      <c r="T21" t="n">
        <v>15392.8</v>
      </c>
      <c r="U21" t="n">
        <v>0.62</v>
      </c>
      <c r="V21" t="n">
        <v>0.78</v>
      </c>
      <c r="W21" t="n">
        <v>0.26</v>
      </c>
      <c r="X21" t="n">
        <v>0.91</v>
      </c>
      <c r="Y21" t="n">
        <v>0.5</v>
      </c>
      <c r="Z21" t="n">
        <v>10</v>
      </c>
      <c r="AA21" t="n">
        <v>879.1221435605449</v>
      </c>
      <c r="AB21" t="n">
        <v>1202.853700951265</v>
      </c>
      <c r="AC21" t="n">
        <v>1088.055031948248</v>
      </c>
      <c r="AD21" t="n">
        <v>879122.1435605449</v>
      </c>
      <c r="AE21" t="n">
        <v>1202853.700951265</v>
      </c>
      <c r="AF21" t="n">
        <v>1.501257805897513e-06</v>
      </c>
      <c r="AG21" t="n">
        <v>1.353125</v>
      </c>
      <c r="AH21" t="n">
        <v>1088055.031948248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1.5408</v>
      </c>
      <c r="E22" t="n">
        <v>64.90000000000001</v>
      </c>
      <c r="F22" t="n">
        <v>61.86</v>
      </c>
      <c r="G22" t="n">
        <v>148.47</v>
      </c>
      <c r="H22" t="n">
        <v>2.08</v>
      </c>
      <c r="I22" t="n">
        <v>25</v>
      </c>
      <c r="J22" t="n">
        <v>179.18</v>
      </c>
      <c r="K22" t="n">
        <v>49.1</v>
      </c>
      <c r="L22" t="n">
        <v>21</v>
      </c>
      <c r="M22" t="n">
        <v>23</v>
      </c>
      <c r="N22" t="n">
        <v>34.09</v>
      </c>
      <c r="O22" t="n">
        <v>22333.43</v>
      </c>
      <c r="P22" t="n">
        <v>682.2</v>
      </c>
      <c r="Q22" t="n">
        <v>793.22</v>
      </c>
      <c r="R22" t="n">
        <v>137.78</v>
      </c>
      <c r="S22" t="n">
        <v>86.27</v>
      </c>
      <c r="T22" t="n">
        <v>15172.46</v>
      </c>
      <c r="U22" t="n">
        <v>0.63</v>
      </c>
      <c r="V22" t="n">
        <v>0.79</v>
      </c>
      <c r="W22" t="n">
        <v>0.26</v>
      </c>
      <c r="X22" t="n">
        <v>0.89</v>
      </c>
      <c r="Y22" t="n">
        <v>0.5</v>
      </c>
      <c r="Z22" t="n">
        <v>10</v>
      </c>
      <c r="AA22" t="n">
        <v>876.7226734593742</v>
      </c>
      <c r="AB22" t="n">
        <v>1199.570640101693</v>
      </c>
      <c r="AC22" t="n">
        <v>1085.085301818355</v>
      </c>
      <c r="AD22" t="n">
        <v>876722.6734593741</v>
      </c>
      <c r="AE22" t="n">
        <v>1199570.640101694</v>
      </c>
      <c r="AF22" t="n">
        <v>1.502330341837298e-06</v>
      </c>
      <c r="AG22" t="n">
        <v>1.352083333333334</v>
      </c>
      <c r="AH22" t="n">
        <v>1085085.301818355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1.5436</v>
      </c>
      <c r="E23" t="n">
        <v>64.78</v>
      </c>
      <c r="F23" t="n">
        <v>61.8</v>
      </c>
      <c r="G23" t="n">
        <v>161.23</v>
      </c>
      <c r="H23" t="n">
        <v>2.16</v>
      </c>
      <c r="I23" t="n">
        <v>23</v>
      </c>
      <c r="J23" t="n">
        <v>180.67</v>
      </c>
      <c r="K23" t="n">
        <v>49.1</v>
      </c>
      <c r="L23" t="n">
        <v>22</v>
      </c>
      <c r="M23" t="n">
        <v>21</v>
      </c>
      <c r="N23" t="n">
        <v>34.58</v>
      </c>
      <c r="O23" t="n">
        <v>22517.21</v>
      </c>
      <c r="P23" t="n">
        <v>676</v>
      </c>
      <c r="Q23" t="n">
        <v>793.2</v>
      </c>
      <c r="R23" t="n">
        <v>136.13</v>
      </c>
      <c r="S23" t="n">
        <v>86.27</v>
      </c>
      <c r="T23" t="n">
        <v>14354.82</v>
      </c>
      <c r="U23" t="n">
        <v>0.63</v>
      </c>
      <c r="V23" t="n">
        <v>0.79</v>
      </c>
      <c r="W23" t="n">
        <v>0.25</v>
      </c>
      <c r="X23" t="n">
        <v>0.83</v>
      </c>
      <c r="Y23" t="n">
        <v>0.5</v>
      </c>
      <c r="Z23" t="n">
        <v>10</v>
      </c>
      <c r="AA23" t="n">
        <v>869.4123323165359</v>
      </c>
      <c r="AB23" t="n">
        <v>1189.568308840573</v>
      </c>
      <c r="AC23" t="n">
        <v>1076.037579014435</v>
      </c>
      <c r="AD23" t="n">
        <v>869412.3323165359</v>
      </c>
      <c r="AE23" t="n">
        <v>1189568.308840573</v>
      </c>
      <c r="AF23" t="n">
        <v>1.505060433320388e-06</v>
      </c>
      <c r="AG23" t="n">
        <v>1.349583333333333</v>
      </c>
      <c r="AH23" t="n">
        <v>1076037.579014435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1.5456</v>
      </c>
      <c r="E24" t="n">
        <v>64.7</v>
      </c>
      <c r="F24" t="n">
        <v>61.75</v>
      </c>
      <c r="G24" t="n">
        <v>168.42</v>
      </c>
      <c r="H24" t="n">
        <v>2.24</v>
      </c>
      <c r="I24" t="n">
        <v>22</v>
      </c>
      <c r="J24" t="n">
        <v>182.17</v>
      </c>
      <c r="K24" t="n">
        <v>49.1</v>
      </c>
      <c r="L24" t="n">
        <v>23</v>
      </c>
      <c r="M24" t="n">
        <v>20</v>
      </c>
      <c r="N24" t="n">
        <v>35.08</v>
      </c>
      <c r="O24" t="n">
        <v>22701.78</v>
      </c>
      <c r="P24" t="n">
        <v>674.34</v>
      </c>
      <c r="Q24" t="n">
        <v>793.21</v>
      </c>
      <c r="R24" t="n">
        <v>134.2</v>
      </c>
      <c r="S24" t="n">
        <v>86.27</v>
      </c>
      <c r="T24" t="n">
        <v>13395.47</v>
      </c>
      <c r="U24" t="n">
        <v>0.64</v>
      </c>
      <c r="V24" t="n">
        <v>0.79</v>
      </c>
      <c r="W24" t="n">
        <v>0.26</v>
      </c>
      <c r="X24" t="n">
        <v>0.78</v>
      </c>
      <c r="Y24" t="n">
        <v>0.5</v>
      </c>
      <c r="Z24" t="n">
        <v>10</v>
      </c>
      <c r="AA24" t="n">
        <v>866.6135840098203</v>
      </c>
      <c r="AB24" t="n">
        <v>1185.738937935263</v>
      </c>
      <c r="AC24" t="n">
        <v>1072.573677893772</v>
      </c>
      <c r="AD24" t="n">
        <v>866613.5840098204</v>
      </c>
      <c r="AE24" t="n">
        <v>1185738.937935263</v>
      </c>
      <c r="AF24" t="n">
        <v>1.507010498665451e-06</v>
      </c>
      <c r="AG24" t="n">
        <v>1.347916666666667</v>
      </c>
      <c r="AH24" t="n">
        <v>1072573.677893772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1.5451</v>
      </c>
      <c r="E25" t="n">
        <v>64.72</v>
      </c>
      <c r="F25" t="n">
        <v>61.77</v>
      </c>
      <c r="G25" t="n">
        <v>168.47</v>
      </c>
      <c r="H25" t="n">
        <v>2.32</v>
      </c>
      <c r="I25" t="n">
        <v>22</v>
      </c>
      <c r="J25" t="n">
        <v>183.67</v>
      </c>
      <c r="K25" t="n">
        <v>49.1</v>
      </c>
      <c r="L25" t="n">
        <v>24</v>
      </c>
      <c r="M25" t="n">
        <v>20</v>
      </c>
      <c r="N25" t="n">
        <v>35.58</v>
      </c>
      <c r="O25" t="n">
        <v>22886.92</v>
      </c>
      <c r="P25" t="n">
        <v>672.12</v>
      </c>
      <c r="Q25" t="n">
        <v>793.2</v>
      </c>
      <c r="R25" t="n">
        <v>134.89</v>
      </c>
      <c r="S25" t="n">
        <v>86.27</v>
      </c>
      <c r="T25" t="n">
        <v>13738.57</v>
      </c>
      <c r="U25" t="n">
        <v>0.64</v>
      </c>
      <c r="V25" t="n">
        <v>0.79</v>
      </c>
      <c r="W25" t="n">
        <v>0.26</v>
      </c>
      <c r="X25" t="n">
        <v>0.8</v>
      </c>
      <c r="Y25" t="n">
        <v>0.5</v>
      </c>
      <c r="Z25" t="n">
        <v>10</v>
      </c>
      <c r="AA25" t="n">
        <v>865.0247168505525</v>
      </c>
      <c r="AB25" t="n">
        <v>1183.564979792081</v>
      </c>
      <c r="AC25" t="n">
        <v>1070.607199264606</v>
      </c>
      <c r="AD25" t="n">
        <v>865024.7168505525</v>
      </c>
      <c r="AE25" t="n">
        <v>1183564.979792081</v>
      </c>
      <c r="AF25" t="n">
        <v>1.506522982329185e-06</v>
      </c>
      <c r="AG25" t="n">
        <v>1.348333333333333</v>
      </c>
      <c r="AH25" t="n">
        <v>1070607.199264606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1.5464</v>
      </c>
      <c r="E26" t="n">
        <v>64.67</v>
      </c>
      <c r="F26" t="n">
        <v>61.75</v>
      </c>
      <c r="G26" t="n">
        <v>176.43</v>
      </c>
      <c r="H26" t="n">
        <v>2.4</v>
      </c>
      <c r="I26" t="n">
        <v>21</v>
      </c>
      <c r="J26" t="n">
        <v>185.18</v>
      </c>
      <c r="K26" t="n">
        <v>49.1</v>
      </c>
      <c r="L26" t="n">
        <v>25</v>
      </c>
      <c r="M26" t="n">
        <v>19</v>
      </c>
      <c r="N26" t="n">
        <v>36.08</v>
      </c>
      <c r="O26" t="n">
        <v>23072.73</v>
      </c>
      <c r="P26" t="n">
        <v>672.29</v>
      </c>
      <c r="Q26" t="n">
        <v>793.2</v>
      </c>
      <c r="R26" t="n">
        <v>134.07</v>
      </c>
      <c r="S26" t="n">
        <v>86.27</v>
      </c>
      <c r="T26" t="n">
        <v>13332.91</v>
      </c>
      <c r="U26" t="n">
        <v>0.64</v>
      </c>
      <c r="V26" t="n">
        <v>0.79</v>
      </c>
      <c r="W26" t="n">
        <v>0.26</v>
      </c>
      <c r="X26" t="n">
        <v>0.78</v>
      </c>
      <c r="Y26" t="n">
        <v>0.5</v>
      </c>
      <c r="Z26" t="n">
        <v>10</v>
      </c>
      <c r="AA26" t="n">
        <v>864.3629380926635</v>
      </c>
      <c r="AB26" t="n">
        <v>1182.659504899919</v>
      </c>
      <c r="AC26" t="n">
        <v>1069.788141625311</v>
      </c>
      <c r="AD26" t="n">
        <v>864362.9380926635</v>
      </c>
      <c r="AE26" t="n">
        <v>1182659.504899919</v>
      </c>
      <c r="AF26" t="n">
        <v>1.507790524803477e-06</v>
      </c>
      <c r="AG26" t="n">
        <v>1.347291666666667</v>
      </c>
      <c r="AH26" t="n">
        <v>1069788.141625311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1.5489</v>
      </c>
      <c r="E27" t="n">
        <v>64.56</v>
      </c>
      <c r="F27" t="n">
        <v>61.67</v>
      </c>
      <c r="G27" t="n">
        <v>185.02</v>
      </c>
      <c r="H27" t="n">
        <v>2.47</v>
      </c>
      <c r="I27" t="n">
        <v>20</v>
      </c>
      <c r="J27" t="n">
        <v>186.69</v>
      </c>
      <c r="K27" t="n">
        <v>49.1</v>
      </c>
      <c r="L27" t="n">
        <v>26</v>
      </c>
      <c r="M27" t="n">
        <v>18</v>
      </c>
      <c r="N27" t="n">
        <v>36.6</v>
      </c>
      <c r="O27" t="n">
        <v>23259.24</v>
      </c>
      <c r="P27" t="n">
        <v>669.9</v>
      </c>
      <c r="Q27" t="n">
        <v>793.2</v>
      </c>
      <c r="R27" t="n">
        <v>131.6</v>
      </c>
      <c r="S27" t="n">
        <v>86.27</v>
      </c>
      <c r="T27" t="n">
        <v>12104.95</v>
      </c>
      <c r="U27" t="n">
        <v>0.66</v>
      </c>
      <c r="V27" t="n">
        <v>0.79</v>
      </c>
      <c r="W27" t="n">
        <v>0.25</v>
      </c>
      <c r="X27" t="n">
        <v>0.71</v>
      </c>
      <c r="Y27" t="n">
        <v>0.5</v>
      </c>
      <c r="Z27" t="n">
        <v>10</v>
      </c>
      <c r="AA27" t="n">
        <v>860.5273866549562</v>
      </c>
      <c r="AB27" t="n">
        <v>1177.411534210261</v>
      </c>
      <c r="AC27" t="n">
        <v>1065.0410298927</v>
      </c>
      <c r="AD27" t="n">
        <v>860527.3866549563</v>
      </c>
      <c r="AE27" t="n">
        <v>1177411.534210261</v>
      </c>
      <c r="AF27" t="n">
        <v>1.510228106484807e-06</v>
      </c>
      <c r="AG27" t="n">
        <v>1.345</v>
      </c>
      <c r="AH27" t="n">
        <v>1065041.0298927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1.5509</v>
      </c>
      <c r="E28" t="n">
        <v>64.48</v>
      </c>
      <c r="F28" t="n">
        <v>61.62</v>
      </c>
      <c r="G28" t="n">
        <v>194.59</v>
      </c>
      <c r="H28" t="n">
        <v>2.55</v>
      </c>
      <c r="I28" t="n">
        <v>19</v>
      </c>
      <c r="J28" t="n">
        <v>188.21</v>
      </c>
      <c r="K28" t="n">
        <v>49.1</v>
      </c>
      <c r="L28" t="n">
        <v>27</v>
      </c>
      <c r="M28" t="n">
        <v>17</v>
      </c>
      <c r="N28" t="n">
        <v>37.11</v>
      </c>
      <c r="O28" t="n">
        <v>23446.45</v>
      </c>
      <c r="P28" t="n">
        <v>666.14</v>
      </c>
      <c r="Q28" t="n">
        <v>793.2</v>
      </c>
      <c r="R28" t="n">
        <v>129.84</v>
      </c>
      <c r="S28" t="n">
        <v>86.27</v>
      </c>
      <c r="T28" t="n">
        <v>11227.52</v>
      </c>
      <c r="U28" t="n">
        <v>0.66</v>
      </c>
      <c r="V28" t="n">
        <v>0.79</v>
      </c>
      <c r="W28" t="n">
        <v>0.25</v>
      </c>
      <c r="X28" t="n">
        <v>0.65</v>
      </c>
      <c r="Y28" t="n">
        <v>0.5</v>
      </c>
      <c r="Z28" t="n">
        <v>10</v>
      </c>
      <c r="AA28" t="n">
        <v>855.9074391009284</v>
      </c>
      <c r="AB28" t="n">
        <v>1171.090318149139</v>
      </c>
      <c r="AC28" t="n">
        <v>1059.323101820569</v>
      </c>
      <c r="AD28" t="n">
        <v>855907.4391009284</v>
      </c>
      <c r="AE28" t="n">
        <v>1171090.318149139</v>
      </c>
      <c r="AF28" t="n">
        <v>1.512178171829871e-06</v>
      </c>
      <c r="AG28" t="n">
        <v>1.343333333333333</v>
      </c>
      <c r="AH28" t="n">
        <v>1059323.101820569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1.5521</v>
      </c>
      <c r="E29" t="n">
        <v>64.43000000000001</v>
      </c>
      <c r="F29" t="n">
        <v>61.6</v>
      </c>
      <c r="G29" t="n">
        <v>205.34</v>
      </c>
      <c r="H29" t="n">
        <v>2.62</v>
      </c>
      <c r="I29" t="n">
        <v>18</v>
      </c>
      <c r="J29" t="n">
        <v>189.73</v>
      </c>
      <c r="K29" t="n">
        <v>49.1</v>
      </c>
      <c r="L29" t="n">
        <v>28</v>
      </c>
      <c r="M29" t="n">
        <v>16</v>
      </c>
      <c r="N29" t="n">
        <v>37.64</v>
      </c>
      <c r="O29" t="n">
        <v>23634.36</v>
      </c>
      <c r="P29" t="n">
        <v>663.28</v>
      </c>
      <c r="Q29" t="n">
        <v>793.2</v>
      </c>
      <c r="R29" t="n">
        <v>129.02</v>
      </c>
      <c r="S29" t="n">
        <v>86.27</v>
      </c>
      <c r="T29" t="n">
        <v>10822.6</v>
      </c>
      <c r="U29" t="n">
        <v>0.67</v>
      </c>
      <c r="V29" t="n">
        <v>0.79</v>
      </c>
      <c r="W29" t="n">
        <v>0.25</v>
      </c>
      <c r="X29" t="n">
        <v>0.63</v>
      </c>
      <c r="Y29" t="n">
        <v>0.5</v>
      </c>
      <c r="Z29" t="n">
        <v>10</v>
      </c>
      <c r="AA29" t="n">
        <v>852.654433479419</v>
      </c>
      <c r="AB29" t="n">
        <v>1166.63941234531</v>
      </c>
      <c r="AC29" t="n">
        <v>1055.296984219772</v>
      </c>
      <c r="AD29" t="n">
        <v>852654.433479419</v>
      </c>
      <c r="AE29" t="n">
        <v>1166639.41234531</v>
      </c>
      <c r="AF29" t="n">
        <v>1.513348211036909e-06</v>
      </c>
      <c r="AG29" t="n">
        <v>1.342291666666667</v>
      </c>
      <c r="AH29" t="n">
        <v>1055296.984219772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1.552</v>
      </c>
      <c r="E30" t="n">
        <v>64.44</v>
      </c>
      <c r="F30" t="n">
        <v>61.61</v>
      </c>
      <c r="G30" t="n">
        <v>205.36</v>
      </c>
      <c r="H30" t="n">
        <v>2.69</v>
      </c>
      <c r="I30" t="n">
        <v>18</v>
      </c>
      <c r="J30" t="n">
        <v>191.26</v>
      </c>
      <c r="K30" t="n">
        <v>49.1</v>
      </c>
      <c r="L30" t="n">
        <v>29</v>
      </c>
      <c r="M30" t="n">
        <v>16</v>
      </c>
      <c r="N30" t="n">
        <v>38.17</v>
      </c>
      <c r="O30" t="n">
        <v>23822.99</v>
      </c>
      <c r="P30" t="n">
        <v>661.7</v>
      </c>
      <c r="Q30" t="n">
        <v>793.21</v>
      </c>
      <c r="R30" t="n">
        <v>129.36</v>
      </c>
      <c r="S30" t="n">
        <v>86.27</v>
      </c>
      <c r="T30" t="n">
        <v>10995.11</v>
      </c>
      <c r="U30" t="n">
        <v>0.67</v>
      </c>
      <c r="V30" t="n">
        <v>0.79</v>
      </c>
      <c r="W30" t="n">
        <v>0.25</v>
      </c>
      <c r="X30" t="n">
        <v>0.64</v>
      </c>
      <c r="Y30" t="n">
        <v>0.5</v>
      </c>
      <c r="Z30" t="n">
        <v>10</v>
      </c>
      <c r="AA30" t="n">
        <v>851.3675780124448</v>
      </c>
      <c r="AB30" t="n">
        <v>1164.87867992334</v>
      </c>
      <c r="AC30" t="n">
        <v>1053.704293628951</v>
      </c>
      <c r="AD30" t="n">
        <v>851367.5780124448</v>
      </c>
      <c r="AE30" t="n">
        <v>1164878.67992334</v>
      </c>
      <c r="AF30" t="n">
        <v>1.513250707769656e-06</v>
      </c>
      <c r="AG30" t="n">
        <v>1.3425</v>
      </c>
      <c r="AH30" t="n">
        <v>1053704.293628951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1.5531</v>
      </c>
      <c r="E31" t="n">
        <v>64.39</v>
      </c>
      <c r="F31" t="n">
        <v>61.59</v>
      </c>
      <c r="G31" t="n">
        <v>217.38</v>
      </c>
      <c r="H31" t="n">
        <v>2.76</v>
      </c>
      <c r="I31" t="n">
        <v>17</v>
      </c>
      <c r="J31" t="n">
        <v>192.8</v>
      </c>
      <c r="K31" t="n">
        <v>49.1</v>
      </c>
      <c r="L31" t="n">
        <v>30</v>
      </c>
      <c r="M31" t="n">
        <v>15</v>
      </c>
      <c r="N31" t="n">
        <v>38.7</v>
      </c>
      <c r="O31" t="n">
        <v>24012.34</v>
      </c>
      <c r="P31" t="n">
        <v>656.7</v>
      </c>
      <c r="Q31" t="n">
        <v>793.2</v>
      </c>
      <c r="R31" t="n">
        <v>128.97</v>
      </c>
      <c r="S31" t="n">
        <v>86.27</v>
      </c>
      <c r="T31" t="n">
        <v>10804.73</v>
      </c>
      <c r="U31" t="n">
        <v>0.67</v>
      </c>
      <c r="V31" t="n">
        <v>0.79</v>
      </c>
      <c r="W31" t="n">
        <v>0.25</v>
      </c>
      <c r="X31" t="n">
        <v>0.62</v>
      </c>
      <c r="Y31" t="n">
        <v>0.5</v>
      </c>
      <c r="Z31" t="n">
        <v>10</v>
      </c>
      <c r="AA31" t="n">
        <v>846.2999160729817</v>
      </c>
      <c r="AB31" t="n">
        <v>1157.9448812883</v>
      </c>
      <c r="AC31" t="n">
        <v>1047.432247003993</v>
      </c>
      <c r="AD31" t="n">
        <v>846299.9160729817</v>
      </c>
      <c r="AE31" t="n">
        <v>1157944.881288301</v>
      </c>
      <c r="AF31" t="n">
        <v>1.514323243709441e-06</v>
      </c>
      <c r="AG31" t="n">
        <v>1.341458333333333</v>
      </c>
      <c r="AH31" t="n">
        <v>1047432.247003993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1.5532</v>
      </c>
      <c r="E32" t="n">
        <v>64.38</v>
      </c>
      <c r="F32" t="n">
        <v>61.59</v>
      </c>
      <c r="G32" t="n">
        <v>217.36</v>
      </c>
      <c r="H32" t="n">
        <v>2.83</v>
      </c>
      <c r="I32" t="n">
        <v>17</v>
      </c>
      <c r="J32" t="n">
        <v>194.34</v>
      </c>
      <c r="K32" t="n">
        <v>49.1</v>
      </c>
      <c r="L32" t="n">
        <v>31</v>
      </c>
      <c r="M32" t="n">
        <v>15</v>
      </c>
      <c r="N32" t="n">
        <v>39.24</v>
      </c>
      <c r="O32" t="n">
        <v>24202.42</v>
      </c>
      <c r="P32" t="n">
        <v>657.16</v>
      </c>
      <c r="Q32" t="n">
        <v>793.2</v>
      </c>
      <c r="R32" t="n">
        <v>128.7</v>
      </c>
      <c r="S32" t="n">
        <v>86.27</v>
      </c>
      <c r="T32" t="n">
        <v>10670.85</v>
      </c>
      <c r="U32" t="n">
        <v>0.67</v>
      </c>
      <c r="V32" t="n">
        <v>0.79</v>
      </c>
      <c r="W32" t="n">
        <v>0.25</v>
      </c>
      <c r="X32" t="n">
        <v>0.62</v>
      </c>
      <c r="Y32" t="n">
        <v>0.5</v>
      </c>
      <c r="Z32" t="n">
        <v>10</v>
      </c>
      <c r="AA32" t="n">
        <v>846.6479769323719</v>
      </c>
      <c r="AB32" t="n">
        <v>1158.421113511479</v>
      </c>
      <c r="AC32" t="n">
        <v>1047.863028292187</v>
      </c>
      <c r="AD32" t="n">
        <v>846647.9769323719</v>
      </c>
      <c r="AE32" t="n">
        <v>1158421.113511479</v>
      </c>
      <c r="AF32" t="n">
        <v>1.514420746976695e-06</v>
      </c>
      <c r="AG32" t="n">
        <v>1.34125</v>
      </c>
      <c r="AH32" t="n">
        <v>1047863.028292187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1.5555</v>
      </c>
      <c r="E33" t="n">
        <v>64.29000000000001</v>
      </c>
      <c r="F33" t="n">
        <v>61.52</v>
      </c>
      <c r="G33" t="n">
        <v>230.72</v>
      </c>
      <c r="H33" t="n">
        <v>2.9</v>
      </c>
      <c r="I33" t="n">
        <v>16</v>
      </c>
      <c r="J33" t="n">
        <v>195.89</v>
      </c>
      <c r="K33" t="n">
        <v>49.1</v>
      </c>
      <c r="L33" t="n">
        <v>32</v>
      </c>
      <c r="M33" t="n">
        <v>14</v>
      </c>
      <c r="N33" t="n">
        <v>39.79</v>
      </c>
      <c r="O33" t="n">
        <v>24393.24</v>
      </c>
      <c r="P33" t="n">
        <v>653.08</v>
      </c>
      <c r="Q33" t="n">
        <v>793.2</v>
      </c>
      <c r="R33" t="n">
        <v>126.66</v>
      </c>
      <c r="S33" t="n">
        <v>86.27</v>
      </c>
      <c r="T33" t="n">
        <v>9656.950000000001</v>
      </c>
      <c r="U33" t="n">
        <v>0.68</v>
      </c>
      <c r="V33" t="n">
        <v>0.79</v>
      </c>
      <c r="W33" t="n">
        <v>0.24</v>
      </c>
      <c r="X33" t="n">
        <v>0.5600000000000001</v>
      </c>
      <c r="Y33" t="n">
        <v>0.5</v>
      </c>
      <c r="Z33" t="n">
        <v>10</v>
      </c>
      <c r="AA33" t="n">
        <v>841.5313471930721</v>
      </c>
      <c r="AB33" t="n">
        <v>1151.420314972396</v>
      </c>
      <c r="AC33" t="n">
        <v>1041.530376139992</v>
      </c>
      <c r="AD33" t="n">
        <v>841531.3471930721</v>
      </c>
      <c r="AE33" t="n">
        <v>1151420.314972396</v>
      </c>
      <c r="AF33" t="n">
        <v>1.516663322123518e-06</v>
      </c>
      <c r="AG33" t="n">
        <v>1.339375</v>
      </c>
      <c r="AH33" t="n">
        <v>1041530.376139992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1.5556</v>
      </c>
      <c r="E34" t="n">
        <v>64.29000000000001</v>
      </c>
      <c r="F34" t="n">
        <v>61.52</v>
      </c>
      <c r="G34" t="n">
        <v>230.7</v>
      </c>
      <c r="H34" t="n">
        <v>2.97</v>
      </c>
      <c r="I34" t="n">
        <v>16</v>
      </c>
      <c r="J34" t="n">
        <v>197.44</v>
      </c>
      <c r="K34" t="n">
        <v>49.1</v>
      </c>
      <c r="L34" t="n">
        <v>33</v>
      </c>
      <c r="M34" t="n">
        <v>14</v>
      </c>
      <c r="N34" t="n">
        <v>40.34</v>
      </c>
      <c r="O34" t="n">
        <v>24584.81</v>
      </c>
      <c r="P34" t="n">
        <v>648.88</v>
      </c>
      <c r="Q34" t="n">
        <v>793.2</v>
      </c>
      <c r="R34" t="n">
        <v>126.49</v>
      </c>
      <c r="S34" t="n">
        <v>86.27</v>
      </c>
      <c r="T34" t="n">
        <v>9571.959999999999</v>
      </c>
      <c r="U34" t="n">
        <v>0.68</v>
      </c>
      <c r="V34" t="n">
        <v>0.79</v>
      </c>
      <c r="W34" t="n">
        <v>0.25</v>
      </c>
      <c r="X34" t="n">
        <v>0.55</v>
      </c>
      <c r="Y34" t="n">
        <v>0.5</v>
      </c>
      <c r="Z34" t="n">
        <v>10</v>
      </c>
      <c r="AA34" t="n">
        <v>837.8044979538695</v>
      </c>
      <c r="AB34" t="n">
        <v>1146.321075426335</v>
      </c>
      <c r="AC34" t="n">
        <v>1036.917800859379</v>
      </c>
      <c r="AD34" t="n">
        <v>837804.4979538695</v>
      </c>
      <c r="AE34" t="n">
        <v>1146321.075426335</v>
      </c>
      <c r="AF34" t="n">
        <v>1.516760825390772e-06</v>
      </c>
      <c r="AG34" t="n">
        <v>1.339375</v>
      </c>
      <c r="AH34" t="n">
        <v>1036917.800859379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1.5579</v>
      </c>
      <c r="E35" t="n">
        <v>64.19</v>
      </c>
      <c r="F35" t="n">
        <v>61.45</v>
      </c>
      <c r="G35" t="n">
        <v>245.81</v>
      </c>
      <c r="H35" t="n">
        <v>3.03</v>
      </c>
      <c r="I35" t="n">
        <v>15</v>
      </c>
      <c r="J35" t="n">
        <v>199</v>
      </c>
      <c r="K35" t="n">
        <v>49.1</v>
      </c>
      <c r="L35" t="n">
        <v>34</v>
      </c>
      <c r="M35" t="n">
        <v>13</v>
      </c>
      <c r="N35" t="n">
        <v>40.9</v>
      </c>
      <c r="O35" t="n">
        <v>24777.13</v>
      </c>
      <c r="P35" t="n">
        <v>650.6</v>
      </c>
      <c r="Q35" t="n">
        <v>793.2</v>
      </c>
      <c r="R35" t="n">
        <v>124.26</v>
      </c>
      <c r="S35" t="n">
        <v>86.27</v>
      </c>
      <c r="T35" t="n">
        <v>8461.360000000001</v>
      </c>
      <c r="U35" t="n">
        <v>0.6899999999999999</v>
      </c>
      <c r="V35" t="n">
        <v>0.79</v>
      </c>
      <c r="W35" t="n">
        <v>0.24</v>
      </c>
      <c r="X35" t="n">
        <v>0.49</v>
      </c>
      <c r="Y35" t="n">
        <v>0.5</v>
      </c>
      <c r="Z35" t="n">
        <v>10</v>
      </c>
      <c r="AA35" t="n">
        <v>837.7729887308976</v>
      </c>
      <c r="AB35" t="n">
        <v>1146.277963117376</v>
      </c>
      <c r="AC35" t="n">
        <v>1036.878803128679</v>
      </c>
      <c r="AD35" t="n">
        <v>837772.9887308977</v>
      </c>
      <c r="AE35" t="n">
        <v>1146277.963117376</v>
      </c>
      <c r="AF35" t="n">
        <v>1.519003400537595e-06</v>
      </c>
      <c r="AG35" t="n">
        <v>1.337291666666667</v>
      </c>
      <c r="AH35" t="n">
        <v>1036878.803128679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1.557</v>
      </c>
      <c r="E36" t="n">
        <v>64.23</v>
      </c>
      <c r="F36" t="n">
        <v>61.49</v>
      </c>
      <c r="G36" t="n">
        <v>245.96</v>
      </c>
      <c r="H36" t="n">
        <v>3.1</v>
      </c>
      <c r="I36" t="n">
        <v>15</v>
      </c>
      <c r="J36" t="n">
        <v>200.56</v>
      </c>
      <c r="K36" t="n">
        <v>49.1</v>
      </c>
      <c r="L36" t="n">
        <v>35</v>
      </c>
      <c r="M36" t="n">
        <v>13</v>
      </c>
      <c r="N36" t="n">
        <v>41.47</v>
      </c>
      <c r="O36" t="n">
        <v>24970.22</v>
      </c>
      <c r="P36" t="n">
        <v>646.36</v>
      </c>
      <c r="Q36" t="n">
        <v>793.2</v>
      </c>
      <c r="R36" t="n">
        <v>125.67</v>
      </c>
      <c r="S36" t="n">
        <v>86.27</v>
      </c>
      <c r="T36" t="n">
        <v>9163.469999999999</v>
      </c>
      <c r="U36" t="n">
        <v>0.6899999999999999</v>
      </c>
      <c r="V36" t="n">
        <v>0.79</v>
      </c>
      <c r="W36" t="n">
        <v>0.24</v>
      </c>
      <c r="X36" t="n">
        <v>0.52</v>
      </c>
      <c r="Y36" t="n">
        <v>0.5</v>
      </c>
      <c r="Z36" t="n">
        <v>10</v>
      </c>
      <c r="AA36" t="n">
        <v>834.7224865262723</v>
      </c>
      <c r="AB36" t="n">
        <v>1142.104131422348</v>
      </c>
      <c r="AC36" t="n">
        <v>1033.103316072615</v>
      </c>
      <c r="AD36" t="n">
        <v>834722.4865262723</v>
      </c>
      <c r="AE36" t="n">
        <v>1142104.131422349</v>
      </c>
      <c r="AF36" t="n">
        <v>1.518125871132316e-06</v>
      </c>
      <c r="AG36" t="n">
        <v>1.338125</v>
      </c>
      <c r="AH36" t="n">
        <v>1033103.316072615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1.5589</v>
      </c>
      <c r="E37" t="n">
        <v>64.15000000000001</v>
      </c>
      <c r="F37" t="n">
        <v>61.44</v>
      </c>
      <c r="G37" t="n">
        <v>263.33</v>
      </c>
      <c r="H37" t="n">
        <v>3.16</v>
      </c>
      <c r="I37" t="n">
        <v>14</v>
      </c>
      <c r="J37" t="n">
        <v>202.14</v>
      </c>
      <c r="K37" t="n">
        <v>49.1</v>
      </c>
      <c r="L37" t="n">
        <v>36</v>
      </c>
      <c r="M37" t="n">
        <v>12</v>
      </c>
      <c r="N37" t="n">
        <v>42.04</v>
      </c>
      <c r="O37" t="n">
        <v>25164.09</v>
      </c>
      <c r="P37" t="n">
        <v>644.8099999999999</v>
      </c>
      <c r="Q37" t="n">
        <v>793.2</v>
      </c>
      <c r="R37" t="n">
        <v>123.9</v>
      </c>
      <c r="S37" t="n">
        <v>86.27</v>
      </c>
      <c r="T37" t="n">
        <v>8286.92</v>
      </c>
      <c r="U37" t="n">
        <v>0.7</v>
      </c>
      <c r="V37" t="n">
        <v>0.79</v>
      </c>
      <c r="W37" t="n">
        <v>0.24</v>
      </c>
      <c r="X37" t="n">
        <v>0.48</v>
      </c>
      <c r="Y37" t="n">
        <v>0.5</v>
      </c>
      <c r="Z37" t="n">
        <v>10</v>
      </c>
      <c r="AA37" t="n">
        <v>832.141086389871</v>
      </c>
      <c r="AB37" t="n">
        <v>1138.572145872388</v>
      </c>
      <c r="AC37" t="n">
        <v>1029.90841826637</v>
      </c>
      <c r="AD37" t="n">
        <v>832141.086389871</v>
      </c>
      <c r="AE37" t="n">
        <v>1138572.145872388</v>
      </c>
      <c r="AF37" t="n">
        <v>1.519978433210127e-06</v>
      </c>
      <c r="AG37" t="n">
        <v>1.336458333333334</v>
      </c>
      <c r="AH37" t="n">
        <v>1029908.41826637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1.5585</v>
      </c>
      <c r="E38" t="n">
        <v>64.16</v>
      </c>
      <c r="F38" t="n">
        <v>61.46</v>
      </c>
      <c r="G38" t="n">
        <v>263.4</v>
      </c>
      <c r="H38" t="n">
        <v>3.23</v>
      </c>
      <c r="I38" t="n">
        <v>14</v>
      </c>
      <c r="J38" t="n">
        <v>203.71</v>
      </c>
      <c r="K38" t="n">
        <v>49.1</v>
      </c>
      <c r="L38" t="n">
        <v>37</v>
      </c>
      <c r="M38" t="n">
        <v>12</v>
      </c>
      <c r="N38" t="n">
        <v>42.62</v>
      </c>
      <c r="O38" t="n">
        <v>25358.87</v>
      </c>
      <c r="P38" t="n">
        <v>644.91</v>
      </c>
      <c r="Q38" t="n">
        <v>793.2</v>
      </c>
      <c r="R38" t="n">
        <v>124.41</v>
      </c>
      <c r="S38" t="n">
        <v>86.27</v>
      </c>
      <c r="T38" t="n">
        <v>8539.23</v>
      </c>
      <c r="U38" t="n">
        <v>0.6899999999999999</v>
      </c>
      <c r="V38" t="n">
        <v>0.79</v>
      </c>
      <c r="W38" t="n">
        <v>0.24</v>
      </c>
      <c r="X38" t="n">
        <v>0.49</v>
      </c>
      <c r="Y38" t="n">
        <v>0.5</v>
      </c>
      <c r="Z38" t="n">
        <v>10</v>
      </c>
      <c r="AA38" t="n">
        <v>832.5263152494283</v>
      </c>
      <c r="AB38" t="n">
        <v>1139.099232993132</v>
      </c>
      <c r="AC38" t="n">
        <v>1030.385200932081</v>
      </c>
      <c r="AD38" t="n">
        <v>832526.3152494283</v>
      </c>
      <c r="AE38" t="n">
        <v>1139099.232993132</v>
      </c>
      <c r="AF38" t="n">
        <v>1.519588420141114e-06</v>
      </c>
      <c r="AG38" t="n">
        <v>1.336666666666667</v>
      </c>
      <c r="AH38" t="n">
        <v>1030385.200932081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1.5603</v>
      </c>
      <c r="E39" t="n">
        <v>64.09</v>
      </c>
      <c r="F39" t="n">
        <v>61.42</v>
      </c>
      <c r="G39" t="n">
        <v>283.46</v>
      </c>
      <c r="H39" t="n">
        <v>3.29</v>
      </c>
      <c r="I39" t="n">
        <v>13</v>
      </c>
      <c r="J39" t="n">
        <v>205.3</v>
      </c>
      <c r="K39" t="n">
        <v>49.1</v>
      </c>
      <c r="L39" t="n">
        <v>38</v>
      </c>
      <c r="M39" t="n">
        <v>9</v>
      </c>
      <c r="N39" t="n">
        <v>43.2</v>
      </c>
      <c r="O39" t="n">
        <v>25554.32</v>
      </c>
      <c r="P39" t="n">
        <v>636.79</v>
      </c>
      <c r="Q39" t="n">
        <v>793.2</v>
      </c>
      <c r="R39" t="n">
        <v>122.8</v>
      </c>
      <c r="S39" t="n">
        <v>86.27</v>
      </c>
      <c r="T39" t="n">
        <v>7740.43</v>
      </c>
      <c r="U39" t="n">
        <v>0.7</v>
      </c>
      <c r="V39" t="n">
        <v>0.79</v>
      </c>
      <c r="W39" t="n">
        <v>0.25</v>
      </c>
      <c r="X39" t="n">
        <v>0.45</v>
      </c>
      <c r="Y39" t="n">
        <v>0.5</v>
      </c>
      <c r="Z39" t="n">
        <v>10</v>
      </c>
      <c r="AA39" t="n">
        <v>824.3176123396194</v>
      </c>
      <c r="AB39" t="n">
        <v>1127.867723529517</v>
      </c>
      <c r="AC39" t="n">
        <v>1020.225610968152</v>
      </c>
      <c r="AD39" t="n">
        <v>824317.6123396193</v>
      </c>
      <c r="AE39" t="n">
        <v>1127867.723529517</v>
      </c>
      <c r="AF39" t="n">
        <v>1.521343478951672e-06</v>
      </c>
      <c r="AG39" t="n">
        <v>1.335208333333333</v>
      </c>
      <c r="AH39" t="n">
        <v>1020225.610968152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1.5608</v>
      </c>
      <c r="E40" t="n">
        <v>64.06999999999999</v>
      </c>
      <c r="F40" t="n">
        <v>61.4</v>
      </c>
      <c r="G40" t="n">
        <v>283.37</v>
      </c>
      <c r="H40" t="n">
        <v>3.35</v>
      </c>
      <c r="I40" t="n">
        <v>13</v>
      </c>
      <c r="J40" t="n">
        <v>206.89</v>
      </c>
      <c r="K40" t="n">
        <v>49.1</v>
      </c>
      <c r="L40" t="n">
        <v>39</v>
      </c>
      <c r="M40" t="n">
        <v>10</v>
      </c>
      <c r="N40" t="n">
        <v>43.8</v>
      </c>
      <c r="O40" t="n">
        <v>25750.58</v>
      </c>
      <c r="P40" t="n">
        <v>640.09</v>
      </c>
      <c r="Q40" t="n">
        <v>793.2</v>
      </c>
      <c r="R40" t="n">
        <v>122.24</v>
      </c>
      <c r="S40" t="n">
        <v>86.27</v>
      </c>
      <c r="T40" t="n">
        <v>7461.03</v>
      </c>
      <c r="U40" t="n">
        <v>0.71</v>
      </c>
      <c r="V40" t="n">
        <v>0.79</v>
      </c>
      <c r="W40" t="n">
        <v>0.24</v>
      </c>
      <c r="X40" t="n">
        <v>0.43</v>
      </c>
      <c r="Y40" t="n">
        <v>0.5</v>
      </c>
      <c r="Z40" t="n">
        <v>10</v>
      </c>
      <c r="AA40" t="n">
        <v>826.8454078307518</v>
      </c>
      <c r="AB40" t="n">
        <v>1131.326364838952</v>
      </c>
      <c r="AC40" t="n">
        <v>1023.354164405247</v>
      </c>
      <c r="AD40" t="n">
        <v>826845.4078307519</v>
      </c>
      <c r="AE40" t="n">
        <v>1131326.364838952</v>
      </c>
      <c r="AF40" t="n">
        <v>1.521830995287938e-06</v>
      </c>
      <c r="AG40" t="n">
        <v>1.334791666666667</v>
      </c>
      <c r="AH40" t="n">
        <v>1023354.164405247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1.5608</v>
      </c>
      <c r="E41" t="n">
        <v>64.06999999999999</v>
      </c>
      <c r="F41" t="n">
        <v>61.4</v>
      </c>
      <c r="G41" t="n">
        <v>283.37</v>
      </c>
      <c r="H41" t="n">
        <v>3.41</v>
      </c>
      <c r="I41" t="n">
        <v>13</v>
      </c>
      <c r="J41" t="n">
        <v>208.49</v>
      </c>
      <c r="K41" t="n">
        <v>49.1</v>
      </c>
      <c r="L41" t="n">
        <v>40</v>
      </c>
      <c r="M41" t="n">
        <v>9</v>
      </c>
      <c r="N41" t="n">
        <v>44.39</v>
      </c>
      <c r="O41" t="n">
        <v>25947.65</v>
      </c>
      <c r="P41" t="n">
        <v>639.67</v>
      </c>
      <c r="Q41" t="n">
        <v>793.2</v>
      </c>
      <c r="R41" t="n">
        <v>122.21</v>
      </c>
      <c r="S41" t="n">
        <v>86.27</v>
      </c>
      <c r="T41" t="n">
        <v>7445.64</v>
      </c>
      <c r="U41" t="n">
        <v>0.71</v>
      </c>
      <c r="V41" t="n">
        <v>0.79</v>
      </c>
      <c r="W41" t="n">
        <v>0.24</v>
      </c>
      <c r="X41" t="n">
        <v>0.43</v>
      </c>
      <c r="Y41" t="n">
        <v>0.5</v>
      </c>
      <c r="Z41" t="n">
        <v>10</v>
      </c>
      <c r="AA41" t="n">
        <v>826.4793099005039</v>
      </c>
      <c r="AB41" t="n">
        <v>1130.825453499686</v>
      </c>
      <c r="AC41" t="n">
        <v>1022.901059341167</v>
      </c>
      <c r="AD41" t="n">
        <v>826479.309900504</v>
      </c>
      <c r="AE41" t="n">
        <v>1130825.453499686</v>
      </c>
      <c r="AF41" t="n">
        <v>1.521830995287938e-06</v>
      </c>
      <c r="AG41" t="n">
        <v>1.334791666666667</v>
      </c>
      <c r="AH41" t="n">
        <v>1022901.059341167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0.714</v>
      </c>
      <c r="E2" t="n">
        <v>140.06</v>
      </c>
      <c r="F2" t="n">
        <v>100.6</v>
      </c>
      <c r="G2" t="n">
        <v>6.07</v>
      </c>
      <c r="H2" t="n">
        <v>0.1</v>
      </c>
      <c r="I2" t="n">
        <v>994</v>
      </c>
      <c r="J2" t="n">
        <v>185.69</v>
      </c>
      <c r="K2" t="n">
        <v>53.44</v>
      </c>
      <c r="L2" t="n">
        <v>1</v>
      </c>
      <c r="M2" t="n">
        <v>992</v>
      </c>
      <c r="N2" t="n">
        <v>36.26</v>
      </c>
      <c r="O2" t="n">
        <v>23136.14</v>
      </c>
      <c r="P2" t="n">
        <v>1359.89</v>
      </c>
      <c r="Q2" t="n">
        <v>793.33</v>
      </c>
      <c r="R2" t="n">
        <v>1436.71</v>
      </c>
      <c r="S2" t="n">
        <v>86.27</v>
      </c>
      <c r="T2" t="n">
        <v>659787.88</v>
      </c>
      <c r="U2" t="n">
        <v>0.06</v>
      </c>
      <c r="V2" t="n">
        <v>0.48</v>
      </c>
      <c r="W2" t="n">
        <v>1.82</v>
      </c>
      <c r="X2" t="n">
        <v>39.62</v>
      </c>
      <c r="Y2" t="n">
        <v>0.5</v>
      </c>
      <c r="Z2" t="n">
        <v>10</v>
      </c>
      <c r="AA2" t="n">
        <v>3636.372556485469</v>
      </c>
      <c r="AB2" t="n">
        <v>4975.445357218636</v>
      </c>
      <c r="AC2" t="n">
        <v>4500.595835406918</v>
      </c>
      <c r="AD2" t="n">
        <v>3636372.556485469</v>
      </c>
      <c r="AE2" t="n">
        <v>4975445.357218636</v>
      </c>
      <c r="AF2" t="n">
        <v>6.719625718798743e-07</v>
      </c>
      <c r="AG2" t="n">
        <v>2.917916666666667</v>
      </c>
      <c r="AH2" t="n">
        <v>4500595.835406918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1.1004</v>
      </c>
      <c r="E3" t="n">
        <v>90.88</v>
      </c>
      <c r="F3" t="n">
        <v>74.81999999999999</v>
      </c>
      <c r="G3" t="n">
        <v>12.3</v>
      </c>
      <c r="H3" t="n">
        <v>0.19</v>
      </c>
      <c r="I3" t="n">
        <v>365</v>
      </c>
      <c r="J3" t="n">
        <v>187.21</v>
      </c>
      <c r="K3" t="n">
        <v>53.44</v>
      </c>
      <c r="L3" t="n">
        <v>2</v>
      </c>
      <c r="M3" t="n">
        <v>363</v>
      </c>
      <c r="N3" t="n">
        <v>36.77</v>
      </c>
      <c r="O3" t="n">
        <v>23322.88</v>
      </c>
      <c r="P3" t="n">
        <v>1008.1</v>
      </c>
      <c r="Q3" t="n">
        <v>793.27</v>
      </c>
      <c r="R3" t="n">
        <v>570.79</v>
      </c>
      <c r="S3" t="n">
        <v>86.27</v>
      </c>
      <c r="T3" t="n">
        <v>229976.72</v>
      </c>
      <c r="U3" t="n">
        <v>0.15</v>
      </c>
      <c r="V3" t="n">
        <v>0.65</v>
      </c>
      <c r="W3" t="n">
        <v>0.8100000000000001</v>
      </c>
      <c r="X3" t="n">
        <v>13.85</v>
      </c>
      <c r="Y3" t="n">
        <v>0.5</v>
      </c>
      <c r="Z3" t="n">
        <v>10</v>
      </c>
      <c r="AA3" t="n">
        <v>1753.621869924698</v>
      </c>
      <c r="AB3" t="n">
        <v>2399.382806767772</v>
      </c>
      <c r="AC3" t="n">
        <v>2170.389079244775</v>
      </c>
      <c r="AD3" t="n">
        <v>1753621.869924698</v>
      </c>
      <c r="AE3" t="n">
        <v>2399382.806767772</v>
      </c>
      <c r="AF3" t="n">
        <v>1.035612904897218e-06</v>
      </c>
      <c r="AG3" t="n">
        <v>1.893333333333333</v>
      </c>
      <c r="AH3" t="n">
        <v>2170389.079244775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1.2462</v>
      </c>
      <c r="E4" t="n">
        <v>80.25</v>
      </c>
      <c r="F4" t="n">
        <v>69.40000000000001</v>
      </c>
      <c r="G4" t="n">
        <v>18.51</v>
      </c>
      <c r="H4" t="n">
        <v>0.28</v>
      </c>
      <c r="I4" t="n">
        <v>225</v>
      </c>
      <c r="J4" t="n">
        <v>188.73</v>
      </c>
      <c r="K4" t="n">
        <v>53.44</v>
      </c>
      <c r="L4" t="n">
        <v>3</v>
      </c>
      <c r="M4" t="n">
        <v>223</v>
      </c>
      <c r="N4" t="n">
        <v>37.29</v>
      </c>
      <c r="O4" t="n">
        <v>23510.33</v>
      </c>
      <c r="P4" t="n">
        <v>933.03</v>
      </c>
      <c r="Q4" t="n">
        <v>793.25</v>
      </c>
      <c r="R4" t="n">
        <v>389.72</v>
      </c>
      <c r="S4" t="n">
        <v>86.27</v>
      </c>
      <c r="T4" t="n">
        <v>140139.11</v>
      </c>
      <c r="U4" t="n">
        <v>0.22</v>
      </c>
      <c r="V4" t="n">
        <v>0.7</v>
      </c>
      <c r="W4" t="n">
        <v>0.58</v>
      </c>
      <c r="X4" t="n">
        <v>8.43</v>
      </c>
      <c r="Y4" t="n">
        <v>0.5</v>
      </c>
      <c r="Z4" t="n">
        <v>10</v>
      </c>
      <c r="AA4" t="n">
        <v>1434.885458931299</v>
      </c>
      <c r="AB4" t="n">
        <v>1963.273587588572</v>
      </c>
      <c r="AC4" t="n">
        <v>1775.901511860905</v>
      </c>
      <c r="AD4" t="n">
        <v>1434885.458931299</v>
      </c>
      <c r="AE4" t="n">
        <v>1963273.587588572</v>
      </c>
      <c r="AF4" t="n">
        <v>1.172828791423949e-06</v>
      </c>
      <c r="AG4" t="n">
        <v>1.671875</v>
      </c>
      <c r="AH4" t="n">
        <v>1775901.511860905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1.3234</v>
      </c>
      <c r="E5" t="n">
        <v>75.56</v>
      </c>
      <c r="F5" t="n">
        <v>67.03</v>
      </c>
      <c r="G5" t="n">
        <v>24.67</v>
      </c>
      <c r="H5" t="n">
        <v>0.37</v>
      </c>
      <c r="I5" t="n">
        <v>163</v>
      </c>
      <c r="J5" t="n">
        <v>190.25</v>
      </c>
      <c r="K5" t="n">
        <v>53.44</v>
      </c>
      <c r="L5" t="n">
        <v>4</v>
      </c>
      <c r="M5" t="n">
        <v>161</v>
      </c>
      <c r="N5" t="n">
        <v>37.82</v>
      </c>
      <c r="O5" t="n">
        <v>23698.48</v>
      </c>
      <c r="P5" t="n">
        <v>899.36</v>
      </c>
      <c r="Q5" t="n">
        <v>793.22</v>
      </c>
      <c r="R5" t="n">
        <v>310.5</v>
      </c>
      <c r="S5" t="n">
        <v>86.27</v>
      </c>
      <c r="T5" t="n">
        <v>100839.44</v>
      </c>
      <c r="U5" t="n">
        <v>0.28</v>
      </c>
      <c r="V5" t="n">
        <v>0.72</v>
      </c>
      <c r="W5" t="n">
        <v>0.47</v>
      </c>
      <c r="X5" t="n">
        <v>6.05</v>
      </c>
      <c r="Y5" t="n">
        <v>0.5</v>
      </c>
      <c r="Z5" t="n">
        <v>10</v>
      </c>
      <c r="AA5" t="n">
        <v>1303.567783705532</v>
      </c>
      <c r="AB5" t="n">
        <v>1783.59895101772</v>
      </c>
      <c r="AC5" t="n">
        <v>1613.374770429438</v>
      </c>
      <c r="AD5" t="n">
        <v>1303567.783705532</v>
      </c>
      <c r="AE5" t="n">
        <v>1783598.95101772</v>
      </c>
      <c r="AF5" t="n">
        <v>1.245483568103397e-06</v>
      </c>
      <c r="AG5" t="n">
        <v>1.574166666666667</v>
      </c>
      <c r="AH5" t="n">
        <v>1613374.770429438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1.3711</v>
      </c>
      <c r="E6" t="n">
        <v>72.93000000000001</v>
      </c>
      <c r="F6" t="n">
        <v>65.7</v>
      </c>
      <c r="G6" t="n">
        <v>30.8</v>
      </c>
      <c r="H6" t="n">
        <v>0.46</v>
      </c>
      <c r="I6" t="n">
        <v>128</v>
      </c>
      <c r="J6" t="n">
        <v>191.78</v>
      </c>
      <c r="K6" t="n">
        <v>53.44</v>
      </c>
      <c r="L6" t="n">
        <v>5</v>
      </c>
      <c r="M6" t="n">
        <v>126</v>
      </c>
      <c r="N6" t="n">
        <v>38.35</v>
      </c>
      <c r="O6" t="n">
        <v>23887.36</v>
      </c>
      <c r="P6" t="n">
        <v>879.89</v>
      </c>
      <c r="Q6" t="n">
        <v>793.2</v>
      </c>
      <c r="R6" t="n">
        <v>265.92</v>
      </c>
      <c r="S6" t="n">
        <v>86.27</v>
      </c>
      <c r="T6" t="n">
        <v>78727.31</v>
      </c>
      <c r="U6" t="n">
        <v>0.32</v>
      </c>
      <c r="V6" t="n">
        <v>0.74</v>
      </c>
      <c r="W6" t="n">
        <v>0.43</v>
      </c>
      <c r="X6" t="n">
        <v>4.73</v>
      </c>
      <c r="Y6" t="n">
        <v>0.5</v>
      </c>
      <c r="Z6" t="n">
        <v>10</v>
      </c>
      <c r="AA6" t="n">
        <v>1231.86205156679</v>
      </c>
      <c r="AB6" t="n">
        <v>1685.488004871854</v>
      </c>
      <c r="AC6" t="n">
        <v>1524.627395284156</v>
      </c>
      <c r="AD6" t="n">
        <v>1231862.05156679</v>
      </c>
      <c r="AE6" t="n">
        <v>1685488.004871854</v>
      </c>
      <c r="AF6" t="n">
        <v>1.290375185300414e-06</v>
      </c>
      <c r="AG6" t="n">
        <v>1.519375</v>
      </c>
      <c r="AH6" t="n">
        <v>1524627.395284156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1.4045</v>
      </c>
      <c r="E7" t="n">
        <v>71.2</v>
      </c>
      <c r="F7" t="n">
        <v>64.81999999999999</v>
      </c>
      <c r="G7" t="n">
        <v>37.04</v>
      </c>
      <c r="H7" t="n">
        <v>0.55</v>
      </c>
      <c r="I7" t="n">
        <v>105</v>
      </c>
      <c r="J7" t="n">
        <v>193.32</v>
      </c>
      <c r="K7" t="n">
        <v>53.44</v>
      </c>
      <c r="L7" t="n">
        <v>6</v>
      </c>
      <c r="M7" t="n">
        <v>103</v>
      </c>
      <c r="N7" t="n">
        <v>38.89</v>
      </c>
      <c r="O7" t="n">
        <v>24076.95</v>
      </c>
      <c r="P7" t="n">
        <v>866.67</v>
      </c>
      <c r="Q7" t="n">
        <v>793.2</v>
      </c>
      <c r="R7" t="n">
        <v>236.15</v>
      </c>
      <c r="S7" t="n">
        <v>86.27</v>
      </c>
      <c r="T7" t="n">
        <v>63957.37</v>
      </c>
      <c r="U7" t="n">
        <v>0.37</v>
      </c>
      <c r="V7" t="n">
        <v>0.75</v>
      </c>
      <c r="W7" t="n">
        <v>0.4</v>
      </c>
      <c r="X7" t="n">
        <v>3.85</v>
      </c>
      <c r="Y7" t="n">
        <v>0.5</v>
      </c>
      <c r="Z7" t="n">
        <v>10</v>
      </c>
      <c r="AA7" t="n">
        <v>1185.219991593615</v>
      </c>
      <c r="AB7" t="n">
        <v>1621.670280714097</v>
      </c>
      <c r="AC7" t="n">
        <v>1466.900345151277</v>
      </c>
      <c r="AD7" t="n">
        <v>1185219.991593615</v>
      </c>
      <c r="AE7" t="n">
        <v>1621670.280714097</v>
      </c>
      <c r="AF7" t="n">
        <v>1.321808728578829e-06</v>
      </c>
      <c r="AG7" t="n">
        <v>1.483333333333333</v>
      </c>
      <c r="AH7" t="n">
        <v>1466900.345151277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1.4285</v>
      </c>
      <c r="E8" t="n">
        <v>70</v>
      </c>
      <c r="F8" t="n">
        <v>64.22</v>
      </c>
      <c r="G8" t="n">
        <v>43.3</v>
      </c>
      <c r="H8" t="n">
        <v>0.64</v>
      </c>
      <c r="I8" t="n">
        <v>89</v>
      </c>
      <c r="J8" t="n">
        <v>194.86</v>
      </c>
      <c r="K8" t="n">
        <v>53.44</v>
      </c>
      <c r="L8" t="n">
        <v>7</v>
      </c>
      <c r="M8" t="n">
        <v>87</v>
      </c>
      <c r="N8" t="n">
        <v>39.43</v>
      </c>
      <c r="O8" t="n">
        <v>24267.28</v>
      </c>
      <c r="P8" t="n">
        <v>857.13</v>
      </c>
      <c r="Q8" t="n">
        <v>793.23</v>
      </c>
      <c r="R8" t="n">
        <v>216.76</v>
      </c>
      <c r="S8" t="n">
        <v>86.27</v>
      </c>
      <c r="T8" t="n">
        <v>54339.99</v>
      </c>
      <c r="U8" t="n">
        <v>0.4</v>
      </c>
      <c r="V8" t="n">
        <v>0.76</v>
      </c>
      <c r="W8" t="n">
        <v>0.36</v>
      </c>
      <c r="X8" t="n">
        <v>3.25</v>
      </c>
      <c r="Y8" t="n">
        <v>0.5</v>
      </c>
      <c r="Z8" t="n">
        <v>10</v>
      </c>
      <c r="AA8" t="n">
        <v>1153.177835055068</v>
      </c>
      <c r="AB8" t="n">
        <v>1577.828788537877</v>
      </c>
      <c r="AC8" t="n">
        <v>1427.243023456435</v>
      </c>
      <c r="AD8" t="n">
        <v>1153177.835055069</v>
      </c>
      <c r="AE8" t="n">
        <v>1577828.788537877</v>
      </c>
      <c r="AF8" t="n">
        <v>1.344395705784875e-06</v>
      </c>
      <c r="AG8" t="n">
        <v>1.458333333333333</v>
      </c>
      <c r="AH8" t="n">
        <v>1427243.023456435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1.4461</v>
      </c>
      <c r="E9" t="n">
        <v>69.15000000000001</v>
      </c>
      <c r="F9" t="n">
        <v>63.78</v>
      </c>
      <c r="G9" t="n">
        <v>49.06</v>
      </c>
      <c r="H9" t="n">
        <v>0.72</v>
      </c>
      <c r="I9" t="n">
        <v>78</v>
      </c>
      <c r="J9" t="n">
        <v>196.41</v>
      </c>
      <c r="K9" t="n">
        <v>53.44</v>
      </c>
      <c r="L9" t="n">
        <v>8</v>
      </c>
      <c r="M9" t="n">
        <v>76</v>
      </c>
      <c r="N9" t="n">
        <v>39.98</v>
      </c>
      <c r="O9" t="n">
        <v>24458.36</v>
      </c>
      <c r="P9" t="n">
        <v>849.71</v>
      </c>
      <c r="Q9" t="n">
        <v>793.2</v>
      </c>
      <c r="R9" t="n">
        <v>201.68</v>
      </c>
      <c r="S9" t="n">
        <v>86.27</v>
      </c>
      <c r="T9" t="n">
        <v>46854.21</v>
      </c>
      <c r="U9" t="n">
        <v>0.43</v>
      </c>
      <c r="V9" t="n">
        <v>0.76</v>
      </c>
      <c r="W9" t="n">
        <v>0.35</v>
      </c>
      <c r="X9" t="n">
        <v>2.81</v>
      </c>
      <c r="Y9" t="n">
        <v>0.5</v>
      </c>
      <c r="Z9" t="n">
        <v>10</v>
      </c>
      <c r="AA9" t="n">
        <v>1129.957716679616</v>
      </c>
      <c r="AB9" t="n">
        <v>1546.057998177258</v>
      </c>
      <c r="AC9" t="n">
        <v>1398.504392737249</v>
      </c>
      <c r="AD9" t="n">
        <v>1129957.716679616</v>
      </c>
      <c r="AE9" t="n">
        <v>1546057.998177259</v>
      </c>
      <c r="AF9" t="n">
        <v>1.360959489069309e-06</v>
      </c>
      <c r="AG9" t="n">
        <v>1.440625</v>
      </c>
      <c r="AH9" t="n">
        <v>1398504.392737249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1.4652</v>
      </c>
      <c r="E10" t="n">
        <v>68.25</v>
      </c>
      <c r="F10" t="n">
        <v>63.25</v>
      </c>
      <c r="G10" t="n">
        <v>55.81</v>
      </c>
      <c r="H10" t="n">
        <v>0.8100000000000001</v>
      </c>
      <c r="I10" t="n">
        <v>68</v>
      </c>
      <c r="J10" t="n">
        <v>197.97</v>
      </c>
      <c r="K10" t="n">
        <v>53.44</v>
      </c>
      <c r="L10" t="n">
        <v>9</v>
      </c>
      <c r="M10" t="n">
        <v>66</v>
      </c>
      <c r="N10" t="n">
        <v>40.53</v>
      </c>
      <c r="O10" t="n">
        <v>24650.18</v>
      </c>
      <c r="P10" t="n">
        <v>841.4299999999999</v>
      </c>
      <c r="Q10" t="n">
        <v>793.21</v>
      </c>
      <c r="R10" t="n">
        <v>185.28</v>
      </c>
      <c r="S10" t="n">
        <v>86.27</v>
      </c>
      <c r="T10" t="n">
        <v>38706.9</v>
      </c>
      <c r="U10" t="n">
        <v>0.47</v>
      </c>
      <c r="V10" t="n">
        <v>0.77</v>
      </c>
      <c r="W10" t="n">
        <v>0.29</v>
      </c>
      <c r="X10" t="n">
        <v>2.28</v>
      </c>
      <c r="Y10" t="n">
        <v>0.5</v>
      </c>
      <c r="Z10" t="n">
        <v>10</v>
      </c>
      <c r="AA10" t="n">
        <v>1104.916181448914</v>
      </c>
      <c r="AB10" t="n">
        <v>1511.795064920048</v>
      </c>
      <c r="AC10" t="n">
        <v>1367.511465741778</v>
      </c>
      <c r="AD10" t="n">
        <v>1104916.181448914</v>
      </c>
      <c r="AE10" t="n">
        <v>1511795.064920048</v>
      </c>
      <c r="AF10" t="n">
        <v>1.37893495842912e-06</v>
      </c>
      <c r="AG10" t="n">
        <v>1.421875</v>
      </c>
      <c r="AH10" t="n">
        <v>1367511.465741778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1.4688</v>
      </c>
      <c r="E11" t="n">
        <v>68.08</v>
      </c>
      <c r="F11" t="n">
        <v>63.31</v>
      </c>
      <c r="G11" t="n">
        <v>61.27</v>
      </c>
      <c r="H11" t="n">
        <v>0.89</v>
      </c>
      <c r="I11" t="n">
        <v>62</v>
      </c>
      <c r="J11" t="n">
        <v>199.53</v>
      </c>
      <c r="K11" t="n">
        <v>53.44</v>
      </c>
      <c r="L11" t="n">
        <v>10</v>
      </c>
      <c r="M11" t="n">
        <v>60</v>
      </c>
      <c r="N11" t="n">
        <v>41.1</v>
      </c>
      <c r="O11" t="n">
        <v>24842.77</v>
      </c>
      <c r="P11" t="n">
        <v>840.95</v>
      </c>
      <c r="Q11" t="n">
        <v>793.2</v>
      </c>
      <c r="R11" t="n">
        <v>186.22</v>
      </c>
      <c r="S11" t="n">
        <v>86.27</v>
      </c>
      <c r="T11" t="n">
        <v>39204.34</v>
      </c>
      <c r="U11" t="n">
        <v>0.46</v>
      </c>
      <c r="V11" t="n">
        <v>0.77</v>
      </c>
      <c r="W11" t="n">
        <v>0.32</v>
      </c>
      <c r="X11" t="n">
        <v>2.34</v>
      </c>
      <c r="Y11" t="n">
        <v>0.5</v>
      </c>
      <c r="Z11" t="n">
        <v>10</v>
      </c>
      <c r="AA11" t="n">
        <v>1102.066563188844</v>
      </c>
      <c r="AB11" t="n">
        <v>1507.896091500335</v>
      </c>
      <c r="AC11" t="n">
        <v>1363.984604872999</v>
      </c>
      <c r="AD11" t="n">
        <v>1102066.563188844</v>
      </c>
      <c r="AE11" t="n">
        <v>1507896.091500335</v>
      </c>
      <c r="AF11" t="n">
        <v>1.382323005010027e-06</v>
      </c>
      <c r="AG11" t="n">
        <v>1.418333333333333</v>
      </c>
      <c r="AH11" t="n">
        <v>1363984.604872999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1.4796</v>
      </c>
      <c r="E12" t="n">
        <v>67.59</v>
      </c>
      <c r="F12" t="n">
        <v>63.03</v>
      </c>
      <c r="G12" t="n">
        <v>67.54000000000001</v>
      </c>
      <c r="H12" t="n">
        <v>0.97</v>
      </c>
      <c r="I12" t="n">
        <v>56</v>
      </c>
      <c r="J12" t="n">
        <v>201.1</v>
      </c>
      <c r="K12" t="n">
        <v>53.44</v>
      </c>
      <c r="L12" t="n">
        <v>11</v>
      </c>
      <c r="M12" t="n">
        <v>54</v>
      </c>
      <c r="N12" t="n">
        <v>41.66</v>
      </c>
      <c r="O12" t="n">
        <v>25036.12</v>
      </c>
      <c r="P12" t="n">
        <v>836.48</v>
      </c>
      <c r="Q12" t="n">
        <v>793.2</v>
      </c>
      <c r="R12" t="n">
        <v>177.11</v>
      </c>
      <c r="S12" t="n">
        <v>86.27</v>
      </c>
      <c r="T12" t="n">
        <v>34681.13</v>
      </c>
      <c r="U12" t="n">
        <v>0.49</v>
      </c>
      <c r="V12" t="n">
        <v>0.77</v>
      </c>
      <c r="W12" t="n">
        <v>0.31</v>
      </c>
      <c r="X12" t="n">
        <v>2.07</v>
      </c>
      <c r="Y12" t="n">
        <v>0.5</v>
      </c>
      <c r="Z12" t="n">
        <v>10</v>
      </c>
      <c r="AA12" t="n">
        <v>1088.541065502429</v>
      </c>
      <c r="AB12" t="n">
        <v>1489.389908862938</v>
      </c>
      <c r="AC12" t="n">
        <v>1347.244626332925</v>
      </c>
      <c r="AD12" t="n">
        <v>1088541.065502429</v>
      </c>
      <c r="AE12" t="n">
        <v>1489389.908862938</v>
      </c>
      <c r="AF12" t="n">
        <v>1.392487144752748e-06</v>
      </c>
      <c r="AG12" t="n">
        <v>1.408125</v>
      </c>
      <c r="AH12" t="n">
        <v>1347244.626332924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1.4881</v>
      </c>
      <c r="E13" t="n">
        <v>67.2</v>
      </c>
      <c r="F13" t="n">
        <v>62.83</v>
      </c>
      <c r="G13" t="n">
        <v>73.92</v>
      </c>
      <c r="H13" t="n">
        <v>1.05</v>
      </c>
      <c r="I13" t="n">
        <v>51</v>
      </c>
      <c r="J13" t="n">
        <v>202.67</v>
      </c>
      <c r="K13" t="n">
        <v>53.44</v>
      </c>
      <c r="L13" t="n">
        <v>12</v>
      </c>
      <c r="M13" t="n">
        <v>49</v>
      </c>
      <c r="N13" t="n">
        <v>42.24</v>
      </c>
      <c r="O13" t="n">
        <v>25230.25</v>
      </c>
      <c r="P13" t="n">
        <v>832.59</v>
      </c>
      <c r="Q13" t="n">
        <v>793.2</v>
      </c>
      <c r="R13" t="n">
        <v>170.35</v>
      </c>
      <c r="S13" t="n">
        <v>86.27</v>
      </c>
      <c r="T13" t="n">
        <v>31326.37</v>
      </c>
      <c r="U13" t="n">
        <v>0.51</v>
      </c>
      <c r="V13" t="n">
        <v>0.77</v>
      </c>
      <c r="W13" t="n">
        <v>0.3</v>
      </c>
      <c r="X13" t="n">
        <v>1.86</v>
      </c>
      <c r="Y13" t="n">
        <v>0.5</v>
      </c>
      <c r="Z13" t="n">
        <v>10</v>
      </c>
      <c r="AA13" t="n">
        <v>1077.793372019872</v>
      </c>
      <c r="AB13" t="n">
        <v>1474.68444048533</v>
      </c>
      <c r="AC13" t="n">
        <v>1333.942627218021</v>
      </c>
      <c r="AD13" t="n">
        <v>1077793.372019872</v>
      </c>
      <c r="AE13" t="n">
        <v>1474684.44048533</v>
      </c>
      <c r="AF13" t="n">
        <v>1.400486699179889e-06</v>
      </c>
      <c r="AG13" t="n">
        <v>1.4</v>
      </c>
      <c r="AH13" t="n">
        <v>1333942.627218021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1.4951</v>
      </c>
      <c r="E14" t="n">
        <v>66.89</v>
      </c>
      <c r="F14" t="n">
        <v>62.67</v>
      </c>
      <c r="G14" t="n">
        <v>80</v>
      </c>
      <c r="H14" t="n">
        <v>1.13</v>
      </c>
      <c r="I14" t="n">
        <v>47</v>
      </c>
      <c r="J14" t="n">
        <v>204.25</v>
      </c>
      <c r="K14" t="n">
        <v>53.44</v>
      </c>
      <c r="L14" t="n">
        <v>13</v>
      </c>
      <c r="M14" t="n">
        <v>45</v>
      </c>
      <c r="N14" t="n">
        <v>42.82</v>
      </c>
      <c r="O14" t="n">
        <v>25425.3</v>
      </c>
      <c r="P14" t="n">
        <v>829.04</v>
      </c>
      <c r="Q14" t="n">
        <v>793.21</v>
      </c>
      <c r="R14" t="n">
        <v>164.79</v>
      </c>
      <c r="S14" t="n">
        <v>86.27</v>
      </c>
      <c r="T14" t="n">
        <v>28562.5</v>
      </c>
      <c r="U14" t="n">
        <v>0.52</v>
      </c>
      <c r="V14" t="n">
        <v>0.77</v>
      </c>
      <c r="W14" t="n">
        <v>0.29</v>
      </c>
      <c r="X14" t="n">
        <v>1.7</v>
      </c>
      <c r="Y14" t="n">
        <v>0.5</v>
      </c>
      <c r="Z14" t="n">
        <v>10</v>
      </c>
      <c r="AA14" t="n">
        <v>1068.742528112262</v>
      </c>
      <c r="AB14" t="n">
        <v>1462.300676555886</v>
      </c>
      <c r="AC14" t="n">
        <v>1322.740752337281</v>
      </c>
      <c r="AD14" t="n">
        <v>1068742.528112262</v>
      </c>
      <c r="AE14" t="n">
        <v>1462300.676555886</v>
      </c>
      <c r="AF14" t="n">
        <v>1.407074567531653e-06</v>
      </c>
      <c r="AG14" t="n">
        <v>1.393541666666667</v>
      </c>
      <c r="AH14" t="n">
        <v>1322740.752337281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1.4998</v>
      </c>
      <c r="E15" t="n">
        <v>66.68000000000001</v>
      </c>
      <c r="F15" t="n">
        <v>62.57</v>
      </c>
      <c r="G15" t="n">
        <v>85.31999999999999</v>
      </c>
      <c r="H15" t="n">
        <v>1.21</v>
      </c>
      <c r="I15" t="n">
        <v>44</v>
      </c>
      <c r="J15" t="n">
        <v>205.84</v>
      </c>
      <c r="K15" t="n">
        <v>53.44</v>
      </c>
      <c r="L15" t="n">
        <v>14</v>
      </c>
      <c r="M15" t="n">
        <v>42</v>
      </c>
      <c r="N15" t="n">
        <v>43.4</v>
      </c>
      <c r="O15" t="n">
        <v>25621.03</v>
      </c>
      <c r="P15" t="n">
        <v>825.96</v>
      </c>
      <c r="Q15" t="n">
        <v>793.22</v>
      </c>
      <c r="R15" t="n">
        <v>161.34</v>
      </c>
      <c r="S15" t="n">
        <v>86.27</v>
      </c>
      <c r="T15" t="n">
        <v>26855.94</v>
      </c>
      <c r="U15" t="n">
        <v>0.53</v>
      </c>
      <c r="V15" t="n">
        <v>0.78</v>
      </c>
      <c r="W15" t="n">
        <v>0.29</v>
      </c>
      <c r="X15" t="n">
        <v>1.6</v>
      </c>
      <c r="Y15" t="n">
        <v>0.5</v>
      </c>
      <c r="Z15" t="n">
        <v>10</v>
      </c>
      <c r="AA15" t="n">
        <v>1062.117143161828</v>
      </c>
      <c r="AB15" t="n">
        <v>1453.235532575348</v>
      </c>
      <c r="AC15" t="n">
        <v>1314.540772975236</v>
      </c>
      <c r="AD15" t="n">
        <v>1062117.143161828</v>
      </c>
      <c r="AE15" t="n">
        <v>1453235.532575348</v>
      </c>
      <c r="AF15" t="n">
        <v>1.411497850567837e-06</v>
      </c>
      <c r="AG15" t="n">
        <v>1.389166666666667</v>
      </c>
      <c r="AH15" t="n">
        <v>1314540.772975236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1.5049</v>
      </c>
      <c r="E16" t="n">
        <v>66.45</v>
      </c>
      <c r="F16" t="n">
        <v>62.45</v>
      </c>
      <c r="G16" t="n">
        <v>91.40000000000001</v>
      </c>
      <c r="H16" t="n">
        <v>1.28</v>
      </c>
      <c r="I16" t="n">
        <v>41</v>
      </c>
      <c r="J16" t="n">
        <v>207.43</v>
      </c>
      <c r="K16" t="n">
        <v>53.44</v>
      </c>
      <c r="L16" t="n">
        <v>15</v>
      </c>
      <c r="M16" t="n">
        <v>39</v>
      </c>
      <c r="N16" t="n">
        <v>44</v>
      </c>
      <c r="O16" t="n">
        <v>25817.56</v>
      </c>
      <c r="P16" t="n">
        <v>823.38</v>
      </c>
      <c r="Q16" t="n">
        <v>793.2</v>
      </c>
      <c r="R16" t="n">
        <v>157.68</v>
      </c>
      <c r="S16" t="n">
        <v>86.27</v>
      </c>
      <c r="T16" t="n">
        <v>25037.57</v>
      </c>
      <c r="U16" t="n">
        <v>0.55</v>
      </c>
      <c r="V16" t="n">
        <v>0.78</v>
      </c>
      <c r="W16" t="n">
        <v>0.28</v>
      </c>
      <c r="X16" t="n">
        <v>1.48</v>
      </c>
      <c r="Y16" t="n">
        <v>0.5</v>
      </c>
      <c r="Z16" t="n">
        <v>10</v>
      </c>
      <c r="AA16" t="n">
        <v>1055.607524293525</v>
      </c>
      <c r="AB16" t="n">
        <v>1444.328784855619</v>
      </c>
      <c r="AC16" t="n">
        <v>1306.484072757179</v>
      </c>
      <c r="AD16" t="n">
        <v>1055607.524293525</v>
      </c>
      <c r="AE16" t="n">
        <v>1444328.784855619</v>
      </c>
      <c r="AF16" t="n">
        <v>1.416297583224122e-06</v>
      </c>
      <c r="AG16" t="n">
        <v>1.384375</v>
      </c>
      <c r="AH16" t="n">
        <v>1306484.072757179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1.5106</v>
      </c>
      <c r="E17" t="n">
        <v>66.2</v>
      </c>
      <c r="F17" t="n">
        <v>62.32</v>
      </c>
      <c r="G17" t="n">
        <v>98.40000000000001</v>
      </c>
      <c r="H17" t="n">
        <v>1.36</v>
      </c>
      <c r="I17" t="n">
        <v>38</v>
      </c>
      <c r="J17" t="n">
        <v>209.03</v>
      </c>
      <c r="K17" t="n">
        <v>53.44</v>
      </c>
      <c r="L17" t="n">
        <v>16</v>
      </c>
      <c r="M17" t="n">
        <v>36</v>
      </c>
      <c r="N17" t="n">
        <v>44.6</v>
      </c>
      <c r="O17" t="n">
        <v>26014.91</v>
      </c>
      <c r="P17" t="n">
        <v>819.96</v>
      </c>
      <c r="Q17" t="n">
        <v>793.2</v>
      </c>
      <c r="R17" t="n">
        <v>153.01</v>
      </c>
      <c r="S17" t="n">
        <v>86.27</v>
      </c>
      <c r="T17" t="n">
        <v>22721.12</v>
      </c>
      <c r="U17" t="n">
        <v>0.5600000000000001</v>
      </c>
      <c r="V17" t="n">
        <v>0.78</v>
      </c>
      <c r="W17" t="n">
        <v>0.28</v>
      </c>
      <c r="X17" t="n">
        <v>1.35</v>
      </c>
      <c r="Y17" t="n">
        <v>0.5</v>
      </c>
      <c r="Z17" t="n">
        <v>10</v>
      </c>
      <c r="AA17" t="n">
        <v>1047.921322779567</v>
      </c>
      <c r="AB17" t="n">
        <v>1433.812184852943</v>
      </c>
      <c r="AC17" t="n">
        <v>1296.971162298617</v>
      </c>
      <c r="AD17" t="n">
        <v>1047921.322779567</v>
      </c>
      <c r="AE17" t="n">
        <v>1433812.184852943</v>
      </c>
      <c r="AF17" t="n">
        <v>1.421661990310558e-06</v>
      </c>
      <c r="AG17" t="n">
        <v>1.379166666666667</v>
      </c>
      <c r="AH17" t="n">
        <v>1296971.162298617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1.5153</v>
      </c>
      <c r="E18" t="n">
        <v>65.98999999999999</v>
      </c>
      <c r="F18" t="n">
        <v>62.18</v>
      </c>
      <c r="G18" t="n">
        <v>103.64</v>
      </c>
      <c r="H18" t="n">
        <v>1.43</v>
      </c>
      <c r="I18" t="n">
        <v>36</v>
      </c>
      <c r="J18" t="n">
        <v>210.64</v>
      </c>
      <c r="K18" t="n">
        <v>53.44</v>
      </c>
      <c r="L18" t="n">
        <v>17</v>
      </c>
      <c r="M18" t="n">
        <v>34</v>
      </c>
      <c r="N18" t="n">
        <v>45.21</v>
      </c>
      <c r="O18" t="n">
        <v>26213.09</v>
      </c>
      <c r="P18" t="n">
        <v>817.3099999999999</v>
      </c>
      <c r="Q18" t="n">
        <v>793.21</v>
      </c>
      <c r="R18" t="n">
        <v>148.23</v>
      </c>
      <c r="S18" t="n">
        <v>86.27</v>
      </c>
      <c r="T18" t="n">
        <v>20340.38</v>
      </c>
      <c r="U18" t="n">
        <v>0.58</v>
      </c>
      <c r="V18" t="n">
        <v>0.78</v>
      </c>
      <c r="W18" t="n">
        <v>0.28</v>
      </c>
      <c r="X18" t="n">
        <v>1.21</v>
      </c>
      <c r="Y18" t="n">
        <v>0.5</v>
      </c>
      <c r="Z18" t="n">
        <v>10</v>
      </c>
      <c r="AA18" t="n">
        <v>1041.620816014963</v>
      </c>
      <c r="AB18" t="n">
        <v>1425.19155353887</v>
      </c>
      <c r="AC18" t="n">
        <v>1289.173271938028</v>
      </c>
      <c r="AD18" t="n">
        <v>1041620.816014963</v>
      </c>
      <c r="AE18" t="n">
        <v>1425191.55353887</v>
      </c>
      <c r="AF18" t="n">
        <v>1.426085273346742e-06</v>
      </c>
      <c r="AG18" t="n">
        <v>1.374791666666667</v>
      </c>
      <c r="AH18" t="n">
        <v>1289173.271938028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1.5161</v>
      </c>
      <c r="E19" t="n">
        <v>65.95999999999999</v>
      </c>
      <c r="F19" t="n">
        <v>62.23</v>
      </c>
      <c r="G19" t="n">
        <v>109.81</v>
      </c>
      <c r="H19" t="n">
        <v>1.51</v>
      </c>
      <c r="I19" t="n">
        <v>34</v>
      </c>
      <c r="J19" t="n">
        <v>212.25</v>
      </c>
      <c r="K19" t="n">
        <v>53.44</v>
      </c>
      <c r="L19" t="n">
        <v>18</v>
      </c>
      <c r="M19" t="n">
        <v>32</v>
      </c>
      <c r="N19" t="n">
        <v>45.82</v>
      </c>
      <c r="O19" t="n">
        <v>26412.11</v>
      </c>
      <c r="P19" t="n">
        <v>817.35</v>
      </c>
      <c r="Q19" t="n">
        <v>793.2</v>
      </c>
      <c r="R19" t="n">
        <v>150.08</v>
      </c>
      <c r="S19" t="n">
        <v>86.27</v>
      </c>
      <c r="T19" t="n">
        <v>21277.31</v>
      </c>
      <c r="U19" t="n">
        <v>0.57</v>
      </c>
      <c r="V19" t="n">
        <v>0.78</v>
      </c>
      <c r="W19" t="n">
        <v>0.28</v>
      </c>
      <c r="X19" t="n">
        <v>1.26</v>
      </c>
      <c r="Y19" t="n">
        <v>0.5</v>
      </c>
      <c r="Z19" t="n">
        <v>10</v>
      </c>
      <c r="AA19" t="n">
        <v>1041.349784951687</v>
      </c>
      <c r="AB19" t="n">
        <v>1424.82071688105</v>
      </c>
      <c r="AC19" t="n">
        <v>1288.837827410357</v>
      </c>
      <c r="AD19" t="n">
        <v>1041349.784951687</v>
      </c>
      <c r="AE19" t="n">
        <v>1424820.71688105</v>
      </c>
      <c r="AF19" t="n">
        <v>1.426838172586943e-06</v>
      </c>
      <c r="AG19" t="n">
        <v>1.374166666666667</v>
      </c>
      <c r="AH19" t="n">
        <v>1288837.827410358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1.52</v>
      </c>
      <c r="E20" t="n">
        <v>65.79000000000001</v>
      </c>
      <c r="F20" t="n">
        <v>62.13</v>
      </c>
      <c r="G20" t="n">
        <v>116.5</v>
      </c>
      <c r="H20" t="n">
        <v>1.58</v>
      </c>
      <c r="I20" t="n">
        <v>32</v>
      </c>
      <c r="J20" t="n">
        <v>213.87</v>
      </c>
      <c r="K20" t="n">
        <v>53.44</v>
      </c>
      <c r="L20" t="n">
        <v>19</v>
      </c>
      <c r="M20" t="n">
        <v>30</v>
      </c>
      <c r="N20" t="n">
        <v>46.44</v>
      </c>
      <c r="O20" t="n">
        <v>26611.98</v>
      </c>
      <c r="P20" t="n">
        <v>814.83</v>
      </c>
      <c r="Q20" t="n">
        <v>793.2</v>
      </c>
      <c r="R20" t="n">
        <v>146.84</v>
      </c>
      <c r="S20" t="n">
        <v>86.27</v>
      </c>
      <c r="T20" t="n">
        <v>19666.05</v>
      </c>
      <c r="U20" t="n">
        <v>0.59</v>
      </c>
      <c r="V20" t="n">
        <v>0.78</v>
      </c>
      <c r="W20" t="n">
        <v>0.27</v>
      </c>
      <c r="X20" t="n">
        <v>1.16</v>
      </c>
      <c r="Y20" t="n">
        <v>0.5</v>
      </c>
      <c r="Z20" t="n">
        <v>10</v>
      </c>
      <c r="AA20" t="n">
        <v>1035.945478675002</v>
      </c>
      <c r="AB20" t="n">
        <v>1417.426306612124</v>
      </c>
      <c r="AC20" t="n">
        <v>1282.149129279378</v>
      </c>
      <c r="AD20" t="n">
        <v>1035945.478675002</v>
      </c>
      <c r="AE20" t="n">
        <v>1417426.306612124</v>
      </c>
      <c r="AF20" t="n">
        <v>1.430508556382926e-06</v>
      </c>
      <c r="AG20" t="n">
        <v>1.370625</v>
      </c>
      <c r="AH20" t="n">
        <v>1282149.129279378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1.5217</v>
      </c>
      <c r="E21" t="n">
        <v>65.72</v>
      </c>
      <c r="F21" t="n">
        <v>62.09</v>
      </c>
      <c r="G21" t="n">
        <v>120.18</v>
      </c>
      <c r="H21" t="n">
        <v>1.65</v>
      </c>
      <c r="I21" t="n">
        <v>31</v>
      </c>
      <c r="J21" t="n">
        <v>215.5</v>
      </c>
      <c r="K21" t="n">
        <v>53.44</v>
      </c>
      <c r="L21" t="n">
        <v>20</v>
      </c>
      <c r="M21" t="n">
        <v>29</v>
      </c>
      <c r="N21" t="n">
        <v>47.07</v>
      </c>
      <c r="O21" t="n">
        <v>26812.71</v>
      </c>
      <c r="P21" t="n">
        <v>812.09</v>
      </c>
      <c r="Q21" t="n">
        <v>793.21</v>
      </c>
      <c r="R21" t="n">
        <v>145.5</v>
      </c>
      <c r="S21" t="n">
        <v>86.27</v>
      </c>
      <c r="T21" t="n">
        <v>18997.53</v>
      </c>
      <c r="U21" t="n">
        <v>0.59</v>
      </c>
      <c r="V21" t="n">
        <v>0.78</v>
      </c>
      <c r="W21" t="n">
        <v>0.27</v>
      </c>
      <c r="X21" t="n">
        <v>1.13</v>
      </c>
      <c r="Y21" t="n">
        <v>0.5</v>
      </c>
      <c r="Z21" t="n">
        <v>10</v>
      </c>
      <c r="AA21" t="n">
        <v>1032.148387526627</v>
      </c>
      <c r="AB21" t="n">
        <v>1412.230958987078</v>
      </c>
      <c r="AC21" t="n">
        <v>1277.44961833995</v>
      </c>
      <c r="AD21" t="n">
        <v>1032148.387526627</v>
      </c>
      <c r="AE21" t="n">
        <v>1412230.958987078</v>
      </c>
      <c r="AF21" t="n">
        <v>1.432108467268354e-06</v>
      </c>
      <c r="AG21" t="n">
        <v>1.369166666666667</v>
      </c>
      <c r="AH21" t="n">
        <v>1277449.61833995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1.5252</v>
      </c>
      <c r="E22" t="n">
        <v>65.56999999999999</v>
      </c>
      <c r="F22" t="n">
        <v>62.02</v>
      </c>
      <c r="G22" t="n">
        <v>128.31</v>
      </c>
      <c r="H22" t="n">
        <v>1.72</v>
      </c>
      <c r="I22" t="n">
        <v>29</v>
      </c>
      <c r="J22" t="n">
        <v>217.14</v>
      </c>
      <c r="K22" t="n">
        <v>53.44</v>
      </c>
      <c r="L22" t="n">
        <v>21</v>
      </c>
      <c r="M22" t="n">
        <v>27</v>
      </c>
      <c r="N22" t="n">
        <v>47.7</v>
      </c>
      <c r="O22" t="n">
        <v>27014.3</v>
      </c>
      <c r="P22" t="n">
        <v>811.29</v>
      </c>
      <c r="Q22" t="n">
        <v>793.2</v>
      </c>
      <c r="R22" t="n">
        <v>143.05</v>
      </c>
      <c r="S22" t="n">
        <v>86.27</v>
      </c>
      <c r="T22" t="n">
        <v>17782.84</v>
      </c>
      <c r="U22" t="n">
        <v>0.6</v>
      </c>
      <c r="V22" t="n">
        <v>0.78</v>
      </c>
      <c r="W22" t="n">
        <v>0.27</v>
      </c>
      <c r="X22" t="n">
        <v>1.05</v>
      </c>
      <c r="Y22" t="n">
        <v>0.5</v>
      </c>
      <c r="Z22" t="n">
        <v>10</v>
      </c>
      <c r="AA22" t="n">
        <v>1028.734580837771</v>
      </c>
      <c r="AB22" t="n">
        <v>1407.560038068864</v>
      </c>
      <c r="AC22" t="n">
        <v>1273.224483558492</v>
      </c>
      <c r="AD22" t="n">
        <v>1028734.580837771</v>
      </c>
      <c r="AE22" t="n">
        <v>1407560.038068864</v>
      </c>
      <c r="AF22" t="n">
        <v>1.435402401444236e-06</v>
      </c>
      <c r="AG22" t="n">
        <v>1.366041666666667</v>
      </c>
      <c r="AH22" t="n">
        <v>1273224.483558492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1.5271</v>
      </c>
      <c r="E23" t="n">
        <v>65.48</v>
      </c>
      <c r="F23" t="n">
        <v>61.97</v>
      </c>
      <c r="G23" t="n">
        <v>132.8</v>
      </c>
      <c r="H23" t="n">
        <v>1.79</v>
      </c>
      <c r="I23" t="n">
        <v>28</v>
      </c>
      <c r="J23" t="n">
        <v>218.78</v>
      </c>
      <c r="K23" t="n">
        <v>53.44</v>
      </c>
      <c r="L23" t="n">
        <v>22</v>
      </c>
      <c r="M23" t="n">
        <v>26</v>
      </c>
      <c r="N23" t="n">
        <v>48.34</v>
      </c>
      <c r="O23" t="n">
        <v>27216.79</v>
      </c>
      <c r="P23" t="n">
        <v>810.12</v>
      </c>
      <c r="Q23" t="n">
        <v>793.2</v>
      </c>
      <c r="R23" t="n">
        <v>141.71</v>
      </c>
      <c r="S23" t="n">
        <v>86.27</v>
      </c>
      <c r="T23" t="n">
        <v>17120.81</v>
      </c>
      <c r="U23" t="n">
        <v>0.61</v>
      </c>
      <c r="V23" t="n">
        <v>0.78</v>
      </c>
      <c r="W23" t="n">
        <v>0.26</v>
      </c>
      <c r="X23" t="n">
        <v>1.01</v>
      </c>
      <c r="Y23" t="n">
        <v>0.5</v>
      </c>
      <c r="Z23" t="n">
        <v>10</v>
      </c>
      <c r="AA23" t="n">
        <v>1026.174206695389</v>
      </c>
      <c r="AB23" t="n">
        <v>1404.056821211521</v>
      </c>
      <c r="AC23" t="n">
        <v>1270.055608801218</v>
      </c>
      <c r="AD23" t="n">
        <v>1026174.206695389</v>
      </c>
      <c r="AE23" t="n">
        <v>1404056.821211521</v>
      </c>
      <c r="AF23" t="n">
        <v>1.437190537139714e-06</v>
      </c>
      <c r="AG23" t="n">
        <v>1.364166666666667</v>
      </c>
      <c r="AH23" t="n">
        <v>1270055.608801218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1.5293</v>
      </c>
      <c r="E24" t="n">
        <v>65.39</v>
      </c>
      <c r="F24" t="n">
        <v>61.92</v>
      </c>
      <c r="G24" t="n">
        <v>137.59</v>
      </c>
      <c r="H24" t="n">
        <v>1.85</v>
      </c>
      <c r="I24" t="n">
        <v>27</v>
      </c>
      <c r="J24" t="n">
        <v>220.43</v>
      </c>
      <c r="K24" t="n">
        <v>53.44</v>
      </c>
      <c r="L24" t="n">
        <v>23</v>
      </c>
      <c r="M24" t="n">
        <v>25</v>
      </c>
      <c r="N24" t="n">
        <v>48.99</v>
      </c>
      <c r="O24" t="n">
        <v>27420.16</v>
      </c>
      <c r="P24" t="n">
        <v>808.52</v>
      </c>
      <c r="Q24" t="n">
        <v>793.2</v>
      </c>
      <c r="R24" t="n">
        <v>139.79</v>
      </c>
      <c r="S24" t="n">
        <v>86.27</v>
      </c>
      <c r="T24" t="n">
        <v>16165.69</v>
      </c>
      <c r="U24" t="n">
        <v>0.62</v>
      </c>
      <c r="V24" t="n">
        <v>0.78</v>
      </c>
      <c r="W24" t="n">
        <v>0.26</v>
      </c>
      <c r="X24" t="n">
        <v>0.95</v>
      </c>
      <c r="Y24" t="n">
        <v>0.5</v>
      </c>
      <c r="Z24" t="n">
        <v>10</v>
      </c>
      <c r="AA24" t="n">
        <v>1023.038306133207</v>
      </c>
      <c r="AB24" t="n">
        <v>1399.766143716174</v>
      </c>
      <c r="AC24" t="n">
        <v>1266.174427544023</v>
      </c>
      <c r="AD24" t="n">
        <v>1023038.306133207</v>
      </c>
      <c r="AE24" t="n">
        <v>1399766.143716174</v>
      </c>
      <c r="AF24" t="n">
        <v>1.439261010050269e-06</v>
      </c>
      <c r="AG24" t="n">
        <v>1.362291666666667</v>
      </c>
      <c r="AH24" t="n">
        <v>1266174.427544023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1.5309</v>
      </c>
      <c r="E25" t="n">
        <v>65.31999999999999</v>
      </c>
      <c r="F25" t="n">
        <v>61.88</v>
      </c>
      <c r="G25" t="n">
        <v>142.81</v>
      </c>
      <c r="H25" t="n">
        <v>1.92</v>
      </c>
      <c r="I25" t="n">
        <v>26</v>
      </c>
      <c r="J25" t="n">
        <v>222.08</v>
      </c>
      <c r="K25" t="n">
        <v>53.44</v>
      </c>
      <c r="L25" t="n">
        <v>24</v>
      </c>
      <c r="M25" t="n">
        <v>24</v>
      </c>
      <c r="N25" t="n">
        <v>49.65</v>
      </c>
      <c r="O25" t="n">
        <v>27624.44</v>
      </c>
      <c r="P25" t="n">
        <v>806.01</v>
      </c>
      <c r="Q25" t="n">
        <v>793.2</v>
      </c>
      <c r="R25" t="n">
        <v>138.53</v>
      </c>
      <c r="S25" t="n">
        <v>86.27</v>
      </c>
      <c r="T25" t="n">
        <v>15539.32</v>
      </c>
      <c r="U25" t="n">
        <v>0.62</v>
      </c>
      <c r="V25" t="n">
        <v>0.78</v>
      </c>
      <c r="W25" t="n">
        <v>0.26</v>
      </c>
      <c r="X25" t="n">
        <v>0.92</v>
      </c>
      <c r="Y25" t="n">
        <v>0.5</v>
      </c>
      <c r="Z25" t="n">
        <v>10</v>
      </c>
      <c r="AA25" t="n">
        <v>1019.549027115328</v>
      </c>
      <c r="AB25" t="n">
        <v>1394.991958227787</v>
      </c>
      <c r="AC25" t="n">
        <v>1261.855883618036</v>
      </c>
      <c r="AD25" t="n">
        <v>1019549.027115328</v>
      </c>
      <c r="AE25" t="n">
        <v>1394991.958227787</v>
      </c>
      <c r="AF25" t="n">
        <v>1.440766808530672e-06</v>
      </c>
      <c r="AG25" t="n">
        <v>1.360833333333333</v>
      </c>
      <c r="AH25" t="n">
        <v>1261855.883618036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1.5347</v>
      </c>
      <c r="E26" t="n">
        <v>65.16</v>
      </c>
      <c r="F26" t="n">
        <v>61.8</v>
      </c>
      <c r="G26" t="n">
        <v>154.5</v>
      </c>
      <c r="H26" t="n">
        <v>1.99</v>
      </c>
      <c r="I26" t="n">
        <v>24</v>
      </c>
      <c r="J26" t="n">
        <v>223.75</v>
      </c>
      <c r="K26" t="n">
        <v>53.44</v>
      </c>
      <c r="L26" t="n">
        <v>25</v>
      </c>
      <c r="M26" t="n">
        <v>22</v>
      </c>
      <c r="N26" t="n">
        <v>50.31</v>
      </c>
      <c r="O26" t="n">
        <v>27829.77</v>
      </c>
      <c r="P26" t="n">
        <v>803.59</v>
      </c>
      <c r="Q26" t="n">
        <v>793.2</v>
      </c>
      <c r="R26" t="n">
        <v>135.64</v>
      </c>
      <c r="S26" t="n">
        <v>86.27</v>
      </c>
      <c r="T26" t="n">
        <v>14104.07</v>
      </c>
      <c r="U26" t="n">
        <v>0.64</v>
      </c>
      <c r="V26" t="n">
        <v>0.79</v>
      </c>
      <c r="W26" t="n">
        <v>0.26</v>
      </c>
      <c r="X26" t="n">
        <v>0.83</v>
      </c>
      <c r="Y26" t="n">
        <v>0.5</v>
      </c>
      <c r="Z26" t="n">
        <v>10</v>
      </c>
      <c r="AA26" t="n">
        <v>1014.502430611209</v>
      </c>
      <c r="AB26" t="n">
        <v>1388.086982250727</v>
      </c>
      <c r="AC26" t="n">
        <v>1255.609908857033</v>
      </c>
      <c r="AD26" t="n">
        <v>1014502.430611209</v>
      </c>
      <c r="AE26" t="n">
        <v>1388086.982250727</v>
      </c>
      <c r="AF26" t="n">
        <v>1.444343079921629e-06</v>
      </c>
      <c r="AG26" t="n">
        <v>1.3575</v>
      </c>
      <c r="AH26" t="n">
        <v>1255609.908857033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1.5323</v>
      </c>
      <c r="E27" t="n">
        <v>65.26000000000001</v>
      </c>
      <c r="F27" t="n">
        <v>61.9</v>
      </c>
      <c r="G27" t="n">
        <v>154.75</v>
      </c>
      <c r="H27" t="n">
        <v>2.05</v>
      </c>
      <c r="I27" t="n">
        <v>24</v>
      </c>
      <c r="J27" t="n">
        <v>225.42</v>
      </c>
      <c r="K27" t="n">
        <v>53.44</v>
      </c>
      <c r="L27" t="n">
        <v>26</v>
      </c>
      <c r="M27" t="n">
        <v>22</v>
      </c>
      <c r="N27" t="n">
        <v>50.98</v>
      </c>
      <c r="O27" t="n">
        <v>28035.92</v>
      </c>
      <c r="P27" t="n">
        <v>802.8</v>
      </c>
      <c r="Q27" t="n">
        <v>793.2</v>
      </c>
      <c r="R27" t="n">
        <v>139.5</v>
      </c>
      <c r="S27" t="n">
        <v>86.27</v>
      </c>
      <c r="T27" t="n">
        <v>16033.57</v>
      </c>
      <c r="U27" t="n">
        <v>0.62</v>
      </c>
      <c r="V27" t="n">
        <v>0.78</v>
      </c>
      <c r="W27" t="n">
        <v>0.26</v>
      </c>
      <c r="X27" t="n">
        <v>0.93</v>
      </c>
      <c r="Y27" t="n">
        <v>0.5</v>
      </c>
      <c r="Z27" t="n">
        <v>10</v>
      </c>
      <c r="AA27" t="n">
        <v>1015.864564528832</v>
      </c>
      <c r="AB27" t="n">
        <v>1389.950713969925</v>
      </c>
      <c r="AC27" t="n">
        <v>1257.295768636714</v>
      </c>
      <c r="AD27" t="n">
        <v>1015864.564528832</v>
      </c>
      <c r="AE27" t="n">
        <v>1389950.713969925</v>
      </c>
      <c r="AF27" t="n">
        <v>1.442084382201024e-06</v>
      </c>
      <c r="AG27" t="n">
        <v>1.359583333333333</v>
      </c>
      <c r="AH27" t="n">
        <v>1257295.768636714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1.5357</v>
      </c>
      <c r="E28" t="n">
        <v>65.12</v>
      </c>
      <c r="F28" t="n">
        <v>61.79</v>
      </c>
      <c r="G28" t="n">
        <v>161.2</v>
      </c>
      <c r="H28" t="n">
        <v>2.11</v>
      </c>
      <c r="I28" t="n">
        <v>23</v>
      </c>
      <c r="J28" t="n">
        <v>227.1</v>
      </c>
      <c r="K28" t="n">
        <v>53.44</v>
      </c>
      <c r="L28" t="n">
        <v>27</v>
      </c>
      <c r="M28" t="n">
        <v>21</v>
      </c>
      <c r="N28" t="n">
        <v>51.66</v>
      </c>
      <c r="O28" t="n">
        <v>28243</v>
      </c>
      <c r="P28" t="n">
        <v>803.36</v>
      </c>
      <c r="Q28" t="n">
        <v>793.2</v>
      </c>
      <c r="R28" t="n">
        <v>135.61</v>
      </c>
      <c r="S28" t="n">
        <v>86.27</v>
      </c>
      <c r="T28" t="n">
        <v>14095.22</v>
      </c>
      <c r="U28" t="n">
        <v>0.64</v>
      </c>
      <c r="V28" t="n">
        <v>0.79</v>
      </c>
      <c r="W28" t="n">
        <v>0.26</v>
      </c>
      <c r="X28" t="n">
        <v>0.82</v>
      </c>
      <c r="Y28" t="n">
        <v>0.5</v>
      </c>
      <c r="Z28" t="n">
        <v>10</v>
      </c>
      <c r="AA28" t="n">
        <v>1013.591793102333</v>
      </c>
      <c r="AB28" t="n">
        <v>1386.841007836591</v>
      </c>
      <c r="AC28" t="n">
        <v>1254.482848492245</v>
      </c>
      <c r="AD28" t="n">
        <v>1013591.793102333</v>
      </c>
      <c r="AE28" t="n">
        <v>1386841.007836591</v>
      </c>
      <c r="AF28" t="n">
        <v>1.445284203971881e-06</v>
      </c>
      <c r="AG28" t="n">
        <v>1.356666666666667</v>
      </c>
      <c r="AH28" t="n">
        <v>1254482.848492245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1.5374</v>
      </c>
      <c r="E29" t="n">
        <v>65.05</v>
      </c>
      <c r="F29" t="n">
        <v>61.76</v>
      </c>
      <c r="G29" t="n">
        <v>168.43</v>
      </c>
      <c r="H29" t="n">
        <v>2.18</v>
      </c>
      <c r="I29" t="n">
        <v>22</v>
      </c>
      <c r="J29" t="n">
        <v>228.79</v>
      </c>
      <c r="K29" t="n">
        <v>53.44</v>
      </c>
      <c r="L29" t="n">
        <v>28</v>
      </c>
      <c r="M29" t="n">
        <v>20</v>
      </c>
      <c r="N29" t="n">
        <v>52.35</v>
      </c>
      <c r="O29" t="n">
        <v>28451.04</v>
      </c>
      <c r="P29" t="n">
        <v>802.59</v>
      </c>
      <c r="Q29" t="n">
        <v>793.21</v>
      </c>
      <c r="R29" t="n">
        <v>134.43</v>
      </c>
      <c r="S29" t="n">
        <v>86.27</v>
      </c>
      <c r="T29" t="n">
        <v>13511.71</v>
      </c>
      <c r="U29" t="n">
        <v>0.64</v>
      </c>
      <c r="V29" t="n">
        <v>0.79</v>
      </c>
      <c r="W29" t="n">
        <v>0.26</v>
      </c>
      <c r="X29" t="n">
        <v>0.79</v>
      </c>
      <c r="Y29" t="n">
        <v>0.5</v>
      </c>
      <c r="Z29" t="n">
        <v>10</v>
      </c>
      <c r="AA29" t="n">
        <v>1011.64897809622</v>
      </c>
      <c r="AB29" t="n">
        <v>1384.182762634277</v>
      </c>
      <c r="AC29" t="n">
        <v>1252.07830248117</v>
      </c>
      <c r="AD29" t="n">
        <v>1011648.97809622</v>
      </c>
      <c r="AE29" t="n">
        <v>1384182.762634277</v>
      </c>
      <c r="AF29" t="n">
        <v>1.446884114857309e-06</v>
      </c>
      <c r="AG29" t="n">
        <v>1.355208333333333</v>
      </c>
      <c r="AH29" t="n">
        <v>1252078.30248117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1.5393</v>
      </c>
      <c r="E30" t="n">
        <v>64.97</v>
      </c>
      <c r="F30" t="n">
        <v>61.72</v>
      </c>
      <c r="G30" t="n">
        <v>176.33</v>
      </c>
      <c r="H30" t="n">
        <v>2.24</v>
      </c>
      <c r="I30" t="n">
        <v>21</v>
      </c>
      <c r="J30" t="n">
        <v>230.48</v>
      </c>
      <c r="K30" t="n">
        <v>53.44</v>
      </c>
      <c r="L30" t="n">
        <v>29</v>
      </c>
      <c r="M30" t="n">
        <v>19</v>
      </c>
      <c r="N30" t="n">
        <v>53.05</v>
      </c>
      <c r="O30" t="n">
        <v>28660.06</v>
      </c>
      <c r="P30" t="n">
        <v>799.5599999999999</v>
      </c>
      <c r="Q30" t="n">
        <v>793.2</v>
      </c>
      <c r="R30" t="n">
        <v>132.91</v>
      </c>
      <c r="S30" t="n">
        <v>86.27</v>
      </c>
      <c r="T30" t="n">
        <v>12754.2</v>
      </c>
      <c r="U30" t="n">
        <v>0.65</v>
      </c>
      <c r="V30" t="n">
        <v>0.79</v>
      </c>
      <c r="W30" t="n">
        <v>0.26</v>
      </c>
      <c r="X30" t="n">
        <v>0.75</v>
      </c>
      <c r="Y30" t="n">
        <v>0.5</v>
      </c>
      <c r="Z30" t="n">
        <v>10</v>
      </c>
      <c r="AA30" t="n">
        <v>1007.534339435523</v>
      </c>
      <c r="AB30" t="n">
        <v>1378.552932493667</v>
      </c>
      <c r="AC30" t="n">
        <v>1246.985775427663</v>
      </c>
      <c r="AD30" t="n">
        <v>1007534.339435523</v>
      </c>
      <c r="AE30" t="n">
        <v>1378552.932493666</v>
      </c>
      <c r="AF30" t="n">
        <v>1.448672250552788e-06</v>
      </c>
      <c r="AG30" t="n">
        <v>1.353541666666667</v>
      </c>
      <c r="AH30" t="n">
        <v>1246985.775427663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1.5393</v>
      </c>
      <c r="E31" t="n">
        <v>64.97</v>
      </c>
      <c r="F31" t="n">
        <v>61.72</v>
      </c>
      <c r="G31" t="n">
        <v>176.33</v>
      </c>
      <c r="H31" t="n">
        <v>2.3</v>
      </c>
      <c r="I31" t="n">
        <v>21</v>
      </c>
      <c r="J31" t="n">
        <v>232.18</v>
      </c>
      <c r="K31" t="n">
        <v>53.44</v>
      </c>
      <c r="L31" t="n">
        <v>30</v>
      </c>
      <c r="M31" t="n">
        <v>19</v>
      </c>
      <c r="N31" t="n">
        <v>53.75</v>
      </c>
      <c r="O31" t="n">
        <v>28870.05</v>
      </c>
      <c r="P31" t="n">
        <v>798.21</v>
      </c>
      <c r="Q31" t="n">
        <v>793.2</v>
      </c>
      <c r="R31" t="n">
        <v>132.96</v>
      </c>
      <c r="S31" t="n">
        <v>86.27</v>
      </c>
      <c r="T31" t="n">
        <v>12780.65</v>
      </c>
      <c r="U31" t="n">
        <v>0.65</v>
      </c>
      <c r="V31" t="n">
        <v>0.79</v>
      </c>
      <c r="W31" t="n">
        <v>0.26</v>
      </c>
      <c r="X31" t="n">
        <v>0.75</v>
      </c>
      <c r="Y31" t="n">
        <v>0.5</v>
      </c>
      <c r="Z31" t="n">
        <v>10</v>
      </c>
      <c r="AA31" t="n">
        <v>1006.341160057657</v>
      </c>
      <c r="AB31" t="n">
        <v>1376.920371829512</v>
      </c>
      <c r="AC31" t="n">
        <v>1245.509024061982</v>
      </c>
      <c r="AD31" t="n">
        <v>1006341.160057658</v>
      </c>
      <c r="AE31" t="n">
        <v>1376920.371829512</v>
      </c>
      <c r="AF31" t="n">
        <v>1.448672250552788e-06</v>
      </c>
      <c r="AG31" t="n">
        <v>1.353541666666667</v>
      </c>
      <c r="AH31" t="n">
        <v>1245509.024061982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1.541</v>
      </c>
      <c r="E32" t="n">
        <v>64.89</v>
      </c>
      <c r="F32" t="n">
        <v>61.68</v>
      </c>
      <c r="G32" t="n">
        <v>185.04</v>
      </c>
      <c r="H32" t="n">
        <v>2.36</v>
      </c>
      <c r="I32" t="n">
        <v>20</v>
      </c>
      <c r="J32" t="n">
        <v>233.89</v>
      </c>
      <c r="K32" t="n">
        <v>53.44</v>
      </c>
      <c r="L32" t="n">
        <v>31</v>
      </c>
      <c r="M32" t="n">
        <v>18</v>
      </c>
      <c r="N32" t="n">
        <v>54.46</v>
      </c>
      <c r="O32" t="n">
        <v>29081.05</v>
      </c>
      <c r="P32" t="n">
        <v>800.37</v>
      </c>
      <c r="Q32" t="n">
        <v>793.2</v>
      </c>
      <c r="R32" t="n">
        <v>131.7</v>
      </c>
      <c r="S32" t="n">
        <v>86.27</v>
      </c>
      <c r="T32" t="n">
        <v>12155.27</v>
      </c>
      <c r="U32" t="n">
        <v>0.66</v>
      </c>
      <c r="V32" t="n">
        <v>0.79</v>
      </c>
      <c r="W32" t="n">
        <v>0.26</v>
      </c>
      <c r="X32" t="n">
        <v>0.71</v>
      </c>
      <c r="Y32" t="n">
        <v>0.5</v>
      </c>
      <c r="Z32" t="n">
        <v>10</v>
      </c>
      <c r="AA32" t="n">
        <v>1006.949283628614</v>
      </c>
      <c r="AB32" t="n">
        <v>1377.752433327813</v>
      </c>
      <c r="AC32" t="n">
        <v>1246.261674778691</v>
      </c>
      <c r="AD32" t="n">
        <v>1006949.283628614</v>
      </c>
      <c r="AE32" t="n">
        <v>1377752.433327813</v>
      </c>
      <c r="AF32" t="n">
        <v>1.450272161438216e-06</v>
      </c>
      <c r="AG32" t="n">
        <v>1.351875</v>
      </c>
      <c r="AH32" t="n">
        <v>1246261.674778691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1.5432</v>
      </c>
      <c r="E33" t="n">
        <v>64.8</v>
      </c>
      <c r="F33" t="n">
        <v>61.62</v>
      </c>
      <c r="G33" t="n">
        <v>194.6</v>
      </c>
      <c r="H33" t="n">
        <v>2.41</v>
      </c>
      <c r="I33" t="n">
        <v>19</v>
      </c>
      <c r="J33" t="n">
        <v>235.61</v>
      </c>
      <c r="K33" t="n">
        <v>53.44</v>
      </c>
      <c r="L33" t="n">
        <v>32</v>
      </c>
      <c r="M33" t="n">
        <v>17</v>
      </c>
      <c r="N33" t="n">
        <v>55.18</v>
      </c>
      <c r="O33" t="n">
        <v>29293.06</v>
      </c>
      <c r="P33" t="n">
        <v>797.15</v>
      </c>
      <c r="Q33" t="n">
        <v>793.2</v>
      </c>
      <c r="R33" t="n">
        <v>129.86</v>
      </c>
      <c r="S33" t="n">
        <v>86.27</v>
      </c>
      <c r="T33" t="n">
        <v>11239.7</v>
      </c>
      <c r="U33" t="n">
        <v>0.66</v>
      </c>
      <c r="V33" t="n">
        <v>0.79</v>
      </c>
      <c r="W33" t="n">
        <v>0.25</v>
      </c>
      <c r="X33" t="n">
        <v>0.65</v>
      </c>
      <c r="Y33" t="n">
        <v>0.5</v>
      </c>
      <c r="Z33" t="n">
        <v>10</v>
      </c>
      <c r="AA33" t="n">
        <v>1002.393276474547</v>
      </c>
      <c r="AB33" t="n">
        <v>1371.518703342769</v>
      </c>
      <c r="AC33" t="n">
        <v>1240.622883234324</v>
      </c>
      <c r="AD33" t="n">
        <v>1002393.276474547</v>
      </c>
      <c r="AE33" t="n">
        <v>1371518.703342769</v>
      </c>
      <c r="AF33" t="n">
        <v>1.45234263434877e-06</v>
      </c>
      <c r="AG33" t="n">
        <v>1.35</v>
      </c>
      <c r="AH33" t="n">
        <v>1240622.883234324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1.5429</v>
      </c>
      <c r="E34" t="n">
        <v>64.81</v>
      </c>
      <c r="F34" t="n">
        <v>61.64</v>
      </c>
      <c r="G34" t="n">
        <v>194.64</v>
      </c>
      <c r="H34" t="n">
        <v>2.47</v>
      </c>
      <c r="I34" t="n">
        <v>19</v>
      </c>
      <c r="J34" t="n">
        <v>237.34</v>
      </c>
      <c r="K34" t="n">
        <v>53.44</v>
      </c>
      <c r="L34" t="n">
        <v>33</v>
      </c>
      <c r="M34" t="n">
        <v>17</v>
      </c>
      <c r="N34" t="n">
        <v>55.91</v>
      </c>
      <c r="O34" t="n">
        <v>29506.09</v>
      </c>
      <c r="P34" t="n">
        <v>798.42</v>
      </c>
      <c r="Q34" t="n">
        <v>793.2</v>
      </c>
      <c r="R34" t="n">
        <v>130.34</v>
      </c>
      <c r="S34" t="n">
        <v>86.27</v>
      </c>
      <c r="T34" t="n">
        <v>11479.8</v>
      </c>
      <c r="U34" t="n">
        <v>0.66</v>
      </c>
      <c r="V34" t="n">
        <v>0.79</v>
      </c>
      <c r="W34" t="n">
        <v>0.25</v>
      </c>
      <c r="X34" t="n">
        <v>0.67</v>
      </c>
      <c r="Y34" t="n">
        <v>0.5</v>
      </c>
      <c r="Z34" t="n">
        <v>10</v>
      </c>
      <c r="AA34" t="n">
        <v>1003.802315969439</v>
      </c>
      <c r="AB34" t="n">
        <v>1373.446613342116</v>
      </c>
      <c r="AC34" t="n">
        <v>1242.366796209172</v>
      </c>
      <c r="AD34" t="n">
        <v>1003802.315969439</v>
      </c>
      <c r="AE34" t="n">
        <v>1373446.613342116</v>
      </c>
      <c r="AF34" t="n">
        <v>1.452060297133695e-06</v>
      </c>
      <c r="AG34" t="n">
        <v>1.350208333333333</v>
      </c>
      <c r="AH34" t="n">
        <v>1242366.796209172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1.5479</v>
      </c>
      <c r="E35" t="n">
        <v>64.59999999999999</v>
      </c>
      <c r="F35" t="n">
        <v>61.46</v>
      </c>
      <c r="G35" t="n">
        <v>204.88</v>
      </c>
      <c r="H35" t="n">
        <v>2.53</v>
      </c>
      <c r="I35" t="n">
        <v>18</v>
      </c>
      <c r="J35" t="n">
        <v>239.08</v>
      </c>
      <c r="K35" t="n">
        <v>53.44</v>
      </c>
      <c r="L35" t="n">
        <v>34</v>
      </c>
      <c r="M35" t="n">
        <v>16</v>
      </c>
      <c r="N35" t="n">
        <v>56.64</v>
      </c>
      <c r="O35" t="n">
        <v>29720.17</v>
      </c>
      <c r="P35" t="n">
        <v>795.26</v>
      </c>
      <c r="Q35" t="n">
        <v>793.2</v>
      </c>
      <c r="R35" t="n">
        <v>124.52</v>
      </c>
      <c r="S35" t="n">
        <v>86.27</v>
      </c>
      <c r="T35" t="n">
        <v>8574.65</v>
      </c>
      <c r="U35" t="n">
        <v>0.6899999999999999</v>
      </c>
      <c r="V35" t="n">
        <v>0.79</v>
      </c>
      <c r="W35" t="n">
        <v>0.24</v>
      </c>
      <c r="X35" t="n">
        <v>0.5</v>
      </c>
      <c r="Y35" t="n">
        <v>0.5</v>
      </c>
      <c r="Z35" t="n">
        <v>10</v>
      </c>
      <c r="AA35" t="n">
        <v>996.9372508915668</v>
      </c>
      <c r="AB35" t="n">
        <v>1364.053528437274</v>
      </c>
      <c r="AC35" t="n">
        <v>1233.870174144372</v>
      </c>
      <c r="AD35" t="n">
        <v>996937.2508915669</v>
      </c>
      <c r="AE35" t="n">
        <v>1364053.528437274</v>
      </c>
      <c r="AF35" t="n">
        <v>1.456765917384955e-06</v>
      </c>
      <c r="AG35" t="n">
        <v>1.345833333333333</v>
      </c>
      <c r="AH35" t="n">
        <v>1233870.174144371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1.5448</v>
      </c>
      <c r="E36" t="n">
        <v>64.73</v>
      </c>
      <c r="F36" t="n">
        <v>61.6</v>
      </c>
      <c r="G36" t="n">
        <v>205.32</v>
      </c>
      <c r="H36" t="n">
        <v>2.58</v>
      </c>
      <c r="I36" t="n">
        <v>18</v>
      </c>
      <c r="J36" t="n">
        <v>240.82</v>
      </c>
      <c r="K36" t="n">
        <v>53.44</v>
      </c>
      <c r="L36" t="n">
        <v>35</v>
      </c>
      <c r="M36" t="n">
        <v>16</v>
      </c>
      <c r="N36" t="n">
        <v>57.39</v>
      </c>
      <c r="O36" t="n">
        <v>29935.43</v>
      </c>
      <c r="P36" t="n">
        <v>794.73</v>
      </c>
      <c r="Q36" t="n">
        <v>793.2</v>
      </c>
      <c r="R36" t="n">
        <v>129.07</v>
      </c>
      <c r="S36" t="n">
        <v>86.27</v>
      </c>
      <c r="T36" t="n">
        <v>10848.07</v>
      </c>
      <c r="U36" t="n">
        <v>0.67</v>
      </c>
      <c r="V36" t="n">
        <v>0.79</v>
      </c>
      <c r="W36" t="n">
        <v>0.25</v>
      </c>
      <c r="X36" t="n">
        <v>0.63</v>
      </c>
      <c r="Y36" t="n">
        <v>0.5</v>
      </c>
      <c r="Z36" t="n">
        <v>10</v>
      </c>
      <c r="AA36" t="n">
        <v>999.1306720640828</v>
      </c>
      <c r="AB36" t="n">
        <v>1367.054664052423</v>
      </c>
      <c r="AC36" t="n">
        <v>1236.584885588531</v>
      </c>
      <c r="AD36" t="n">
        <v>999130.6720640828</v>
      </c>
      <c r="AE36" t="n">
        <v>1367054.664052423</v>
      </c>
      <c r="AF36" t="n">
        <v>1.453848432829174e-06</v>
      </c>
      <c r="AG36" t="n">
        <v>1.348541666666667</v>
      </c>
      <c r="AH36" t="n">
        <v>1236584.885588531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1.5464</v>
      </c>
      <c r="E37" t="n">
        <v>64.67</v>
      </c>
      <c r="F37" t="n">
        <v>61.56</v>
      </c>
      <c r="G37" t="n">
        <v>217.29</v>
      </c>
      <c r="H37" t="n">
        <v>2.64</v>
      </c>
      <c r="I37" t="n">
        <v>17</v>
      </c>
      <c r="J37" t="n">
        <v>242.57</v>
      </c>
      <c r="K37" t="n">
        <v>53.44</v>
      </c>
      <c r="L37" t="n">
        <v>36</v>
      </c>
      <c r="M37" t="n">
        <v>15</v>
      </c>
      <c r="N37" t="n">
        <v>58.14</v>
      </c>
      <c r="O37" t="n">
        <v>30151.65</v>
      </c>
      <c r="P37" t="n">
        <v>792.87</v>
      </c>
      <c r="Q37" t="n">
        <v>793.2</v>
      </c>
      <c r="R37" t="n">
        <v>127.96</v>
      </c>
      <c r="S37" t="n">
        <v>86.27</v>
      </c>
      <c r="T37" t="n">
        <v>10300.05</v>
      </c>
      <c r="U37" t="n">
        <v>0.67</v>
      </c>
      <c r="V37" t="n">
        <v>0.79</v>
      </c>
      <c r="W37" t="n">
        <v>0.25</v>
      </c>
      <c r="X37" t="n">
        <v>0.6</v>
      </c>
      <c r="Y37" t="n">
        <v>0.5</v>
      </c>
      <c r="Z37" t="n">
        <v>10</v>
      </c>
      <c r="AA37" t="n">
        <v>996.273706674831</v>
      </c>
      <c r="AB37" t="n">
        <v>1363.145637966431</v>
      </c>
      <c r="AC37" t="n">
        <v>1233.048931465834</v>
      </c>
      <c r="AD37" t="n">
        <v>996273.706674831</v>
      </c>
      <c r="AE37" t="n">
        <v>1363145.637966431</v>
      </c>
      <c r="AF37" t="n">
        <v>1.455354231309577e-06</v>
      </c>
      <c r="AG37" t="n">
        <v>1.347291666666667</v>
      </c>
      <c r="AH37" t="n">
        <v>1233048.931465834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1.5465</v>
      </c>
      <c r="E38" t="n">
        <v>64.66</v>
      </c>
      <c r="F38" t="n">
        <v>61.56</v>
      </c>
      <c r="G38" t="n">
        <v>217.28</v>
      </c>
      <c r="H38" t="n">
        <v>2.69</v>
      </c>
      <c r="I38" t="n">
        <v>17</v>
      </c>
      <c r="J38" t="n">
        <v>244.34</v>
      </c>
      <c r="K38" t="n">
        <v>53.44</v>
      </c>
      <c r="L38" t="n">
        <v>37</v>
      </c>
      <c r="M38" t="n">
        <v>15</v>
      </c>
      <c r="N38" t="n">
        <v>58.9</v>
      </c>
      <c r="O38" t="n">
        <v>30368.96</v>
      </c>
      <c r="P38" t="n">
        <v>793.25</v>
      </c>
      <c r="Q38" t="n">
        <v>793.2</v>
      </c>
      <c r="R38" t="n">
        <v>127.87</v>
      </c>
      <c r="S38" t="n">
        <v>86.27</v>
      </c>
      <c r="T38" t="n">
        <v>10254.61</v>
      </c>
      <c r="U38" t="n">
        <v>0.67</v>
      </c>
      <c r="V38" t="n">
        <v>0.79</v>
      </c>
      <c r="W38" t="n">
        <v>0.25</v>
      </c>
      <c r="X38" t="n">
        <v>0.59</v>
      </c>
      <c r="Y38" t="n">
        <v>0.5</v>
      </c>
      <c r="Z38" t="n">
        <v>10</v>
      </c>
      <c r="AA38" t="n">
        <v>996.5431917359639</v>
      </c>
      <c r="AB38" t="n">
        <v>1363.514359315915</v>
      </c>
      <c r="AC38" t="n">
        <v>1233.382462567226</v>
      </c>
      <c r="AD38" t="n">
        <v>996543.1917359639</v>
      </c>
      <c r="AE38" t="n">
        <v>1363514.359315915</v>
      </c>
      <c r="AF38" t="n">
        <v>1.455448343714602e-06</v>
      </c>
      <c r="AG38" t="n">
        <v>1.347083333333333</v>
      </c>
      <c r="AH38" t="n">
        <v>1233382.462567226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1.548</v>
      </c>
      <c r="E39" t="n">
        <v>64.59999999999999</v>
      </c>
      <c r="F39" t="n">
        <v>61.53</v>
      </c>
      <c r="G39" t="n">
        <v>230.76</v>
      </c>
      <c r="H39" t="n">
        <v>2.75</v>
      </c>
      <c r="I39" t="n">
        <v>16</v>
      </c>
      <c r="J39" t="n">
        <v>246.11</v>
      </c>
      <c r="K39" t="n">
        <v>53.44</v>
      </c>
      <c r="L39" t="n">
        <v>38</v>
      </c>
      <c r="M39" t="n">
        <v>14</v>
      </c>
      <c r="N39" t="n">
        <v>59.67</v>
      </c>
      <c r="O39" t="n">
        <v>30587.38</v>
      </c>
      <c r="P39" t="n">
        <v>792.8200000000001</v>
      </c>
      <c r="Q39" t="n">
        <v>793.2</v>
      </c>
      <c r="R39" t="n">
        <v>126.92</v>
      </c>
      <c r="S39" t="n">
        <v>86.27</v>
      </c>
      <c r="T39" t="n">
        <v>9786.99</v>
      </c>
      <c r="U39" t="n">
        <v>0.68</v>
      </c>
      <c r="V39" t="n">
        <v>0.79</v>
      </c>
      <c r="W39" t="n">
        <v>0.25</v>
      </c>
      <c r="X39" t="n">
        <v>0.57</v>
      </c>
      <c r="Y39" t="n">
        <v>0.5</v>
      </c>
      <c r="Z39" t="n">
        <v>10</v>
      </c>
      <c r="AA39" t="n">
        <v>995.0597951456444</v>
      </c>
      <c r="AB39" t="n">
        <v>1361.484710658201</v>
      </c>
      <c r="AC39" t="n">
        <v>1231.546520728775</v>
      </c>
      <c r="AD39" t="n">
        <v>995059.7951456445</v>
      </c>
      <c r="AE39" t="n">
        <v>1361484.710658201</v>
      </c>
      <c r="AF39" t="n">
        <v>1.45686002978998e-06</v>
      </c>
      <c r="AG39" t="n">
        <v>1.345833333333333</v>
      </c>
      <c r="AH39" t="n">
        <v>1231546.520728775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1.5483</v>
      </c>
      <c r="E40" t="n">
        <v>64.59</v>
      </c>
      <c r="F40" t="n">
        <v>61.52</v>
      </c>
      <c r="G40" t="n">
        <v>230.72</v>
      </c>
      <c r="H40" t="n">
        <v>2.8</v>
      </c>
      <c r="I40" t="n">
        <v>16</v>
      </c>
      <c r="J40" t="n">
        <v>247.89</v>
      </c>
      <c r="K40" t="n">
        <v>53.44</v>
      </c>
      <c r="L40" t="n">
        <v>39</v>
      </c>
      <c r="M40" t="n">
        <v>14</v>
      </c>
      <c r="N40" t="n">
        <v>60.45</v>
      </c>
      <c r="O40" t="n">
        <v>30806.92</v>
      </c>
      <c r="P40" t="n">
        <v>791.83</v>
      </c>
      <c r="Q40" t="n">
        <v>793.2</v>
      </c>
      <c r="R40" t="n">
        <v>126.46</v>
      </c>
      <c r="S40" t="n">
        <v>86.27</v>
      </c>
      <c r="T40" t="n">
        <v>9554.74</v>
      </c>
      <c r="U40" t="n">
        <v>0.68</v>
      </c>
      <c r="V40" t="n">
        <v>0.79</v>
      </c>
      <c r="W40" t="n">
        <v>0.25</v>
      </c>
      <c r="X40" t="n">
        <v>0.5600000000000001</v>
      </c>
      <c r="Y40" t="n">
        <v>0.5</v>
      </c>
      <c r="Z40" t="n">
        <v>10</v>
      </c>
      <c r="AA40" t="n">
        <v>993.9503837072572</v>
      </c>
      <c r="AB40" t="n">
        <v>1359.966764984421</v>
      </c>
      <c r="AC40" t="n">
        <v>1230.17344565965</v>
      </c>
      <c r="AD40" t="n">
        <v>993950.3837072572</v>
      </c>
      <c r="AE40" t="n">
        <v>1359966.764984421</v>
      </c>
      <c r="AF40" t="n">
        <v>1.457142367005055e-06</v>
      </c>
      <c r="AG40" t="n">
        <v>1.345625</v>
      </c>
      <c r="AH40" t="n">
        <v>1230173.44565965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1.5482</v>
      </c>
      <c r="E41" t="n">
        <v>64.59</v>
      </c>
      <c r="F41" t="n">
        <v>61.53</v>
      </c>
      <c r="G41" t="n">
        <v>230.72</v>
      </c>
      <c r="H41" t="n">
        <v>2.85</v>
      </c>
      <c r="I41" t="n">
        <v>16</v>
      </c>
      <c r="J41" t="n">
        <v>249.68</v>
      </c>
      <c r="K41" t="n">
        <v>53.44</v>
      </c>
      <c r="L41" t="n">
        <v>40</v>
      </c>
      <c r="M41" t="n">
        <v>14</v>
      </c>
      <c r="N41" t="n">
        <v>61.24</v>
      </c>
      <c r="O41" t="n">
        <v>31027.6</v>
      </c>
      <c r="P41" t="n">
        <v>789.88</v>
      </c>
      <c r="Q41" t="n">
        <v>793.2</v>
      </c>
      <c r="R41" t="n">
        <v>126.65</v>
      </c>
      <c r="S41" t="n">
        <v>86.27</v>
      </c>
      <c r="T41" t="n">
        <v>9648.85</v>
      </c>
      <c r="U41" t="n">
        <v>0.68</v>
      </c>
      <c r="V41" t="n">
        <v>0.79</v>
      </c>
      <c r="W41" t="n">
        <v>0.25</v>
      </c>
      <c r="X41" t="n">
        <v>0.5600000000000001</v>
      </c>
      <c r="Y41" t="n">
        <v>0.5</v>
      </c>
      <c r="Z41" t="n">
        <v>10</v>
      </c>
      <c r="AA41" t="n">
        <v>992.3477986177502</v>
      </c>
      <c r="AB41" t="n">
        <v>1357.774037363894</v>
      </c>
      <c r="AC41" t="n">
        <v>1228.189988885713</v>
      </c>
      <c r="AD41" t="n">
        <v>992347.7986177502</v>
      </c>
      <c r="AE41" t="n">
        <v>1357774.037363894</v>
      </c>
      <c r="AF41" t="n">
        <v>1.45704825460003e-06</v>
      </c>
      <c r="AG41" t="n">
        <v>1.345625</v>
      </c>
      <c r="AH41" t="n">
        <v>1228189.988885713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0.9869</v>
      </c>
      <c r="E2" t="n">
        <v>101.33</v>
      </c>
      <c r="F2" t="n">
        <v>84.65000000000001</v>
      </c>
      <c r="G2" t="n">
        <v>8.31</v>
      </c>
      <c r="H2" t="n">
        <v>0.15</v>
      </c>
      <c r="I2" t="n">
        <v>611</v>
      </c>
      <c r="J2" t="n">
        <v>116.05</v>
      </c>
      <c r="K2" t="n">
        <v>43.4</v>
      </c>
      <c r="L2" t="n">
        <v>1</v>
      </c>
      <c r="M2" t="n">
        <v>609</v>
      </c>
      <c r="N2" t="n">
        <v>16.65</v>
      </c>
      <c r="O2" t="n">
        <v>14546.17</v>
      </c>
      <c r="P2" t="n">
        <v>840.8099999999999</v>
      </c>
      <c r="Q2" t="n">
        <v>793.3099999999999</v>
      </c>
      <c r="R2" t="n">
        <v>900.5700000000001</v>
      </c>
      <c r="S2" t="n">
        <v>86.27</v>
      </c>
      <c r="T2" t="n">
        <v>393633.01</v>
      </c>
      <c r="U2" t="n">
        <v>0.1</v>
      </c>
      <c r="V2" t="n">
        <v>0.57</v>
      </c>
      <c r="W2" t="n">
        <v>1.2</v>
      </c>
      <c r="X2" t="n">
        <v>23.67</v>
      </c>
      <c r="Y2" t="n">
        <v>0.5</v>
      </c>
      <c r="Z2" t="n">
        <v>10</v>
      </c>
      <c r="AA2" t="n">
        <v>1672.836519305392</v>
      </c>
      <c r="AB2" t="n">
        <v>2288.848726052302</v>
      </c>
      <c r="AC2" t="n">
        <v>2070.404216057233</v>
      </c>
      <c r="AD2" t="n">
        <v>1672836.519305392</v>
      </c>
      <c r="AE2" t="n">
        <v>2288848.726052302</v>
      </c>
      <c r="AF2" t="n">
        <v>1.004814466736736e-06</v>
      </c>
      <c r="AG2" t="n">
        <v>2.111041666666666</v>
      </c>
      <c r="AH2" t="n">
        <v>2070404.216057233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1.274</v>
      </c>
      <c r="E3" t="n">
        <v>78.48999999999999</v>
      </c>
      <c r="F3" t="n">
        <v>70.41</v>
      </c>
      <c r="G3" t="n">
        <v>16.83</v>
      </c>
      <c r="H3" t="n">
        <v>0.3</v>
      </c>
      <c r="I3" t="n">
        <v>251</v>
      </c>
      <c r="J3" t="n">
        <v>117.34</v>
      </c>
      <c r="K3" t="n">
        <v>43.4</v>
      </c>
      <c r="L3" t="n">
        <v>2</v>
      </c>
      <c r="M3" t="n">
        <v>249</v>
      </c>
      <c r="N3" t="n">
        <v>16.94</v>
      </c>
      <c r="O3" t="n">
        <v>14705.49</v>
      </c>
      <c r="P3" t="n">
        <v>694.33</v>
      </c>
      <c r="Q3" t="n">
        <v>793.21</v>
      </c>
      <c r="R3" t="n">
        <v>423.49</v>
      </c>
      <c r="S3" t="n">
        <v>86.27</v>
      </c>
      <c r="T3" t="n">
        <v>156892.91</v>
      </c>
      <c r="U3" t="n">
        <v>0.2</v>
      </c>
      <c r="V3" t="n">
        <v>0.6899999999999999</v>
      </c>
      <c r="W3" t="n">
        <v>0.62</v>
      </c>
      <c r="X3" t="n">
        <v>9.44</v>
      </c>
      <c r="Y3" t="n">
        <v>0.5</v>
      </c>
      <c r="Z3" t="n">
        <v>10</v>
      </c>
      <c r="AA3" t="n">
        <v>1074.095861966301</v>
      </c>
      <c r="AB3" t="n">
        <v>1469.625344107403</v>
      </c>
      <c r="AC3" t="n">
        <v>1329.366363897917</v>
      </c>
      <c r="AD3" t="n">
        <v>1074095.861966301</v>
      </c>
      <c r="AE3" t="n">
        <v>1469625.344107403</v>
      </c>
      <c r="AF3" t="n">
        <v>1.297125980973353e-06</v>
      </c>
      <c r="AG3" t="n">
        <v>1.635208333333333</v>
      </c>
      <c r="AH3" t="n">
        <v>1329366.363897917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1.3755</v>
      </c>
      <c r="E4" t="n">
        <v>72.7</v>
      </c>
      <c r="F4" t="n">
        <v>66.84</v>
      </c>
      <c r="G4" t="n">
        <v>25.38</v>
      </c>
      <c r="H4" t="n">
        <v>0.45</v>
      </c>
      <c r="I4" t="n">
        <v>158</v>
      </c>
      <c r="J4" t="n">
        <v>118.63</v>
      </c>
      <c r="K4" t="n">
        <v>43.4</v>
      </c>
      <c r="L4" t="n">
        <v>3</v>
      </c>
      <c r="M4" t="n">
        <v>156</v>
      </c>
      <c r="N4" t="n">
        <v>17.23</v>
      </c>
      <c r="O4" t="n">
        <v>14865.24</v>
      </c>
      <c r="P4" t="n">
        <v>654.98</v>
      </c>
      <c r="Q4" t="n">
        <v>793.25</v>
      </c>
      <c r="R4" t="n">
        <v>304.07</v>
      </c>
      <c r="S4" t="n">
        <v>86.27</v>
      </c>
      <c r="T4" t="n">
        <v>97650.86</v>
      </c>
      <c r="U4" t="n">
        <v>0.28</v>
      </c>
      <c r="V4" t="n">
        <v>0.73</v>
      </c>
      <c r="W4" t="n">
        <v>0.47</v>
      </c>
      <c r="X4" t="n">
        <v>5.87</v>
      </c>
      <c r="Y4" t="n">
        <v>0.5</v>
      </c>
      <c r="Z4" t="n">
        <v>10</v>
      </c>
      <c r="AA4" t="n">
        <v>940.8144452059253</v>
      </c>
      <c r="AB4" t="n">
        <v>1287.263829734737</v>
      </c>
      <c r="AC4" t="n">
        <v>1164.409176510985</v>
      </c>
      <c r="AD4" t="n">
        <v>940814.4452059253</v>
      </c>
      <c r="AE4" t="n">
        <v>1287263.829734737</v>
      </c>
      <c r="AF4" t="n">
        <v>1.40046843550145e-06</v>
      </c>
      <c r="AG4" t="n">
        <v>1.514583333333333</v>
      </c>
      <c r="AH4" t="n">
        <v>1164409.176510985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1.4278</v>
      </c>
      <c r="E5" t="n">
        <v>70.04000000000001</v>
      </c>
      <c r="F5" t="n">
        <v>65.20999999999999</v>
      </c>
      <c r="G5" t="n">
        <v>34.02</v>
      </c>
      <c r="H5" t="n">
        <v>0.59</v>
      </c>
      <c r="I5" t="n">
        <v>115</v>
      </c>
      <c r="J5" t="n">
        <v>119.93</v>
      </c>
      <c r="K5" t="n">
        <v>43.4</v>
      </c>
      <c r="L5" t="n">
        <v>4</v>
      </c>
      <c r="M5" t="n">
        <v>113</v>
      </c>
      <c r="N5" t="n">
        <v>17.53</v>
      </c>
      <c r="O5" t="n">
        <v>15025.44</v>
      </c>
      <c r="P5" t="n">
        <v>634.91</v>
      </c>
      <c r="Q5" t="n">
        <v>793.22</v>
      </c>
      <c r="R5" t="n">
        <v>249.35</v>
      </c>
      <c r="S5" t="n">
        <v>86.27</v>
      </c>
      <c r="T5" t="n">
        <v>70507.28</v>
      </c>
      <c r="U5" t="n">
        <v>0.35</v>
      </c>
      <c r="V5" t="n">
        <v>0.74</v>
      </c>
      <c r="W5" t="n">
        <v>0.4</v>
      </c>
      <c r="X5" t="n">
        <v>4.24</v>
      </c>
      <c r="Y5" t="n">
        <v>0.5</v>
      </c>
      <c r="Z5" t="n">
        <v>10</v>
      </c>
      <c r="AA5" t="n">
        <v>880.5938029969639</v>
      </c>
      <c r="AB5" t="n">
        <v>1204.867290317206</v>
      </c>
      <c r="AC5" t="n">
        <v>1089.876447171194</v>
      </c>
      <c r="AD5" t="n">
        <v>880593.8029969638</v>
      </c>
      <c r="AE5" t="n">
        <v>1204867.290317206</v>
      </c>
      <c r="AF5" t="n">
        <v>1.453717798770607e-06</v>
      </c>
      <c r="AG5" t="n">
        <v>1.459166666666667</v>
      </c>
      <c r="AH5" t="n">
        <v>1089876.447171194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1.4584</v>
      </c>
      <c r="E6" t="n">
        <v>68.56999999999999</v>
      </c>
      <c r="F6" t="n">
        <v>64.31</v>
      </c>
      <c r="G6" t="n">
        <v>42.4</v>
      </c>
      <c r="H6" t="n">
        <v>0.73</v>
      </c>
      <c r="I6" t="n">
        <v>91</v>
      </c>
      <c r="J6" t="n">
        <v>121.23</v>
      </c>
      <c r="K6" t="n">
        <v>43.4</v>
      </c>
      <c r="L6" t="n">
        <v>5</v>
      </c>
      <c r="M6" t="n">
        <v>89</v>
      </c>
      <c r="N6" t="n">
        <v>17.83</v>
      </c>
      <c r="O6" t="n">
        <v>15186.08</v>
      </c>
      <c r="P6" t="n">
        <v>621.83</v>
      </c>
      <c r="Q6" t="n">
        <v>793.23</v>
      </c>
      <c r="R6" t="n">
        <v>219.48</v>
      </c>
      <c r="S6" t="n">
        <v>86.27</v>
      </c>
      <c r="T6" t="n">
        <v>55691.07</v>
      </c>
      <c r="U6" t="n">
        <v>0.39</v>
      </c>
      <c r="V6" t="n">
        <v>0.76</v>
      </c>
      <c r="W6" t="n">
        <v>0.37</v>
      </c>
      <c r="X6" t="n">
        <v>3.34</v>
      </c>
      <c r="Y6" t="n">
        <v>0.5</v>
      </c>
      <c r="Z6" t="n">
        <v>10</v>
      </c>
      <c r="AA6" t="n">
        <v>846.3307553613276</v>
      </c>
      <c r="AB6" t="n">
        <v>1157.987076963149</v>
      </c>
      <c r="AC6" t="n">
        <v>1047.470415582855</v>
      </c>
      <c r="AD6" t="n">
        <v>846330.7553613277</v>
      </c>
      <c r="AE6" t="n">
        <v>1157987.076963149</v>
      </c>
      <c r="AF6" t="n">
        <v>1.48487325796824e-06</v>
      </c>
      <c r="AG6" t="n">
        <v>1.428541666666667</v>
      </c>
      <c r="AH6" t="n">
        <v>1047470.415582855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1.4825</v>
      </c>
      <c r="E7" t="n">
        <v>67.45</v>
      </c>
      <c r="F7" t="n">
        <v>63.6</v>
      </c>
      <c r="G7" t="n">
        <v>51.57</v>
      </c>
      <c r="H7" t="n">
        <v>0.86</v>
      </c>
      <c r="I7" t="n">
        <v>74</v>
      </c>
      <c r="J7" t="n">
        <v>122.54</v>
      </c>
      <c r="K7" t="n">
        <v>43.4</v>
      </c>
      <c r="L7" t="n">
        <v>6</v>
      </c>
      <c r="M7" t="n">
        <v>72</v>
      </c>
      <c r="N7" t="n">
        <v>18.14</v>
      </c>
      <c r="O7" t="n">
        <v>15347.16</v>
      </c>
      <c r="P7" t="n">
        <v>610.99</v>
      </c>
      <c r="Q7" t="n">
        <v>793.23</v>
      </c>
      <c r="R7" t="n">
        <v>195.48</v>
      </c>
      <c r="S7" t="n">
        <v>86.27</v>
      </c>
      <c r="T7" t="n">
        <v>43776.99</v>
      </c>
      <c r="U7" t="n">
        <v>0.44</v>
      </c>
      <c r="V7" t="n">
        <v>0.76</v>
      </c>
      <c r="W7" t="n">
        <v>0.34</v>
      </c>
      <c r="X7" t="n">
        <v>2.63</v>
      </c>
      <c r="Y7" t="n">
        <v>0.5</v>
      </c>
      <c r="Z7" t="n">
        <v>10</v>
      </c>
      <c r="AA7" t="n">
        <v>819.8422907756484</v>
      </c>
      <c r="AB7" t="n">
        <v>1121.74439112844</v>
      </c>
      <c r="AC7" t="n">
        <v>1014.686680817282</v>
      </c>
      <c r="AD7" t="n">
        <v>819842.2907756484</v>
      </c>
      <c r="AE7" t="n">
        <v>1121744.39112844</v>
      </c>
      <c r="AF7" t="n">
        <v>1.509410727467029e-06</v>
      </c>
      <c r="AG7" t="n">
        <v>1.405208333333333</v>
      </c>
      <c r="AH7" t="n">
        <v>1014686.680817282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1.4947</v>
      </c>
      <c r="E8" t="n">
        <v>66.90000000000001</v>
      </c>
      <c r="F8" t="n">
        <v>63.32</v>
      </c>
      <c r="G8" t="n">
        <v>60.3</v>
      </c>
      <c r="H8" t="n">
        <v>1</v>
      </c>
      <c r="I8" t="n">
        <v>63</v>
      </c>
      <c r="J8" t="n">
        <v>123.85</v>
      </c>
      <c r="K8" t="n">
        <v>43.4</v>
      </c>
      <c r="L8" t="n">
        <v>7</v>
      </c>
      <c r="M8" t="n">
        <v>61</v>
      </c>
      <c r="N8" t="n">
        <v>18.45</v>
      </c>
      <c r="O8" t="n">
        <v>15508.69</v>
      </c>
      <c r="P8" t="n">
        <v>604.17</v>
      </c>
      <c r="Q8" t="n">
        <v>793.2</v>
      </c>
      <c r="R8" t="n">
        <v>186.42</v>
      </c>
      <c r="S8" t="n">
        <v>86.27</v>
      </c>
      <c r="T8" t="n">
        <v>39297.81</v>
      </c>
      <c r="U8" t="n">
        <v>0.46</v>
      </c>
      <c r="V8" t="n">
        <v>0.77</v>
      </c>
      <c r="W8" t="n">
        <v>0.32</v>
      </c>
      <c r="X8" t="n">
        <v>2.35</v>
      </c>
      <c r="Y8" t="n">
        <v>0.5</v>
      </c>
      <c r="Z8" t="n">
        <v>10</v>
      </c>
      <c r="AA8" t="n">
        <v>805.8581173697155</v>
      </c>
      <c r="AB8" t="n">
        <v>1102.610628136253</v>
      </c>
      <c r="AC8" t="n">
        <v>997.3790173106639</v>
      </c>
      <c r="AD8" t="n">
        <v>805858.1173697155</v>
      </c>
      <c r="AE8" t="n">
        <v>1102610.628136253</v>
      </c>
      <c r="AF8" t="n">
        <v>1.521832185055628e-06</v>
      </c>
      <c r="AG8" t="n">
        <v>1.39375</v>
      </c>
      <c r="AH8" t="n">
        <v>997379.0173106639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1.5058</v>
      </c>
      <c r="E9" t="n">
        <v>66.41</v>
      </c>
      <c r="F9" t="n">
        <v>63.01</v>
      </c>
      <c r="G9" t="n">
        <v>68.73999999999999</v>
      </c>
      <c r="H9" t="n">
        <v>1.13</v>
      </c>
      <c r="I9" t="n">
        <v>55</v>
      </c>
      <c r="J9" t="n">
        <v>125.16</v>
      </c>
      <c r="K9" t="n">
        <v>43.4</v>
      </c>
      <c r="L9" t="n">
        <v>8</v>
      </c>
      <c r="M9" t="n">
        <v>53</v>
      </c>
      <c r="N9" t="n">
        <v>18.76</v>
      </c>
      <c r="O9" t="n">
        <v>15670.68</v>
      </c>
      <c r="P9" t="n">
        <v>597.76</v>
      </c>
      <c r="Q9" t="n">
        <v>793.2</v>
      </c>
      <c r="R9" t="n">
        <v>176.33</v>
      </c>
      <c r="S9" t="n">
        <v>86.27</v>
      </c>
      <c r="T9" t="n">
        <v>34296.33</v>
      </c>
      <c r="U9" t="n">
        <v>0.49</v>
      </c>
      <c r="V9" t="n">
        <v>0.77</v>
      </c>
      <c r="W9" t="n">
        <v>0.31</v>
      </c>
      <c r="X9" t="n">
        <v>2.04</v>
      </c>
      <c r="Y9" t="n">
        <v>0.5</v>
      </c>
      <c r="Z9" t="n">
        <v>10</v>
      </c>
      <c r="AA9" t="n">
        <v>792.9313982182067</v>
      </c>
      <c r="AB9" t="n">
        <v>1084.923720706559</v>
      </c>
      <c r="AC9" t="n">
        <v>981.3801235023294</v>
      </c>
      <c r="AD9" t="n">
        <v>792931.3982182067</v>
      </c>
      <c r="AE9" t="n">
        <v>1084923.720706559</v>
      </c>
      <c r="AF9" t="n">
        <v>1.53313367515673e-06</v>
      </c>
      <c r="AG9" t="n">
        <v>1.383541666666667</v>
      </c>
      <c r="AH9" t="n">
        <v>981380.1235023295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1.5165</v>
      </c>
      <c r="E10" t="n">
        <v>65.94</v>
      </c>
      <c r="F10" t="n">
        <v>62.71</v>
      </c>
      <c r="G10" t="n">
        <v>78.39</v>
      </c>
      <c r="H10" t="n">
        <v>1.26</v>
      </c>
      <c r="I10" t="n">
        <v>48</v>
      </c>
      <c r="J10" t="n">
        <v>126.48</v>
      </c>
      <c r="K10" t="n">
        <v>43.4</v>
      </c>
      <c r="L10" t="n">
        <v>9</v>
      </c>
      <c r="M10" t="n">
        <v>46</v>
      </c>
      <c r="N10" t="n">
        <v>19.08</v>
      </c>
      <c r="O10" t="n">
        <v>15833.12</v>
      </c>
      <c r="P10" t="n">
        <v>590.39</v>
      </c>
      <c r="Q10" t="n">
        <v>793.2</v>
      </c>
      <c r="R10" t="n">
        <v>166.21</v>
      </c>
      <c r="S10" t="n">
        <v>86.27</v>
      </c>
      <c r="T10" t="n">
        <v>29269.78</v>
      </c>
      <c r="U10" t="n">
        <v>0.52</v>
      </c>
      <c r="V10" t="n">
        <v>0.77</v>
      </c>
      <c r="W10" t="n">
        <v>0.3</v>
      </c>
      <c r="X10" t="n">
        <v>1.74</v>
      </c>
      <c r="Y10" t="n">
        <v>0.5</v>
      </c>
      <c r="Z10" t="n">
        <v>10</v>
      </c>
      <c r="AA10" t="n">
        <v>779.5762706811465</v>
      </c>
      <c r="AB10" t="n">
        <v>1066.650646023708</v>
      </c>
      <c r="AC10" t="n">
        <v>964.8510054207891</v>
      </c>
      <c r="AD10" t="n">
        <v>779576.2706811465</v>
      </c>
      <c r="AE10" t="n">
        <v>1066650.646023708</v>
      </c>
      <c r="AF10" t="n">
        <v>1.544027904353288e-06</v>
      </c>
      <c r="AG10" t="n">
        <v>1.37375</v>
      </c>
      <c r="AH10" t="n">
        <v>964851.0054207891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1.5234</v>
      </c>
      <c r="E11" t="n">
        <v>65.64</v>
      </c>
      <c r="F11" t="n">
        <v>62.53</v>
      </c>
      <c r="G11" t="n">
        <v>87.25</v>
      </c>
      <c r="H11" t="n">
        <v>1.38</v>
      </c>
      <c r="I11" t="n">
        <v>43</v>
      </c>
      <c r="J11" t="n">
        <v>127.8</v>
      </c>
      <c r="K11" t="n">
        <v>43.4</v>
      </c>
      <c r="L11" t="n">
        <v>10</v>
      </c>
      <c r="M11" t="n">
        <v>41</v>
      </c>
      <c r="N11" t="n">
        <v>19.4</v>
      </c>
      <c r="O11" t="n">
        <v>15996.02</v>
      </c>
      <c r="P11" t="n">
        <v>585.2</v>
      </c>
      <c r="Q11" t="n">
        <v>793.21</v>
      </c>
      <c r="R11" t="n">
        <v>160.11</v>
      </c>
      <c r="S11" t="n">
        <v>86.27</v>
      </c>
      <c r="T11" t="n">
        <v>26243.66</v>
      </c>
      <c r="U11" t="n">
        <v>0.54</v>
      </c>
      <c r="V11" t="n">
        <v>0.78</v>
      </c>
      <c r="W11" t="n">
        <v>0.29</v>
      </c>
      <c r="X11" t="n">
        <v>1.56</v>
      </c>
      <c r="Y11" t="n">
        <v>0.5</v>
      </c>
      <c r="Z11" t="n">
        <v>10</v>
      </c>
      <c r="AA11" t="n">
        <v>770.7247953465192</v>
      </c>
      <c r="AB11" t="n">
        <v>1054.53966697134</v>
      </c>
      <c r="AC11" t="n">
        <v>953.8958812113127</v>
      </c>
      <c r="AD11" t="n">
        <v>770724.7953465192</v>
      </c>
      <c r="AE11" t="n">
        <v>1054539.66697134</v>
      </c>
      <c r="AF11" t="n">
        <v>1.551053154956676e-06</v>
      </c>
      <c r="AG11" t="n">
        <v>1.3675</v>
      </c>
      <c r="AH11" t="n">
        <v>953895.8812113127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1.5299</v>
      </c>
      <c r="E12" t="n">
        <v>65.37</v>
      </c>
      <c r="F12" t="n">
        <v>62.35</v>
      </c>
      <c r="G12" t="n">
        <v>95.92</v>
      </c>
      <c r="H12" t="n">
        <v>1.5</v>
      </c>
      <c r="I12" t="n">
        <v>39</v>
      </c>
      <c r="J12" t="n">
        <v>129.13</v>
      </c>
      <c r="K12" t="n">
        <v>43.4</v>
      </c>
      <c r="L12" t="n">
        <v>11</v>
      </c>
      <c r="M12" t="n">
        <v>37</v>
      </c>
      <c r="N12" t="n">
        <v>19.73</v>
      </c>
      <c r="O12" t="n">
        <v>16159.39</v>
      </c>
      <c r="P12" t="n">
        <v>579.09</v>
      </c>
      <c r="Q12" t="n">
        <v>793.2</v>
      </c>
      <c r="R12" t="n">
        <v>154.11</v>
      </c>
      <c r="S12" t="n">
        <v>86.27</v>
      </c>
      <c r="T12" t="n">
        <v>23265.47</v>
      </c>
      <c r="U12" t="n">
        <v>0.5600000000000001</v>
      </c>
      <c r="V12" t="n">
        <v>0.78</v>
      </c>
      <c r="W12" t="n">
        <v>0.28</v>
      </c>
      <c r="X12" t="n">
        <v>1.38</v>
      </c>
      <c r="Y12" t="n">
        <v>0.5</v>
      </c>
      <c r="Z12" t="n">
        <v>10</v>
      </c>
      <c r="AA12" t="n">
        <v>761.3345943018487</v>
      </c>
      <c r="AB12" t="n">
        <v>1041.691579635589</v>
      </c>
      <c r="AC12" t="n">
        <v>942.2739972984821</v>
      </c>
      <c r="AD12" t="n">
        <v>761334.5943018487</v>
      </c>
      <c r="AE12" t="n">
        <v>1041691.579635589</v>
      </c>
      <c r="AF12" t="n">
        <v>1.55767114465552e-06</v>
      </c>
      <c r="AG12" t="n">
        <v>1.361875</v>
      </c>
      <c r="AH12" t="n">
        <v>942273.9972984821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1.5371</v>
      </c>
      <c r="E13" t="n">
        <v>65.06</v>
      </c>
      <c r="F13" t="n">
        <v>62.12</v>
      </c>
      <c r="G13" t="n">
        <v>103.53</v>
      </c>
      <c r="H13" t="n">
        <v>1.63</v>
      </c>
      <c r="I13" t="n">
        <v>36</v>
      </c>
      <c r="J13" t="n">
        <v>130.45</v>
      </c>
      <c r="K13" t="n">
        <v>43.4</v>
      </c>
      <c r="L13" t="n">
        <v>12</v>
      </c>
      <c r="M13" t="n">
        <v>34</v>
      </c>
      <c r="N13" t="n">
        <v>20.05</v>
      </c>
      <c r="O13" t="n">
        <v>16323.22</v>
      </c>
      <c r="P13" t="n">
        <v>572.73</v>
      </c>
      <c r="Q13" t="n">
        <v>793.21</v>
      </c>
      <c r="R13" t="n">
        <v>145.66</v>
      </c>
      <c r="S13" t="n">
        <v>86.27</v>
      </c>
      <c r="T13" t="n">
        <v>19055.62</v>
      </c>
      <c r="U13" t="n">
        <v>0.59</v>
      </c>
      <c r="V13" t="n">
        <v>0.78</v>
      </c>
      <c r="W13" t="n">
        <v>0.28</v>
      </c>
      <c r="X13" t="n">
        <v>1.15</v>
      </c>
      <c r="Y13" t="n">
        <v>0.5</v>
      </c>
      <c r="Z13" t="n">
        <v>10</v>
      </c>
      <c r="AA13" t="n">
        <v>751.2689433736402</v>
      </c>
      <c r="AB13" t="n">
        <v>1027.919311970436</v>
      </c>
      <c r="AC13" t="n">
        <v>929.8161355297918</v>
      </c>
      <c r="AD13" t="n">
        <v>751268.9433736402</v>
      </c>
      <c r="AE13" t="n">
        <v>1027919.311970435</v>
      </c>
      <c r="AF13" t="n">
        <v>1.565001840937316e-06</v>
      </c>
      <c r="AG13" t="n">
        <v>1.355416666666667</v>
      </c>
      <c r="AH13" t="n">
        <v>929816.1355297918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1.5373</v>
      </c>
      <c r="E14" t="n">
        <v>65.05</v>
      </c>
      <c r="F14" t="n">
        <v>62.18</v>
      </c>
      <c r="G14" t="n">
        <v>113.05</v>
      </c>
      <c r="H14" t="n">
        <v>1.74</v>
      </c>
      <c r="I14" t="n">
        <v>33</v>
      </c>
      <c r="J14" t="n">
        <v>131.79</v>
      </c>
      <c r="K14" t="n">
        <v>43.4</v>
      </c>
      <c r="L14" t="n">
        <v>13</v>
      </c>
      <c r="M14" t="n">
        <v>31</v>
      </c>
      <c r="N14" t="n">
        <v>20.39</v>
      </c>
      <c r="O14" t="n">
        <v>16487.53</v>
      </c>
      <c r="P14" t="n">
        <v>569.6</v>
      </c>
      <c r="Q14" t="n">
        <v>793.2</v>
      </c>
      <c r="R14" t="n">
        <v>148.54</v>
      </c>
      <c r="S14" t="n">
        <v>86.27</v>
      </c>
      <c r="T14" t="n">
        <v>20509.69</v>
      </c>
      <c r="U14" t="n">
        <v>0.58</v>
      </c>
      <c r="V14" t="n">
        <v>0.78</v>
      </c>
      <c r="W14" t="n">
        <v>0.27</v>
      </c>
      <c r="X14" t="n">
        <v>1.21</v>
      </c>
      <c r="Y14" t="n">
        <v>0.5</v>
      </c>
      <c r="Z14" t="n">
        <v>10</v>
      </c>
      <c r="AA14" t="n">
        <v>748.6304086925363</v>
      </c>
      <c r="AB14" t="n">
        <v>1024.309152415815</v>
      </c>
      <c r="AC14" t="n">
        <v>926.550524536173</v>
      </c>
      <c r="AD14" t="n">
        <v>748630.4086925363</v>
      </c>
      <c r="AE14" t="n">
        <v>1024309.152415815</v>
      </c>
      <c r="AF14" t="n">
        <v>1.565205471389588e-06</v>
      </c>
      <c r="AG14" t="n">
        <v>1.355208333333333</v>
      </c>
      <c r="AH14" t="n">
        <v>926550.5245361731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1.5424</v>
      </c>
      <c r="E15" t="n">
        <v>64.83</v>
      </c>
      <c r="F15" t="n">
        <v>62.03</v>
      </c>
      <c r="G15" t="n">
        <v>124.06</v>
      </c>
      <c r="H15" t="n">
        <v>1.86</v>
      </c>
      <c r="I15" t="n">
        <v>30</v>
      </c>
      <c r="J15" t="n">
        <v>133.12</v>
      </c>
      <c r="K15" t="n">
        <v>43.4</v>
      </c>
      <c r="L15" t="n">
        <v>14</v>
      </c>
      <c r="M15" t="n">
        <v>28</v>
      </c>
      <c r="N15" t="n">
        <v>20.72</v>
      </c>
      <c r="O15" t="n">
        <v>16652.31</v>
      </c>
      <c r="P15" t="n">
        <v>564.14</v>
      </c>
      <c r="Q15" t="n">
        <v>793.2</v>
      </c>
      <c r="R15" t="n">
        <v>143.41</v>
      </c>
      <c r="S15" t="n">
        <v>86.27</v>
      </c>
      <c r="T15" t="n">
        <v>17962.18</v>
      </c>
      <c r="U15" t="n">
        <v>0.6</v>
      </c>
      <c r="V15" t="n">
        <v>0.78</v>
      </c>
      <c r="W15" t="n">
        <v>0.27</v>
      </c>
      <c r="X15" t="n">
        <v>1.06</v>
      </c>
      <c r="Y15" t="n">
        <v>0.5</v>
      </c>
      <c r="Z15" t="n">
        <v>10</v>
      </c>
      <c r="AA15" t="n">
        <v>740.7736870611019</v>
      </c>
      <c r="AB15" t="n">
        <v>1013.559239265591</v>
      </c>
      <c r="AC15" t="n">
        <v>916.8265680094084</v>
      </c>
      <c r="AD15" t="n">
        <v>740773.6870611019</v>
      </c>
      <c r="AE15" t="n">
        <v>1013559.239265591</v>
      </c>
      <c r="AF15" t="n">
        <v>1.570398047922527e-06</v>
      </c>
      <c r="AG15" t="n">
        <v>1.350625</v>
      </c>
      <c r="AH15" t="n">
        <v>916826.5680094084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1.5449</v>
      </c>
      <c r="E16" t="n">
        <v>64.73</v>
      </c>
      <c r="F16" t="n">
        <v>61.98</v>
      </c>
      <c r="G16" t="n">
        <v>132.81</v>
      </c>
      <c r="H16" t="n">
        <v>1.97</v>
      </c>
      <c r="I16" t="n">
        <v>28</v>
      </c>
      <c r="J16" t="n">
        <v>134.46</v>
      </c>
      <c r="K16" t="n">
        <v>43.4</v>
      </c>
      <c r="L16" t="n">
        <v>15</v>
      </c>
      <c r="M16" t="n">
        <v>26</v>
      </c>
      <c r="N16" t="n">
        <v>21.06</v>
      </c>
      <c r="O16" t="n">
        <v>16817.7</v>
      </c>
      <c r="P16" t="n">
        <v>559.37</v>
      </c>
      <c r="Q16" t="n">
        <v>793.2</v>
      </c>
      <c r="R16" t="n">
        <v>141.7</v>
      </c>
      <c r="S16" t="n">
        <v>86.27</v>
      </c>
      <c r="T16" t="n">
        <v>17113.78</v>
      </c>
      <c r="U16" t="n">
        <v>0.61</v>
      </c>
      <c r="V16" t="n">
        <v>0.78</v>
      </c>
      <c r="W16" t="n">
        <v>0.27</v>
      </c>
      <c r="X16" t="n">
        <v>1.01</v>
      </c>
      <c r="Y16" t="n">
        <v>0.5</v>
      </c>
      <c r="Z16" t="n">
        <v>10</v>
      </c>
      <c r="AA16" t="n">
        <v>735.1876678030609</v>
      </c>
      <c r="AB16" t="n">
        <v>1005.916201278962</v>
      </c>
      <c r="AC16" t="n">
        <v>909.9129708411526</v>
      </c>
      <c r="AD16" t="n">
        <v>735187.6678030608</v>
      </c>
      <c r="AE16" t="n">
        <v>1005916.201278962</v>
      </c>
      <c r="AF16" t="n">
        <v>1.572943428575928e-06</v>
      </c>
      <c r="AG16" t="n">
        <v>1.348541666666667</v>
      </c>
      <c r="AH16" t="n">
        <v>909912.9708411526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1.5483</v>
      </c>
      <c r="E17" t="n">
        <v>64.58</v>
      </c>
      <c r="F17" t="n">
        <v>61.88</v>
      </c>
      <c r="G17" t="n">
        <v>142.8</v>
      </c>
      <c r="H17" t="n">
        <v>2.08</v>
      </c>
      <c r="I17" t="n">
        <v>26</v>
      </c>
      <c r="J17" t="n">
        <v>135.81</v>
      </c>
      <c r="K17" t="n">
        <v>43.4</v>
      </c>
      <c r="L17" t="n">
        <v>16</v>
      </c>
      <c r="M17" t="n">
        <v>24</v>
      </c>
      <c r="N17" t="n">
        <v>21.41</v>
      </c>
      <c r="O17" t="n">
        <v>16983.46</v>
      </c>
      <c r="P17" t="n">
        <v>555.3099999999999</v>
      </c>
      <c r="Q17" t="n">
        <v>793.2</v>
      </c>
      <c r="R17" t="n">
        <v>138.4</v>
      </c>
      <c r="S17" t="n">
        <v>86.27</v>
      </c>
      <c r="T17" t="n">
        <v>15475.69</v>
      </c>
      <c r="U17" t="n">
        <v>0.62</v>
      </c>
      <c r="V17" t="n">
        <v>0.78</v>
      </c>
      <c r="W17" t="n">
        <v>0.26</v>
      </c>
      <c r="X17" t="n">
        <v>0.91</v>
      </c>
      <c r="Y17" t="n">
        <v>0.5</v>
      </c>
      <c r="Z17" t="n">
        <v>10</v>
      </c>
      <c r="AA17" t="n">
        <v>729.6299036220437</v>
      </c>
      <c r="AB17" t="n">
        <v>998.311823135243</v>
      </c>
      <c r="AC17" t="n">
        <v>903.0343438746586</v>
      </c>
      <c r="AD17" t="n">
        <v>729629.9036220437</v>
      </c>
      <c r="AE17" t="n">
        <v>998311.823135243</v>
      </c>
      <c r="AF17" t="n">
        <v>1.576405146264554e-06</v>
      </c>
      <c r="AG17" t="n">
        <v>1.345416666666667</v>
      </c>
      <c r="AH17" t="n">
        <v>903034.3438746586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1.5496</v>
      </c>
      <c r="E18" t="n">
        <v>64.53</v>
      </c>
      <c r="F18" t="n">
        <v>61.85</v>
      </c>
      <c r="G18" t="n">
        <v>148.45</v>
      </c>
      <c r="H18" t="n">
        <v>2.19</v>
      </c>
      <c r="I18" t="n">
        <v>25</v>
      </c>
      <c r="J18" t="n">
        <v>137.15</v>
      </c>
      <c r="K18" t="n">
        <v>43.4</v>
      </c>
      <c r="L18" t="n">
        <v>17</v>
      </c>
      <c r="M18" t="n">
        <v>23</v>
      </c>
      <c r="N18" t="n">
        <v>21.75</v>
      </c>
      <c r="O18" t="n">
        <v>17149.71</v>
      </c>
      <c r="P18" t="n">
        <v>549.92</v>
      </c>
      <c r="Q18" t="n">
        <v>793.2</v>
      </c>
      <c r="R18" t="n">
        <v>137.5</v>
      </c>
      <c r="S18" t="n">
        <v>86.27</v>
      </c>
      <c r="T18" t="n">
        <v>15029.17</v>
      </c>
      <c r="U18" t="n">
        <v>0.63</v>
      </c>
      <c r="V18" t="n">
        <v>0.79</v>
      </c>
      <c r="W18" t="n">
        <v>0.26</v>
      </c>
      <c r="X18" t="n">
        <v>0.88</v>
      </c>
      <c r="Y18" t="n">
        <v>0.5</v>
      </c>
      <c r="Z18" t="n">
        <v>10</v>
      </c>
      <c r="AA18" t="n">
        <v>724.173795923664</v>
      </c>
      <c r="AB18" t="n">
        <v>990.8465358758366</v>
      </c>
      <c r="AC18" t="n">
        <v>896.2815331536933</v>
      </c>
      <c r="AD18" t="n">
        <v>724173.795923664</v>
      </c>
      <c r="AE18" t="n">
        <v>990846.5358758366</v>
      </c>
      <c r="AF18" t="n">
        <v>1.577728744204323e-06</v>
      </c>
      <c r="AG18" t="n">
        <v>1.344375</v>
      </c>
      <c r="AH18" t="n">
        <v>896281.5331536933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1.5523</v>
      </c>
      <c r="E19" t="n">
        <v>64.42</v>
      </c>
      <c r="F19" t="n">
        <v>61.79</v>
      </c>
      <c r="G19" t="n">
        <v>161.18</v>
      </c>
      <c r="H19" t="n">
        <v>2.3</v>
      </c>
      <c r="I19" t="n">
        <v>23</v>
      </c>
      <c r="J19" t="n">
        <v>138.51</v>
      </c>
      <c r="K19" t="n">
        <v>43.4</v>
      </c>
      <c r="L19" t="n">
        <v>18</v>
      </c>
      <c r="M19" t="n">
        <v>21</v>
      </c>
      <c r="N19" t="n">
        <v>22.11</v>
      </c>
      <c r="O19" t="n">
        <v>17316.45</v>
      </c>
      <c r="P19" t="n">
        <v>545.87</v>
      </c>
      <c r="Q19" t="n">
        <v>793.21</v>
      </c>
      <c r="R19" t="n">
        <v>135.4</v>
      </c>
      <c r="S19" t="n">
        <v>86.27</v>
      </c>
      <c r="T19" t="n">
        <v>13987.52</v>
      </c>
      <c r="U19" t="n">
        <v>0.64</v>
      </c>
      <c r="V19" t="n">
        <v>0.79</v>
      </c>
      <c r="W19" t="n">
        <v>0.26</v>
      </c>
      <c r="X19" t="n">
        <v>0.82</v>
      </c>
      <c r="Y19" t="n">
        <v>0.5</v>
      </c>
      <c r="Z19" t="n">
        <v>10</v>
      </c>
      <c r="AA19" t="n">
        <v>719.1410714429255</v>
      </c>
      <c r="AB19" t="n">
        <v>983.9605402131562</v>
      </c>
      <c r="AC19" t="n">
        <v>890.0527272525035</v>
      </c>
      <c r="AD19" t="n">
        <v>719141.0714429255</v>
      </c>
      <c r="AE19" t="n">
        <v>983960.5402131561</v>
      </c>
      <c r="AF19" t="n">
        <v>1.580477755309997e-06</v>
      </c>
      <c r="AG19" t="n">
        <v>1.342083333333333</v>
      </c>
      <c r="AH19" t="n">
        <v>890052.7272525035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1.5537</v>
      </c>
      <c r="E20" t="n">
        <v>64.36</v>
      </c>
      <c r="F20" t="n">
        <v>61.75</v>
      </c>
      <c r="G20" t="n">
        <v>168.42</v>
      </c>
      <c r="H20" t="n">
        <v>2.4</v>
      </c>
      <c r="I20" t="n">
        <v>22</v>
      </c>
      <c r="J20" t="n">
        <v>139.86</v>
      </c>
      <c r="K20" t="n">
        <v>43.4</v>
      </c>
      <c r="L20" t="n">
        <v>19</v>
      </c>
      <c r="M20" t="n">
        <v>20</v>
      </c>
      <c r="N20" t="n">
        <v>22.46</v>
      </c>
      <c r="O20" t="n">
        <v>17483.7</v>
      </c>
      <c r="P20" t="n">
        <v>540.47</v>
      </c>
      <c r="Q20" t="n">
        <v>793.2</v>
      </c>
      <c r="R20" t="n">
        <v>134.09</v>
      </c>
      <c r="S20" t="n">
        <v>86.27</v>
      </c>
      <c r="T20" t="n">
        <v>13341.57</v>
      </c>
      <c r="U20" t="n">
        <v>0.64</v>
      </c>
      <c r="V20" t="n">
        <v>0.79</v>
      </c>
      <c r="W20" t="n">
        <v>0.26</v>
      </c>
      <c r="X20" t="n">
        <v>0.78</v>
      </c>
      <c r="Y20" t="n">
        <v>0.5</v>
      </c>
      <c r="Z20" t="n">
        <v>10</v>
      </c>
      <c r="AA20" t="n">
        <v>713.6149312668665</v>
      </c>
      <c r="AB20" t="n">
        <v>976.3994314281738</v>
      </c>
      <c r="AC20" t="n">
        <v>883.2132400778771</v>
      </c>
      <c r="AD20" t="n">
        <v>713614.9312668665</v>
      </c>
      <c r="AE20" t="n">
        <v>976399.4314281738</v>
      </c>
      <c r="AF20" t="n">
        <v>1.581903168475901e-06</v>
      </c>
      <c r="AG20" t="n">
        <v>1.340833333333333</v>
      </c>
      <c r="AH20" t="n">
        <v>883213.2400778771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1.5543</v>
      </c>
      <c r="E21" t="n">
        <v>64.34</v>
      </c>
      <c r="F21" t="n">
        <v>61.75</v>
      </c>
      <c r="G21" t="n">
        <v>176.43</v>
      </c>
      <c r="H21" t="n">
        <v>2.5</v>
      </c>
      <c r="I21" t="n">
        <v>21</v>
      </c>
      <c r="J21" t="n">
        <v>141.22</v>
      </c>
      <c r="K21" t="n">
        <v>43.4</v>
      </c>
      <c r="L21" t="n">
        <v>20</v>
      </c>
      <c r="M21" t="n">
        <v>19</v>
      </c>
      <c r="N21" t="n">
        <v>22.82</v>
      </c>
      <c r="O21" t="n">
        <v>17651.44</v>
      </c>
      <c r="P21" t="n">
        <v>537.48</v>
      </c>
      <c r="Q21" t="n">
        <v>793.2</v>
      </c>
      <c r="R21" t="n">
        <v>134.12</v>
      </c>
      <c r="S21" t="n">
        <v>86.27</v>
      </c>
      <c r="T21" t="n">
        <v>13362.27</v>
      </c>
      <c r="U21" t="n">
        <v>0.64</v>
      </c>
      <c r="V21" t="n">
        <v>0.79</v>
      </c>
      <c r="W21" t="n">
        <v>0.26</v>
      </c>
      <c r="X21" t="n">
        <v>0.78</v>
      </c>
      <c r="Y21" t="n">
        <v>0.5</v>
      </c>
      <c r="Z21" t="n">
        <v>10</v>
      </c>
      <c r="AA21" t="n">
        <v>710.7233813650864</v>
      </c>
      <c r="AB21" t="n">
        <v>972.4430852863798</v>
      </c>
      <c r="AC21" t="n">
        <v>879.6344820590892</v>
      </c>
      <c r="AD21" t="n">
        <v>710723.3813650864</v>
      </c>
      <c r="AE21" t="n">
        <v>972443.0852863798</v>
      </c>
      <c r="AF21" t="n">
        <v>1.582514059832718e-06</v>
      </c>
      <c r="AG21" t="n">
        <v>1.340416666666667</v>
      </c>
      <c r="AH21" t="n">
        <v>879634.4820590892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1.5589</v>
      </c>
      <c r="E22" t="n">
        <v>64.15000000000001</v>
      </c>
      <c r="F22" t="n">
        <v>61.61</v>
      </c>
      <c r="G22" t="n">
        <v>194.56</v>
      </c>
      <c r="H22" t="n">
        <v>2.61</v>
      </c>
      <c r="I22" t="n">
        <v>19</v>
      </c>
      <c r="J22" t="n">
        <v>142.59</v>
      </c>
      <c r="K22" t="n">
        <v>43.4</v>
      </c>
      <c r="L22" t="n">
        <v>21</v>
      </c>
      <c r="M22" t="n">
        <v>17</v>
      </c>
      <c r="N22" t="n">
        <v>23.19</v>
      </c>
      <c r="O22" t="n">
        <v>17819.69</v>
      </c>
      <c r="P22" t="n">
        <v>528.29</v>
      </c>
      <c r="Q22" t="n">
        <v>793.2</v>
      </c>
      <c r="R22" t="n">
        <v>129.34</v>
      </c>
      <c r="S22" t="n">
        <v>86.27</v>
      </c>
      <c r="T22" t="n">
        <v>10979.91</v>
      </c>
      <c r="U22" t="n">
        <v>0.67</v>
      </c>
      <c r="V22" t="n">
        <v>0.79</v>
      </c>
      <c r="W22" t="n">
        <v>0.25</v>
      </c>
      <c r="X22" t="n">
        <v>0.64</v>
      </c>
      <c r="Y22" t="n">
        <v>0.5</v>
      </c>
      <c r="Z22" t="n">
        <v>10</v>
      </c>
      <c r="AA22" t="n">
        <v>700.0839893467464</v>
      </c>
      <c r="AB22" t="n">
        <v>957.8857997500384</v>
      </c>
      <c r="AC22" t="n">
        <v>866.4665234230575</v>
      </c>
      <c r="AD22" t="n">
        <v>700083.9893467465</v>
      </c>
      <c r="AE22" t="n">
        <v>957885.7997500383</v>
      </c>
      <c r="AF22" t="n">
        <v>1.587197560234976e-06</v>
      </c>
      <c r="AG22" t="n">
        <v>1.336458333333334</v>
      </c>
      <c r="AH22" t="n">
        <v>866466.5234230575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1.5596</v>
      </c>
      <c r="E23" t="n">
        <v>64.12</v>
      </c>
      <c r="F23" t="n">
        <v>61.58</v>
      </c>
      <c r="G23" t="n">
        <v>194.47</v>
      </c>
      <c r="H23" t="n">
        <v>2.7</v>
      </c>
      <c r="I23" t="n">
        <v>19</v>
      </c>
      <c r="J23" t="n">
        <v>143.96</v>
      </c>
      <c r="K23" t="n">
        <v>43.4</v>
      </c>
      <c r="L23" t="n">
        <v>22</v>
      </c>
      <c r="M23" t="n">
        <v>17</v>
      </c>
      <c r="N23" t="n">
        <v>23.56</v>
      </c>
      <c r="O23" t="n">
        <v>17988.46</v>
      </c>
      <c r="P23" t="n">
        <v>524.9299999999999</v>
      </c>
      <c r="Q23" t="n">
        <v>793.2</v>
      </c>
      <c r="R23" t="n">
        <v>128.5</v>
      </c>
      <c r="S23" t="n">
        <v>86.27</v>
      </c>
      <c r="T23" t="n">
        <v>10557.97</v>
      </c>
      <c r="U23" t="n">
        <v>0.67</v>
      </c>
      <c r="V23" t="n">
        <v>0.79</v>
      </c>
      <c r="W23" t="n">
        <v>0.25</v>
      </c>
      <c r="X23" t="n">
        <v>0.61</v>
      </c>
      <c r="Y23" t="n">
        <v>0.5</v>
      </c>
      <c r="Z23" t="n">
        <v>10</v>
      </c>
      <c r="AA23" t="n">
        <v>696.7265291350046</v>
      </c>
      <c r="AB23" t="n">
        <v>953.2919745676423</v>
      </c>
      <c r="AC23" t="n">
        <v>862.3111264685954</v>
      </c>
      <c r="AD23" t="n">
        <v>696726.5291350046</v>
      </c>
      <c r="AE23" t="n">
        <v>953291.9745676423</v>
      </c>
      <c r="AF23" t="n">
        <v>1.587910266817929e-06</v>
      </c>
      <c r="AG23" t="n">
        <v>1.335833333333333</v>
      </c>
      <c r="AH23" t="n">
        <v>862311.1264685954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1.5598</v>
      </c>
      <c r="E24" t="n">
        <v>64.11</v>
      </c>
      <c r="F24" t="n">
        <v>61.6</v>
      </c>
      <c r="G24" t="n">
        <v>205.33</v>
      </c>
      <c r="H24" t="n">
        <v>2.8</v>
      </c>
      <c r="I24" t="n">
        <v>18</v>
      </c>
      <c r="J24" t="n">
        <v>145.33</v>
      </c>
      <c r="K24" t="n">
        <v>43.4</v>
      </c>
      <c r="L24" t="n">
        <v>23</v>
      </c>
      <c r="M24" t="n">
        <v>14</v>
      </c>
      <c r="N24" t="n">
        <v>23.93</v>
      </c>
      <c r="O24" t="n">
        <v>18157.74</v>
      </c>
      <c r="P24" t="n">
        <v>520.52</v>
      </c>
      <c r="Q24" t="n">
        <v>793.24</v>
      </c>
      <c r="R24" t="n">
        <v>129.03</v>
      </c>
      <c r="S24" t="n">
        <v>86.27</v>
      </c>
      <c r="T24" t="n">
        <v>10827.87</v>
      </c>
      <c r="U24" t="n">
        <v>0.67</v>
      </c>
      <c r="V24" t="n">
        <v>0.79</v>
      </c>
      <c r="W24" t="n">
        <v>0.25</v>
      </c>
      <c r="X24" t="n">
        <v>0.63</v>
      </c>
      <c r="Y24" t="n">
        <v>0.5</v>
      </c>
      <c r="Z24" t="n">
        <v>10</v>
      </c>
      <c r="AA24" t="n">
        <v>692.8660529380381</v>
      </c>
      <c r="AB24" t="n">
        <v>948.0099007227631</v>
      </c>
      <c r="AC24" t="n">
        <v>857.533166338034</v>
      </c>
      <c r="AD24" t="n">
        <v>692866.0529380381</v>
      </c>
      <c r="AE24" t="n">
        <v>948009.900722763</v>
      </c>
      <c r="AF24" t="n">
        <v>1.588113897270201e-06</v>
      </c>
      <c r="AG24" t="n">
        <v>1.335625</v>
      </c>
      <c r="AH24" t="n">
        <v>857533.166338034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1.5611</v>
      </c>
      <c r="E25" t="n">
        <v>64.06</v>
      </c>
      <c r="F25" t="n">
        <v>61.57</v>
      </c>
      <c r="G25" t="n">
        <v>217.3</v>
      </c>
      <c r="H25" t="n">
        <v>2.89</v>
      </c>
      <c r="I25" t="n">
        <v>17</v>
      </c>
      <c r="J25" t="n">
        <v>146.7</v>
      </c>
      <c r="K25" t="n">
        <v>43.4</v>
      </c>
      <c r="L25" t="n">
        <v>24</v>
      </c>
      <c r="M25" t="n">
        <v>12</v>
      </c>
      <c r="N25" t="n">
        <v>24.3</v>
      </c>
      <c r="O25" t="n">
        <v>18327.54</v>
      </c>
      <c r="P25" t="n">
        <v>519.02</v>
      </c>
      <c r="Q25" t="n">
        <v>793.2</v>
      </c>
      <c r="R25" t="n">
        <v>127.98</v>
      </c>
      <c r="S25" t="n">
        <v>86.27</v>
      </c>
      <c r="T25" t="n">
        <v>10310.78</v>
      </c>
      <c r="U25" t="n">
        <v>0.67</v>
      </c>
      <c r="V25" t="n">
        <v>0.79</v>
      </c>
      <c r="W25" t="n">
        <v>0.25</v>
      </c>
      <c r="X25" t="n">
        <v>0.6</v>
      </c>
      <c r="Y25" t="n">
        <v>0.5</v>
      </c>
      <c r="Z25" t="n">
        <v>10</v>
      </c>
      <c r="AA25" t="n">
        <v>690.8708036707368</v>
      </c>
      <c r="AB25" t="n">
        <v>945.279912651056</v>
      </c>
      <c r="AC25" t="n">
        <v>855.0637244963284</v>
      </c>
      <c r="AD25" t="n">
        <v>690870.8036707368</v>
      </c>
      <c r="AE25" t="n">
        <v>945279.912651056</v>
      </c>
      <c r="AF25" t="n">
        <v>1.589437495209969e-06</v>
      </c>
      <c r="AG25" t="n">
        <v>1.334583333333333</v>
      </c>
      <c r="AH25" t="n">
        <v>855063.7244963284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1.5632</v>
      </c>
      <c r="E26" t="n">
        <v>63.97</v>
      </c>
      <c r="F26" t="n">
        <v>61.5</v>
      </c>
      <c r="G26" t="n">
        <v>230.64</v>
      </c>
      <c r="H26" t="n">
        <v>2.99</v>
      </c>
      <c r="I26" t="n">
        <v>16</v>
      </c>
      <c r="J26" t="n">
        <v>148.09</v>
      </c>
      <c r="K26" t="n">
        <v>43.4</v>
      </c>
      <c r="L26" t="n">
        <v>25</v>
      </c>
      <c r="M26" t="n">
        <v>7</v>
      </c>
      <c r="N26" t="n">
        <v>24.69</v>
      </c>
      <c r="O26" t="n">
        <v>18497.87</v>
      </c>
      <c r="P26" t="n">
        <v>513.88</v>
      </c>
      <c r="Q26" t="n">
        <v>793.2</v>
      </c>
      <c r="R26" t="n">
        <v>125.52</v>
      </c>
      <c r="S26" t="n">
        <v>86.27</v>
      </c>
      <c r="T26" t="n">
        <v>9087.17</v>
      </c>
      <c r="U26" t="n">
        <v>0.6899999999999999</v>
      </c>
      <c r="V26" t="n">
        <v>0.79</v>
      </c>
      <c r="W26" t="n">
        <v>0.26</v>
      </c>
      <c r="X26" t="n">
        <v>0.54</v>
      </c>
      <c r="Y26" t="n">
        <v>0.5</v>
      </c>
      <c r="Z26" t="n">
        <v>10</v>
      </c>
      <c r="AA26" t="n">
        <v>685.2084696750502</v>
      </c>
      <c r="AB26" t="n">
        <v>937.5324574736121</v>
      </c>
      <c r="AC26" t="n">
        <v>848.0556755673983</v>
      </c>
      <c r="AD26" t="n">
        <v>685208.4696750502</v>
      </c>
      <c r="AE26" t="n">
        <v>937532.4574736122</v>
      </c>
      <c r="AF26" t="n">
        <v>1.591575614958826e-06</v>
      </c>
      <c r="AG26" t="n">
        <v>1.332708333333333</v>
      </c>
      <c r="AH26" t="n">
        <v>848055.6755673983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1.5617</v>
      </c>
      <c r="E27" t="n">
        <v>64.03</v>
      </c>
      <c r="F27" t="n">
        <v>61.57</v>
      </c>
      <c r="G27" t="n">
        <v>230.88</v>
      </c>
      <c r="H27" t="n">
        <v>3.08</v>
      </c>
      <c r="I27" t="n">
        <v>16</v>
      </c>
      <c r="J27" t="n">
        <v>149.47</v>
      </c>
      <c r="K27" t="n">
        <v>43.4</v>
      </c>
      <c r="L27" t="n">
        <v>26</v>
      </c>
      <c r="M27" t="n">
        <v>4</v>
      </c>
      <c r="N27" t="n">
        <v>25.07</v>
      </c>
      <c r="O27" t="n">
        <v>18668.73</v>
      </c>
      <c r="P27" t="n">
        <v>517.26</v>
      </c>
      <c r="Q27" t="n">
        <v>793.21</v>
      </c>
      <c r="R27" t="n">
        <v>127.63</v>
      </c>
      <c r="S27" t="n">
        <v>86.27</v>
      </c>
      <c r="T27" t="n">
        <v>10141.61</v>
      </c>
      <c r="U27" t="n">
        <v>0.68</v>
      </c>
      <c r="V27" t="n">
        <v>0.79</v>
      </c>
      <c r="W27" t="n">
        <v>0.26</v>
      </c>
      <c r="X27" t="n">
        <v>0.6</v>
      </c>
      <c r="Y27" t="n">
        <v>0.5</v>
      </c>
      <c r="Z27" t="n">
        <v>10</v>
      </c>
      <c r="AA27" t="n">
        <v>689.0723856544685</v>
      </c>
      <c r="AB27" t="n">
        <v>942.8192377805942</v>
      </c>
      <c r="AC27" t="n">
        <v>852.8378929819247</v>
      </c>
      <c r="AD27" t="n">
        <v>689072.3856544684</v>
      </c>
      <c r="AE27" t="n">
        <v>942819.2377805943</v>
      </c>
      <c r="AF27" t="n">
        <v>1.590048386566786e-06</v>
      </c>
      <c r="AG27" t="n">
        <v>1.333958333333333</v>
      </c>
      <c r="AH27" t="n">
        <v>852837.8929819247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1.562</v>
      </c>
      <c r="E28" t="n">
        <v>64.02</v>
      </c>
      <c r="F28" t="n">
        <v>61.55</v>
      </c>
      <c r="G28" t="n">
        <v>230.82</v>
      </c>
      <c r="H28" t="n">
        <v>3.17</v>
      </c>
      <c r="I28" t="n">
        <v>16</v>
      </c>
      <c r="J28" t="n">
        <v>150.86</v>
      </c>
      <c r="K28" t="n">
        <v>43.4</v>
      </c>
      <c r="L28" t="n">
        <v>27</v>
      </c>
      <c r="M28" t="n">
        <v>0</v>
      </c>
      <c r="N28" t="n">
        <v>25.46</v>
      </c>
      <c r="O28" t="n">
        <v>18840.13</v>
      </c>
      <c r="P28" t="n">
        <v>518.35</v>
      </c>
      <c r="Q28" t="n">
        <v>793.2</v>
      </c>
      <c r="R28" t="n">
        <v>126.91</v>
      </c>
      <c r="S28" t="n">
        <v>86.27</v>
      </c>
      <c r="T28" t="n">
        <v>9779.120000000001</v>
      </c>
      <c r="U28" t="n">
        <v>0.68</v>
      </c>
      <c r="V28" t="n">
        <v>0.79</v>
      </c>
      <c r="W28" t="n">
        <v>0.27</v>
      </c>
      <c r="X28" t="n">
        <v>0.58</v>
      </c>
      <c r="Y28" t="n">
        <v>0.5</v>
      </c>
      <c r="Z28" t="n">
        <v>10</v>
      </c>
      <c r="AA28" t="n">
        <v>689.8147969208471</v>
      </c>
      <c r="AB28" t="n">
        <v>943.835037628127</v>
      </c>
      <c r="AC28" t="n">
        <v>853.756746317693</v>
      </c>
      <c r="AD28" t="n">
        <v>689814.7969208471</v>
      </c>
      <c r="AE28" t="n">
        <v>943835.037628127</v>
      </c>
      <c r="AF28" t="n">
        <v>1.590353832245194e-06</v>
      </c>
      <c r="AG28" t="n">
        <v>1.33375</v>
      </c>
      <c r="AH28" t="n">
        <v>853756.746317693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1.1056</v>
      </c>
      <c r="E2" t="n">
        <v>90.45</v>
      </c>
      <c r="F2" t="n">
        <v>79.42</v>
      </c>
      <c r="G2" t="n">
        <v>9.91</v>
      </c>
      <c r="H2" t="n">
        <v>0.2</v>
      </c>
      <c r="I2" t="n">
        <v>481</v>
      </c>
      <c r="J2" t="n">
        <v>89.87</v>
      </c>
      <c r="K2" t="n">
        <v>37.55</v>
      </c>
      <c r="L2" t="n">
        <v>1</v>
      </c>
      <c r="M2" t="n">
        <v>479</v>
      </c>
      <c r="N2" t="n">
        <v>11.32</v>
      </c>
      <c r="O2" t="n">
        <v>11317.98</v>
      </c>
      <c r="P2" t="n">
        <v>663.0700000000001</v>
      </c>
      <c r="Q2" t="n">
        <v>793.3099999999999</v>
      </c>
      <c r="R2" t="n">
        <v>725.36</v>
      </c>
      <c r="S2" t="n">
        <v>86.27</v>
      </c>
      <c r="T2" t="n">
        <v>306677.63</v>
      </c>
      <c r="U2" t="n">
        <v>0.12</v>
      </c>
      <c r="V2" t="n">
        <v>0.61</v>
      </c>
      <c r="W2" t="n">
        <v>0.98</v>
      </c>
      <c r="X2" t="n">
        <v>18.45</v>
      </c>
      <c r="Y2" t="n">
        <v>0.5</v>
      </c>
      <c r="Z2" t="n">
        <v>10</v>
      </c>
      <c r="AA2" t="n">
        <v>1195.739093807559</v>
      </c>
      <c r="AB2" t="n">
        <v>1636.062980433252</v>
      </c>
      <c r="AC2" t="n">
        <v>1479.919425809516</v>
      </c>
      <c r="AD2" t="n">
        <v>1195739.093807559</v>
      </c>
      <c r="AE2" t="n">
        <v>1636062.980433252</v>
      </c>
      <c r="AF2" t="n">
        <v>1.172574099019411e-06</v>
      </c>
      <c r="AG2" t="n">
        <v>1.884375</v>
      </c>
      <c r="AH2" t="n">
        <v>1479919.425809517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1.3425</v>
      </c>
      <c r="E3" t="n">
        <v>74.48999999999999</v>
      </c>
      <c r="F3" t="n">
        <v>68.67</v>
      </c>
      <c r="G3" t="n">
        <v>20.1</v>
      </c>
      <c r="H3" t="n">
        <v>0.39</v>
      </c>
      <c r="I3" t="n">
        <v>205</v>
      </c>
      <c r="J3" t="n">
        <v>91.09999999999999</v>
      </c>
      <c r="K3" t="n">
        <v>37.55</v>
      </c>
      <c r="L3" t="n">
        <v>2</v>
      </c>
      <c r="M3" t="n">
        <v>203</v>
      </c>
      <c r="N3" t="n">
        <v>11.54</v>
      </c>
      <c r="O3" t="n">
        <v>11468.97</v>
      </c>
      <c r="P3" t="n">
        <v>566.9400000000001</v>
      </c>
      <c r="Q3" t="n">
        <v>793.25</v>
      </c>
      <c r="R3" t="n">
        <v>365.85</v>
      </c>
      <c r="S3" t="n">
        <v>86.27</v>
      </c>
      <c r="T3" t="n">
        <v>128304.3</v>
      </c>
      <c r="U3" t="n">
        <v>0.24</v>
      </c>
      <c r="V3" t="n">
        <v>0.71</v>
      </c>
      <c r="W3" t="n">
        <v>0.54</v>
      </c>
      <c r="X3" t="n">
        <v>7.7</v>
      </c>
      <c r="Y3" t="n">
        <v>0.5</v>
      </c>
      <c r="Z3" t="n">
        <v>10</v>
      </c>
      <c r="AA3" t="n">
        <v>846.2994375595646</v>
      </c>
      <c r="AB3" t="n">
        <v>1157.944226565132</v>
      </c>
      <c r="AC3" t="n">
        <v>1047.431654766684</v>
      </c>
      <c r="AD3" t="n">
        <v>846299.4375595646</v>
      </c>
      <c r="AE3" t="n">
        <v>1157944.226565132</v>
      </c>
      <c r="AF3" t="n">
        <v>1.423824826278545e-06</v>
      </c>
      <c r="AG3" t="n">
        <v>1.551875</v>
      </c>
      <c r="AH3" t="n">
        <v>1047431.654766685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1.4251</v>
      </c>
      <c r="E4" t="n">
        <v>70.17</v>
      </c>
      <c r="F4" t="n">
        <v>65.77</v>
      </c>
      <c r="G4" t="n">
        <v>30.36</v>
      </c>
      <c r="H4" t="n">
        <v>0.57</v>
      </c>
      <c r="I4" t="n">
        <v>130</v>
      </c>
      <c r="J4" t="n">
        <v>92.31999999999999</v>
      </c>
      <c r="K4" t="n">
        <v>37.55</v>
      </c>
      <c r="L4" t="n">
        <v>3</v>
      </c>
      <c r="M4" t="n">
        <v>128</v>
      </c>
      <c r="N4" t="n">
        <v>11.77</v>
      </c>
      <c r="O4" t="n">
        <v>11620.34</v>
      </c>
      <c r="P4" t="n">
        <v>537.04</v>
      </c>
      <c r="Q4" t="n">
        <v>793.21</v>
      </c>
      <c r="R4" t="n">
        <v>268.37</v>
      </c>
      <c r="S4" t="n">
        <v>86.27</v>
      </c>
      <c r="T4" t="n">
        <v>79939.46000000001</v>
      </c>
      <c r="U4" t="n">
        <v>0.32</v>
      </c>
      <c r="V4" t="n">
        <v>0.74</v>
      </c>
      <c r="W4" t="n">
        <v>0.43</v>
      </c>
      <c r="X4" t="n">
        <v>4.8</v>
      </c>
      <c r="Y4" t="n">
        <v>0.5</v>
      </c>
      <c r="Z4" t="n">
        <v>10</v>
      </c>
      <c r="AA4" t="n">
        <v>758.3019619106376</v>
      </c>
      <c r="AB4" t="n">
        <v>1037.542198207635</v>
      </c>
      <c r="AC4" t="n">
        <v>938.5206270103189</v>
      </c>
      <c r="AD4" t="n">
        <v>758301.9619106376</v>
      </c>
      <c r="AE4" t="n">
        <v>1037542.198207635</v>
      </c>
      <c r="AF4" t="n">
        <v>1.511428499016428e-06</v>
      </c>
      <c r="AG4" t="n">
        <v>1.461875</v>
      </c>
      <c r="AH4" t="n">
        <v>938520.6270103189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1.4666</v>
      </c>
      <c r="E5" t="n">
        <v>68.19</v>
      </c>
      <c r="F5" t="n">
        <v>64.45</v>
      </c>
      <c r="G5" t="n">
        <v>40.71</v>
      </c>
      <c r="H5" t="n">
        <v>0.75</v>
      </c>
      <c r="I5" t="n">
        <v>95</v>
      </c>
      <c r="J5" t="n">
        <v>93.55</v>
      </c>
      <c r="K5" t="n">
        <v>37.55</v>
      </c>
      <c r="L5" t="n">
        <v>4</v>
      </c>
      <c r="M5" t="n">
        <v>93</v>
      </c>
      <c r="N5" t="n">
        <v>12</v>
      </c>
      <c r="O5" t="n">
        <v>11772.07</v>
      </c>
      <c r="P5" t="n">
        <v>520.51</v>
      </c>
      <c r="Q5" t="n">
        <v>793.24</v>
      </c>
      <c r="R5" t="n">
        <v>224.25</v>
      </c>
      <c r="S5" t="n">
        <v>86.27</v>
      </c>
      <c r="T5" t="n">
        <v>58055.53</v>
      </c>
      <c r="U5" t="n">
        <v>0.38</v>
      </c>
      <c r="V5" t="n">
        <v>0.75</v>
      </c>
      <c r="W5" t="n">
        <v>0.37</v>
      </c>
      <c r="X5" t="n">
        <v>3.48</v>
      </c>
      <c r="Y5" t="n">
        <v>0.5</v>
      </c>
      <c r="Z5" t="n">
        <v>10</v>
      </c>
      <c r="AA5" t="n">
        <v>716.9155716183575</v>
      </c>
      <c r="AB5" t="n">
        <v>980.915513171059</v>
      </c>
      <c r="AC5" t="n">
        <v>887.2983133175818</v>
      </c>
      <c r="AD5" t="n">
        <v>716915.5716183574</v>
      </c>
      <c r="AE5" t="n">
        <v>980915.5131710591</v>
      </c>
      <c r="AF5" t="n">
        <v>1.555442450815727e-06</v>
      </c>
      <c r="AG5" t="n">
        <v>1.420625</v>
      </c>
      <c r="AH5" t="n">
        <v>887298.3133175818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1.494</v>
      </c>
      <c r="E6" t="n">
        <v>66.94</v>
      </c>
      <c r="F6" t="n">
        <v>63.6</v>
      </c>
      <c r="G6" t="n">
        <v>51.57</v>
      </c>
      <c r="H6" t="n">
        <v>0.93</v>
      </c>
      <c r="I6" t="n">
        <v>74</v>
      </c>
      <c r="J6" t="n">
        <v>94.79000000000001</v>
      </c>
      <c r="K6" t="n">
        <v>37.55</v>
      </c>
      <c r="L6" t="n">
        <v>5</v>
      </c>
      <c r="M6" t="n">
        <v>72</v>
      </c>
      <c r="N6" t="n">
        <v>12.23</v>
      </c>
      <c r="O6" t="n">
        <v>11924.18</v>
      </c>
      <c r="P6" t="n">
        <v>507.9</v>
      </c>
      <c r="Q6" t="n">
        <v>793.22</v>
      </c>
      <c r="R6" t="n">
        <v>195.38</v>
      </c>
      <c r="S6" t="n">
        <v>86.27</v>
      </c>
      <c r="T6" t="n">
        <v>43725.22</v>
      </c>
      <c r="U6" t="n">
        <v>0.44</v>
      </c>
      <c r="V6" t="n">
        <v>0.76</v>
      </c>
      <c r="W6" t="n">
        <v>0.34</v>
      </c>
      <c r="X6" t="n">
        <v>2.63</v>
      </c>
      <c r="Y6" t="n">
        <v>0.5</v>
      </c>
      <c r="Z6" t="n">
        <v>10</v>
      </c>
      <c r="AA6" t="n">
        <v>689.3802296978618</v>
      </c>
      <c r="AB6" t="n">
        <v>943.2404435818856</v>
      </c>
      <c r="AC6" t="n">
        <v>853.218899492707</v>
      </c>
      <c r="AD6" t="n">
        <v>689380.2296978617</v>
      </c>
      <c r="AE6" t="n">
        <v>943240.4435818857</v>
      </c>
      <c r="AF6" t="n">
        <v>1.584502264774783e-06</v>
      </c>
      <c r="AG6" t="n">
        <v>1.394583333333333</v>
      </c>
      <c r="AH6" t="n">
        <v>853218.899492707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1.5077</v>
      </c>
      <c r="E7" t="n">
        <v>66.33</v>
      </c>
      <c r="F7" t="n">
        <v>63.23</v>
      </c>
      <c r="G7" t="n">
        <v>62.2</v>
      </c>
      <c r="H7" t="n">
        <v>1.1</v>
      </c>
      <c r="I7" t="n">
        <v>61</v>
      </c>
      <c r="J7" t="n">
        <v>96.02</v>
      </c>
      <c r="K7" t="n">
        <v>37.55</v>
      </c>
      <c r="L7" t="n">
        <v>6</v>
      </c>
      <c r="M7" t="n">
        <v>59</v>
      </c>
      <c r="N7" t="n">
        <v>12.47</v>
      </c>
      <c r="O7" t="n">
        <v>12076.67</v>
      </c>
      <c r="P7" t="n">
        <v>499.32</v>
      </c>
      <c r="Q7" t="n">
        <v>793.2</v>
      </c>
      <c r="R7" t="n">
        <v>183.79</v>
      </c>
      <c r="S7" t="n">
        <v>86.27</v>
      </c>
      <c r="T7" t="n">
        <v>37993.62</v>
      </c>
      <c r="U7" t="n">
        <v>0.47</v>
      </c>
      <c r="V7" t="n">
        <v>0.77</v>
      </c>
      <c r="W7" t="n">
        <v>0.32</v>
      </c>
      <c r="X7" t="n">
        <v>2.27</v>
      </c>
      <c r="Y7" t="n">
        <v>0.5</v>
      </c>
      <c r="Z7" t="n">
        <v>10</v>
      </c>
      <c r="AA7" t="n">
        <v>674.1231544046739</v>
      </c>
      <c r="AB7" t="n">
        <v>922.3650400710887</v>
      </c>
      <c r="AC7" t="n">
        <v>834.3358151941678</v>
      </c>
      <c r="AD7" t="n">
        <v>674123.1544046738</v>
      </c>
      <c r="AE7" t="n">
        <v>922365.0400710887</v>
      </c>
      <c r="AF7" t="n">
        <v>1.599032171754311e-06</v>
      </c>
      <c r="AG7" t="n">
        <v>1.381875</v>
      </c>
      <c r="AH7" t="n">
        <v>834335.8151941678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1.5191</v>
      </c>
      <c r="E8" t="n">
        <v>65.83</v>
      </c>
      <c r="F8" t="n">
        <v>62.91</v>
      </c>
      <c r="G8" t="n">
        <v>72.59</v>
      </c>
      <c r="H8" t="n">
        <v>1.27</v>
      </c>
      <c r="I8" t="n">
        <v>52</v>
      </c>
      <c r="J8" t="n">
        <v>97.26000000000001</v>
      </c>
      <c r="K8" t="n">
        <v>37.55</v>
      </c>
      <c r="L8" t="n">
        <v>7</v>
      </c>
      <c r="M8" t="n">
        <v>50</v>
      </c>
      <c r="N8" t="n">
        <v>12.71</v>
      </c>
      <c r="O8" t="n">
        <v>12229.54</v>
      </c>
      <c r="P8" t="n">
        <v>491.23</v>
      </c>
      <c r="Q8" t="n">
        <v>793.2</v>
      </c>
      <c r="R8" t="n">
        <v>173.02</v>
      </c>
      <c r="S8" t="n">
        <v>86.27</v>
      </c>
      <c r="T8" t="n">
        <v>32657.21</v>
      </c>
      <c r="U8" t="n">
        <v>0.5</v>
      </c>
      <c r="V8" t="n">
        <v>0.77</v>
      </c>
      <c r="W8" t="n">
        <v>0.3</v>
      </c>
      <c r="X8" t="n">
        <v>1.94</v>
      </c>
      <c r="Y8" t="n">
        <v>0.5</v>
      </c>
      <c r="Z8" t="n">
        <v>10</v>
      </c>
      <c r="AA8" t="n">
        <v>660.7448139874417</v>
      </c>
      <c r="AB8" t="n">
        <v>904.0602045015077</v>
      </c>
      <c r="AC8" t="n">
        <v>817.7779674403494</v>
      </c>
      <c r="AD8" t="n">
        <v>660744.8139874417</v>
      </c>
      <c r="AE8" t="n">
        <v>904060.2045015077</v>
      </c>
      <c r="AF8" t="n">
        <v>1.611122751284721e-06</v>
      </c>
      <c r="AG8" t="n">
        <v>1.371458333333333</v>
      </c>
      <c r="AH8" t="n">
        <v>817777.9674403494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1.5293</v>
      </c>
      <c r="E9" t="n">
        <v>65.39</v>
      </c>
      <c r="F9" t="n">
        <v>62.6</v>
      </c>
      <c r="G9" t="n">
        <v>83.47</v>
      </c>
      <c r="H9" t="n">
        <v>1.43</v>
      </c>
      <c r="I9" t="n">
        <v>45</v>
      </c>
      <c r="J9" t="n">
        <v>98.5</v>
      </c>
      <c r="K9" t="n">
        <v>37.55</v>
      </c>
      <c r="L9" t="n">
        <v>8</v>
      </c>
      <c r="M9" t="n">
        <v>43</v>
      </c>
      <c r="N9" t="n">
        <v>12.95</v>
      </c>
      <c r="O9" t="n">
        <v>12382.79</v>
      </c>
      <c r="P9" t="n">
        <v>481.83</v>
      </c>
      <c r="Q9" t="n">
        <v>793.2</v>
      </c>
      <c r="R9" t="n">
        <v>162.51</v>
      </c>
      <c r="S9" t="n">
        <v>86.27</v>
      </c>
      <c r="T9" t="n">
        <v>27434.48</v>
      </c>
      <c r="U9" t="n">
        <v>0.53</v>
      </c>
      <c r="V9" t="n">
        <v>0.78</v>
      </c>
      <c r="W9" t="n">
        <v>0.29</v>
      </c>
      <c r="X9" t="n">
        <v>1.63</v>
      </c>
      <c r="Y9" t="n">
        <v>0.5</v>
      </c>
      <c r="Z9" t="n">
        <v>10</v>
      </c>
      <c r="AA9" t="n">
        <v>646.9409452928762</v>
      </c>
      <c r="AB9" t="n">
        <v>885.1731423698961</v>
      </c>
      <c r="AC9" t="n">
        <v>800.6934600104207</v>
      </c>
      <c r="AD9" t="n">
        <v>646940.9452928762</v>
      </c>
      <c r="AE9" t="n">
        <v>885173.1423698962</v>
      </c>
      <c r="AF9" t="n">
        <v>1.621940638232983e-06</v>
      </c>
      <c r="AG9" t="n">
        <v>1.362291666666667</v>
      </c>
      <c r="AH9" t="n">
        <v>800693.4600104208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1.5379</v>
      </c>
      <c r="E10" t="n">
        <v>65.02</v>
      </c>
      <c r="F10" t="n">
        <v>62.35</v>
      </c>
      <c r="G10" t="n">
        <v>95.92</v>
      </c>
      <c r="H10" t="n">
        <v>1.59</v>
      </c>
      <c r="I10" t="n">
        <v>39</v>
      </c>
      <c r="J10" t="n">
        <v>99.75</v>
      </c>
      <c r="K10" t="n">
        <v>37.55</v>
      </c>
      <c r="L10" t="n">
        <v>9</v>
      </c>
      <c r="M10" t="n">
        <v>37</v>
      </c>
      <c r="N10" t="n">
        <v>13.2</v>
      </c>
      <c r="O10" t="n">
        <v>12536.43</v>
      </c>
      <c r="P10" t="n">
        <v>473.66</v>
      </c>
      <c r="Q10" t="n">
        <v>793.2</v>
      </c>
      <c r="R10" t="n">
        <v>153.92</v>
      </c>
      <c r="S10" t="n">
        <v>86.27</v>
      </c>
      <c r="T10" t="n">
        <v>23171.52</v>
      </c>
      <c r="U10" t="n">
        <v>0.5600000000000001</v>
      </c>
      <c r="V10" t="n">
        <v>0.78</v>
      </c>
      <c r="W10" t="n">
        <v>0.28</v>
      </c>
      <c r="X10" t="n">
        <v>1.38</v>
      </c>
      <c r="Y10" t="n">
        <v>0.5</v>
      </c>
      <c r="Z10" t="n">
        <v>10</v>
      </c>
      <c r="AA10" t="n">
        <v>635.2662545645871</v>
      </c>
      <c r="AB10" t="n">
        <v>869.1993154644467</v>
      </c>
      <c r="AC10" t="n">
        <v>786.2441527254202</v>
      </c>
      <c r="AD10" t="n">
        <v>635266.2545645871</v>
      </c>
      <c r="AE10" t="n">
        <v>869199.3154644467</v>
      </c>
      <c r="AF10" t="n">
        <v>1.63106160173838e-06</v>
      </c>
      <c r="AG10" t="n">
        <v>1.354583333333333</v>
      </c>
      <c r="AH10" t="n">
        <v>786244.1527254202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1.5428</v>
      </c>
      <c r="E11" t="n">
        <v>64.81999999999999</v>
      </c>
      <c r="F11" t="n">
        <v>62.22</v>
      </c>
      <c r="G11" t="n">
        <v>106.66</v>
      </c>
      <c r="H11" t="n">
        <v>1.74</v>
      </c>
      <c r="I11" t="n">
        <v>35</v>
      </c>
      <c r="J11" t="n">
        <v>101</v>
      </c>
      <c r="K11" t="n">
        <v>37.55</v>
      </c>
      <c r="L11" t="n">
        <v>10</v>
      </c>
      <c r="M11" t="n">
        <v>33</v>
      </c>
      <c r="N11" t="n">
        <v>13.45</v>
      </c>
      <c r="O11" t="n">
        <v>12690.46</v>
      </c>
      <c r="P11" t="n">
        <v>466.84</v>
      </c>
      <c r="Q11" t="n">
        <v>793.2</v>
      </c>
      <c r="R11" t="n">
        <v>150.35</v>
      </c>
      <c r="S11" t="n">
        <v>86.27</v>
      </c>
      <c r="T11" t="n">
        <v>21404.54</v>
      </c>
      <c r="U11" t="n">
        <v>0.57</v>
      </c>
      <c r="V11" t="n">
        <v>0.78</v>
      </c>
      <c r="W11" t="n">
        <v>0.26</v>
      </c>
      <c r="X11" t="n">
        <v>1.25</v>
      </c>
      <c r="Y11" t="n">
        <v>0.5</v>
      </c>
      <c r="Z11" t="n">
        <v>10</v>
      </c>
      <c r="AA11" t="n">
        <v>626.8057787424793</v>
      </c>
      <c r="AB11" t="n">
        <v>857.6233191947883</v>
      </c>
      <c r="AC11" t="n">
        <v>775.7729532927251</v>
      </c>
      <c r="AD11" t="n">
        <v>626805.7787424793</v>
      </c>
      <c r="AE11" t="n">
        <v>857623.3191947883</v>
      </c>
      <c r="AF11" t="n">
        <v>1.636258429782152e-06</v>
      </c>
      <c r="AG11" t="n">
        <v>1.350416666666667</v>
      </c>
      <c r="AH11" t="n">
        <v>775772.9532927251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1.5476</v>
      </c>
      <c r="E12" t="n">
        <v>64.62</v>
      </c>
      <c r="F12" t="n">
        <v>62.09</v>
      </c>
      <c r="G12" t="n">
        <v>120.17</v>
      </c>
      <c r="H12" t="n">
        <v>1.89</v>
      </c>
      <c r="I12" t="n">
        <v>31</v>
      </c>
      <c r="J12" t="n">
        <v>102.25</v>
      </c>
      <c r="K12" t="n">
        <v>37.55</v>
      </c>
      <c r="L12" t="n">
        <v>11</v>
      </c>
      <c r="M12" t="n">
        <v>29</v>
      </c>
      <c r="N12" t="n">
        <v>13.7</v>
      </c>
      <c r="O12" t="n">
        <v>12844.88</v>
      </c>
      <c r="P12" t="n">
        <v>459.77</v>
      </c>
      <c r="Q12" t="n">
        <v>793.2</v>
      </c>
      <c r="R12" t="n">
        <v>145.49</v>
      </c>
      <c r="S12" t="n">
        <v>86.27</v>
      </c>
      <c r="T12" t="n">
        <v>18996.65</v>
      </c>
      <c r="U12" t="n">
        <v>0.59</v>
      </c>
      <c r="V12" t="n">
        <v>0.78</v>
      </c>
      <c r="W12" t="n">
        <v>0.27</v>
      </c>
      <c r="X12" t="n">
        <v>1.12</v>
      </c>
      <c r="Y12" t="n">
        <v>0.5</v>
      </c>
      <c r="Z12" t="n">
        <v>10</v>
      </c>
      <c r="AA12" t="n">
        <v>618.2185114436325</v>
      </c>
      <c r="AB12" t="n">
        <v>845.8738412330099</v>
      </c>
      <c r="AC12" t="n">
        <v>765.1448290171232</v>
      </c>
      <c r="AD12" t="n">
        <v>618218.5114436324</v>
      </c>
      <c r="AE12" t="n">
        <v>845873.8412330099</v>
      </c>
      <c r="AF12" t="n">
        <v>1.641349200110746e-06</v>
      </c>
      <c r="AG12" t="n">
        <v>1.34625</v>
      </c>
      <c r="AH12" t="n">
        <v>765144.8290171232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1.5515</v>
      </c>
      <c r="E13" t="n">
        <v>64.45</v>
      </c>
      <c r="F13" t="n">
        <v>61.98</v>
      </c>
      <c r="G13" t="n">
        <v>132.82</v>
      </c>
      <c r="H13" t="n">
        <v>2.04</v>
      </c>
      <c r="I13" t="n">
        <v>28</v>
      </c>
      <c r="J13" t="n">
        <v>103.51</v>
      </c>
      <c r="K13" t="n">
        <v>37.55</v>
      </c>
      <c r="L13" t="n">
        <v>12</v>
      </c>
      <c r="M13" t="n">
        <v>26</v>
      </c>
      <c r="N13" t="n">
        <v>13.95</v>
      </c>
      <c r="O13" t="n">
        <v>12999.7</v>
      </c>
      <c r="P13" t="n">
        <v>450.35</v>
      </c>
      <c r="Q13" t="n">
        <v>793.2</v>
      </c>
      <c r="R13" t="n">
        <v>142.19</v>
      </c>
      <c r="S13" t="n">
        <v>86.27</v>
      </c>
      <c r="T13" t="n">
        <v>17358.71</v>
      </c>
      <c r="U13" t="n">
        <v>0.61</v>
      </c>
      <c r="V13" t="n">
        <v>0.78</v>
      </c>
      <c r="W13" t="n">
        <v>0.26</v>
      </c>
      <c r="X13" t="n">
        <v>1.02</v>
      </c>
      <c r="Y13" t="n">
        <v>0.5</v>
      </c>
      <c r="Z13" t="n">
        <v>10</v>
      </c>
      <c r="AA13" t="n">
        <v>608.0421512620202</v>
      </c>
      <c r="AB13" t="n">
        <v>831.950096283202</v>
      </c>
      <c r="AC13" t="n">
        <v>752.5499467432264</v>
      </c>
      <c r="AD13" t="n">
        <v>608042.1512620202</v>
      </c>
      <c r="AE13" t="n">
        <v>831950.0962832021</v>
      </c>
      <c r="AF13" t="n">
        <v>1.645485451002728e-06</v>
      </c>
      <c r="AG13" t="n">
        <v>1.342708333333333</v>
      </c>
      <c r="AH13" t="n">
        <v>752549.9467432264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1.5553</v>
      </c>
      <c r="E14" t="n">
        <v>64.3</v>
      </c>
      <c r="F14" t="n">
        <v>61.87</v>
      </c>
      <c r="G14" t="n">
        <v>142.77</v>
      </c>
      <c r="H14" t="n">
        <v>2.18</v>
      </c>
      <c r="I14" t="n">
        <v>26</v>
      </c>
      <c r="J14" t="n">
        <v>104.76</v>
      </c>
      <c r="K14" t="n">
        <v>37.55</v>
      </c>
      <c r="L14" t="n">
        <v>13</v>
      </c>
      <c r="M14" t="n">
        <v>24</v>
      </c>
      <c r="N14" t="n">
        <v>14.21</v>
      </c>
      <c r="O14" t="n">
        <v>13154.91</v>
      </c>
      <c r="P14" t="n">
        <v>443.9</v>
      </c>
      <c r="Q14" t="n">
        <v>793.2</v>
      </c>
      <c r="R14" t="n">
        <v>137.96</v>
      </c>
      <c r="S14" t="n">
        <v>86.27</v>
      </c>
      <c r="T14" t="n">
        <v>15254.56</v>
      </c>
      <c r="U14" t="n">
        <v>0.63</v>
      </c>
      <c r="V14" t="n">
        <v>0.79</v>
      </c>
      <c r="W14" t="n">
        <v>0.26</v>
      </c>
      <c r="X14" t="n">
        <v>0.9</v>
      </c>
      <c r="Y14" t="n">
        <v>0.5</v>
      </c>
      <c r="Z14" t="n">
        <v>10</v>
      </c>
      <c r="AA14" t="n">
        <v>600.5543304695151</v>
      </c>
      <c r="AB14" t="n">
        <v>821.7049295355574</v>
      </c>
      <c r="AC14" t="n">
        <v>743.2825643307949</v>
      </c>
      <c r="AD14" t="n">
        <v>600554.3304695151</v>
      </c>
      <c r="AE14" t="n">
        <v>821704.9295355574</v>
      </c>
      <c r="AF14" t="n">
        <v>1.649515644179532e-06</v>
      </c>
      <c r="AG14" t="n">
        <v>1.339583333333333</v>
      </c>
      <c r="AH14" t="n">
        <v>743282.564330795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1.5582</v>
      </c>
      <c r="E15" t="n">
        <v>64.18000000000001</v>
      </c>
      <c r="F15" t="n">
        <v>61.78</v>
      </c>
      <c r="G15" t="n">
        <v>154.46</v>
      </c>
      <c r="H15" t="n">
        <v>2.33</v>
      </c>
      <c r="I15" t="n">
        <v>24</v>
      </c>
      <c r="J15" t="n">
        <v>106.03</v>
      </c>
      <c r="K15" t="n">
        <v>37.55</v>
      </c>
      <c r="L15" t="n">
        <v>14</v>
      </c>
      <c r="M15" t="n">
        <v>19</v>
      </c>
      <c r="N15" t="n">
        <v>14.47</v>
      </c>
      <c r="O15" t="n">
        <v>13310.53</v>
      </c>
      <c r="P15" t="n">
        <v>434.75</v>
      </c>
      <c r="Q15" t="n">
        <v>793.2</v>
      </c>
      <c r="R15" t="n">
        <v>135.52</v>
      </c>
      <c r="S15" t="n">
        <v>86.27</v>
      </c>
      <c r="T15" t="n">
        <v>14043.41</v>
      </c>
      <c r="U15" t="n">
        <v>0.64</v>
      </c>
      <c r="V15" t="n">
        <v>0.79</v>
      </c>
      <c r="W15" t="n">
        <v>0.25</v>
      </c>
      <c r="X15" t="n">
        <v>0.82</v>
      </c>
      <c r="Y15" t="n">
        <v>0.5</v>
      </c>
      <c r="Z15" t="n">
        <v>10</v>
      </c>
      <c r="AA15" t="n">
        <v>591.1527690508859</v>
      </c>
      <c r="AB15" t="n">
        <v>808.841298434972</v>
      </c>
      <c r="AC15" t="n">
        <v>731.6466201282298</v>
      </c>
      <c r="AD15" t="n">
        <v>591152.7690508859</v>
      </c>
      <c r="AE15" t="n">
        <v>808841.2984349721</v>
      </c>
      <c r="AF15" t="n">
        <v>1.652591317919724e-06</v>
      </c>
      <c r="AG15" t="n">
        <v>1.337083333333333</v>
      </c>
      <c r="AH15" t="n">
        <v>731646.6201282297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1.5597</v>
      </c>
      <c r="E16" t="n">
        <v>64.12</v>
      </c>
      <c r="F16" t="n">
        <v>61.76</v>
      </c>
      <c r="G16" t="n">
        <v>168.44</v>
      </c>
      <c r="H16" t="n">
        <v>2.46</v>
      </c>
      <c r="I16" t="n">
        <v>22</v>
      </c>
      <c r="J16" t="n">
        <v>107.29</v>
      </c>
      <c r="K16" t="n">
        <v>37.55</v>
      </c>
      <c r="L16" t="n">
        <v>15</v>
      </c>
      <c r="M16" t="n">
        <v>11</v>
      </c>
      <c r="N16" t="n">
        <v>14.74</v>
      </c>
      <c r="O16" t="n">
        <v>13466.55</v>
      </c>
      <c r="P16" t="n">
        <v>430.98</v>
      </c>
      <c r="Q16" t="n">
        <v>793.2</v>
      </c>
      <c r="R16" t="n">
        <v>134.03</v>
      </c>
      <c r="S16" t="n">
        <v>86.27</v>
      </c>
      <c r="T16" t="n">
        <v>13309.39</v>
      </c>
      <c r="U16" t="n">
        <v>0.64</v>
      </c>
      <c r="V16" t="n">
        <v>0.79</v>
      </c>
      <c r="W16" t="n">
        <v>0.27</v>
      </c>
      <c r="X16" t="n">
        <v>0.79</v>
      </c>
      <c r="Y16" t="n">
        <v>0.5</v>
      </c>
      <c r="Z16" t="n">
        <v>10</v>
      </c>
      <c r="AA16" t="n">
        <v>587.2314349615324</v>
      </c>
      <c r="AB16" t="n">
        <v>803.4759561368683</v>
      </c>
      <c r="AC16" t="n">
        <v>726.7933385687516</v>
      </c>
      <c r="AD16" t="n">
        <v>587231.4349615324</v>
      </c>
      <c r="AE16" t="n">
        <v>803475.9561368682</v>
      </c>
      <c r="AF16" t="n">
        <v>1.654182183647409e-06</v>
      </c>
      <c r="AG16" t="n">
        <v>1.335833333333333</v>
      </c>
      <c r="AH16" t="n">
        <v>726793.3385687516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1.5594</v>
      </c>
      <c r="E17" t="n">
        <v>64.13</v>
      </c>
      <c r="F17" t="n">
        <v>61.77</v>
      </c>
      <c r="G17" t="n">
        <v>168.47</v>
      </c>
      <c r="H17" t="n">
        <v>2.6</v>
      </c>
      <c r="I17" t="n">
        <v>22</v>
      </c>
      <c r="J17" t="n">
        <v>108.56</v>
      </c>
      <c r="K17" t="n">
        <v>37.55</v>
      </c>
      <c r="L17" t="n">
        <v>16</v>
      </c>
      <c r="M17" t="n">
        <v>5</v>
      </c>
      <c r="N17" t="n">
        <v>15.01</v>
      </c>
      <c r="O17" t="n">
        <v>13623.1</v>
      </c>
      <c r="P17" t="n">
        <v>428.69</v>
      </c>
      <c r="Q17" t="n">
        <v>793.2</v>
      </c>
      <c r="R17" t="n">
        <v>134.1</v>
      </c>
      <c r="S17" t="n">
        <v>86.27</v>
      </c>
      <c r="T17" t="n">
        <v>13347.31</v>
      </c>
      <c r="U17" t="n">
        <v>0.64</v>
      </c>
      <c r="V17" t="n">
        <v>0.79</v>
      </c>
      <c r="W17" t="n">
        <v>0.28</v>
      </c>
      <c r="X17" t="n">
        <v>0.8100000000000001</v>
      </c>
      <c r="Y17" t="n">
        <v>0.5</v>
      </c>
      <c r="Z17" t="n">
        <v>10</v>
      </c>
      <c r="AA17" t="n">
        <v>585.3790831233622</v>
      </c>
      <c r="AB17" t="n">
        <v>800.9414866318881</v>
      </c>
      <c r="AC17" t="n">
        <v>724.5007552761766</v>
      </c>
      <c r="AD17" t="n">
        <v>585379.0831233622</v>
      </c>
      <c r="AE17" t="n">
        <v>800941.4866318881</v>
      </c>
      <c r="AF17" t="n">
        <v>1.653864010501872e-06</v>
      </c>
      <c r="AG17" t="n">
        <v>1.336041666666667</v>
      </c>
      <c r="AH17" t="n">
        <v>724500.7552761766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1.5616</v>
      </c>
      <c r="E18" t="n">
        <v>64.04000000000001</v>
      </c>
      <c r="F18" t="n">
        <v>61.7</v>
      </c>
      <c r="G18" t="n">
        <v>176.29</v>
      </c>
      <c r="H18" t="n">
        <v>2.73</v>
      </c>
      <c r="I18" t="n">
        <v>21</v>
      </c>
      <c r="J18" t="n">
        <v>109.83</v>
      </c>
      <c r="K18" t="n">
        <v>37.55</v>
      </c>
      <c r="L18" t="n">
        <v>17</v>
      </c>
      <c r="M18" t="n">
        <v>0</v>
      </c>
      <c r="N18" t="n">
        <v>15.28</v>
      </c>
      <c r="O18" t="n">
        <v>13779.95</v>
      </c>
      <c r="P18" t="n">
        <v>432.18</v>
      </c>
      <c r="Q18" t="n">
        <v>793.2</v>
      </c>
      <c r="R18" t="n">
        <v>131.79</v>
      </c>
      <c r="S18" t="n">
        <v>86.27</v>
      </c>
      <c r="T18" t="n">
        <v>12197.18</v>
      </c>
      <c r="U18" t="n">
        <v>0.65</v>
      </c>
      <c r="V18" t="n">
        <v>0.79</v>
      </c>
      <c r="W18" t="n">
        <v>0.28</v>
      </c>
      <c r="X18" t="n">
        <v>0.73</v>
      </c>
      <c r="Y18" t="n">
        <v>0.5</v>
      </c>
      <c r="Z18" t="n">
        <v>10</v>
      </c>
      <c r="AA18" t="n">
        <v>587.366095500424</v>
      </c>
      <c r="AB18" t="n">
        <v>803.6602046269832</v>
      </c>
      <c r="AC18" t="n">
        <v>726.9600026415644</v>
      </c>
      <c r="AD18" t="n">
        <v>587366.0955004239</v>
      </c>
      <c r="AE18" t="n">
        <v>803660.2046269831</v>
      </c>
      <c r="AF18" t="n">
        <v>1.656197280235811e-06</v>
      </c>
      <c r="AG18" t="n">
        <v>1.334166666666667</v>
      </c>
      <c r="AH18" t="n">
        <v>726960.0026415645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0.6838</v>
      </c>
      <c r="E2" t="n">
        <v>146.24</v>
      </c>
      <c r="F2" t="n">
        <v>102.93</v>
      </c>
      <c r="G2" t="n">
        <v>5.89</v>
      </c>
      <c r="H2" t="n">
        <v>0.09</v>
      </c>
      <c r="I2" t="n">
        <v>1049</v>
      </c>
      <c r="J2" t="n">
        <v>194.77</v>
      </c>
      <c r="K2" t="n">
        <v>54.38</v>
      </c>
      <c r="L2" t="n">
        <v>1</v>
      </c>
      <c r="M2" t="n">
        <v>1047</v>
      </c>
      <c r="N2" t="n">
        <v>39.4</v>
      </c>
      <c r="O2" t="n">
        <v>24256.19</v>
      </c>
      <c r="P2" t="n">
        <v>1434.76</v>
      </c>
      <c r="Q2" t="n">
        <v>793.37</v>
      </c>
      <c r="R2" t="n">
        <v>1515.8</v>
      </c>
      <c r="S2" t="n">
        <v>86.27</v>
      </c>
      <c r="T2" t="n">
        <v>699062.08</v>
      </c>
      <c r="U2" t="n">
        <v>0.06</v>
      </c>
      <c r="V2" t="n">
        <v>0.47</v>
      </c>
      <c r="W2" t="n">
        <v>1.91</v>
      </c>
      <c r="X2" t="n">
        <v>41.95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1.0784</v>
      </c>
      <c r="E3" t="n">
        <v>92.73</v>
      </c>
      <c r="F3" t="n">
        <v>75.43000000000001</v>
      </c>
      <c r="G3" t="n">
        <v>11.91</v>
      </c>
      <c r="H3" t="n">
        <v>0.18</v>
      </c>
      <c r="I3" t="n">
        <v>380</v>
      </c>
      <c r="J3" t="n">
        <v>196.32</v>
      </c>
      <c r="K3" t="n">
        <v>54.38</v>
      </c>
      <c r="L3" t="n">
        <v>2</v>
      </c>
      <c r="M3" t="n">
        <v>378</v>
      </c>
      <c r="N3" t="n">
        <v>39.95</v>
      </c>
      <c r="O3" t="n">
        <v>24447.22</v>
      </c>
      <c r="P3" t="n">
        <v>1048.14</v>
      </c>
      <c r="Q3" t="n">
        <v>793.26</v>
      </c>
      <c r="R3" t="n">
        <v>591.71</v>
      </c>
      <c r="S3" t="n">
        <v>86.27</v>
      </c>
      <c r="T3" t="n">
        <v>240361.18</v>
      </c>
      <c r="U3" t="n">
        <v>0.15</v>
      </c>
      <c r="V3" t="n">
        <v>0.64</v>
      </c>
      <c r="W3" t="n">
        <v>0.83</v>
      </c>
      <c r="X3" t="n">
        <v>14.46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1.2302</v>
      </c>
      <c r="E4" t="n">
        <v>81.29000000000001</v>
      </c>
      <c r="F4" t="n">
        <v>69.70999999999999</v>
      </c>
      <c r="G4" t="n">
        <v>17.95</v>
      </c>
      <c r="H4" t="n">
        <v>0.27</v>
      </c>
      <c r="I4" t="n">
        <v>233</v>
      </c>
      <c r="J4" t="n">
        <v>197.88</v>
      </c>
      <c r="K4" t="n">
        <v>54.38</v>
      </c>
      <c r="L4" t="n">
        <v>3</v>
      </c>
      <c r="M4" t="n">
        <v>231</v>
      </c>
      <c r="N4" t="n">
        <v>40.5</v>
      </c>
      <c r="O4" t="n">
        <v>24639</v>
      </c>
      <c r="P4" t="n">
        <v>966.75</v>
      </c>
      <c r="Q4" t="n">
        <v>793.23</v>
      </c>
      <c r="R4" t="n">
        <v>400.08</v>
      </c>
      <c r="S4" t="n">
        <v>86.27</v>
      </c>
      <c r="T4" t="n">
        <v>145281.3</v>
      </c>
      <c r="U4" t="n">
        <v>0.22</v>
      </c>
      <c r="V4" t="n">
        <v>0.7</v>
      </c>
      <c r="W4" t="n">
        <v>0.59</v>
      </c>
      <c r="X4" t="n">
        <v>8.74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1.3098</v>
      </c>
      <c r="E5" t="n">
        <v>76.34999999999999</v>
      </c>
      <c r="F5" t="n">
        <v>67.26000000000001</v>
      </c>
      <c r="G5" t="n">
        <v>23.88</v>
      </c>
      <c r="H5" t="n">
        <v>0.36</v>
      </c>
      <c r="I5" t="n">
        <v>169</v>
      </c>
      <c r="J5" t="n">
        <v>199.44</v>
      </c>
      <c r="K5" t="n">
        <v>54.38</v>
      </c>
      <c r="L5" t="n">
        <v>4</v>
      </c>
      <c r="M5" t="n">
        <v>167</v>
      </c>
      <c r="N5" t="n">
        <v>41.06</v>
      </c>
      <c r="O5" t="n">
        <v>24831.54</v>
      </c>
      <c r="P5" t="n">
        <v>931.24</v>
      </c>
      <c r="Q5" t="n">
        <v>793.21</v>
      </c>
      <c r="R5" t="n">
        <v>318.2</v>
      </c>
      <c r="S5" t="n">
        <v>86.27</v>
      </c>
      <c r="T5" t="n">
        <v>104660.47</v>
      </c>
      <c r="U5" t="n">
        <v>0.27</v>
      </c>
      <c r="V5" t="n">
        <v>0.72</v>
      </c>
      <c r="W5" t="n">
        <v>0.49</v>
      </c>
      <c r="X5" t="n">
        <v>6.29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1.3613</v>
      </c>
      <c r="E6" t="n">
        <v>73.45999999999999</v>
      </c>
      <c r="F6" t="n">
        <v>65.81</v>
      </c>
      <c r="G6" t="n">
        <v>29.91</v>
      </c>
      <c r="H6" t="n">
        <v>0.44</v>
      </c>
      <c r="I6" t="n">
        <v>132</v>
      </c>
      <c r="J6" t="n">
        <v>201.01</v>
      </c>
      <c r="K6" t="n">
        <v>54.38</v>
      </c>
      <c r="L6" t="n">
        <v>5</v>
      </c>
      <c r="M6" t="n">
        <v>130</v>
      </c>
      <c r="N6" t="n">
        <v>41.63</v>
      </c>
      <c r="O6" t="n">
        <v>25024.84</v>
      </c>
      <c r="P6" t="n">
        <v>909.64</v>
      </c>
      <c r="Q6" t="n">
        <v>793.22</v>
      </c>
      <c r="R6" t="n">
        <v>269.66</v>
      </c>
      <c r="S6" t="n">
        <v>86.27</v>
      </c>
      <c r="T6" t="n">
        <v>80576.60000000001</v>
      </c>
      <c r="U6" t="n">
        <v>0.32</v>
      </c>
      <c r="V6" t="n">
        <v>0.74</v>
      </c>
      <c r="W6" t="n">
        <v>0.43</v>
      </c>
      <c r="X6" t="n">
        <v>4.84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1.3939</v>
      </c>
      <c r="E7" t="n">
        <v>71.73999999999999</v>
      </c>
      <c r="F7" t="n">
        <v>64.98</v>
      </c>
      <c r="G7" t="n">
        <v>35.77</v>
      </c>
      <c r="H7" t="n">
        <v>0.53</v>
      </c>
      <c r="I7" t="n">
        <v>109</v>
      </c>
      <c r="J7" t="n">
        <v>202.58</v>
      </c>
      <c r="K7" t="n">
        <v>54.38</v>
      </c>
      <c r="L7" t="n">
        <v>6</v>
      </c>
      <c r="M7" t="n">
        <v>107</v>
      </c>
      <c r="N7" t="n">
        <v>42.2</v>
      </c>
      <c r="O7" t="n">
        <v>25218.93</v>
      </c>
      <c r="P7" t="n">
        <v>897.01</v>
      </c>
      <c r="Q7" t="n">
        <v>793.2</v>
      </c>
      <c r="R7" t="n">
        <v>242.1</v>
      </c>
      <c r="S7" t="n">
        <v>86.27</v>
      </c>
      <c r="T7" t="n">
        <v>66910.85000000001</v>
      </c>
      <c r="U7" t="n">
        <v>0.36</v>
      </c>
      <c r="V7" t="n">
        <v>0.75</v>
      </c>
      <c r="W7" t="n">
        <v>0.4</v>
      </c>
      <c r="X7" t="n">
        <v>4.02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1.4196</v>
      </c>
      <c r="E8" t="n">
        <v>70.44</v>
      </c>
      <c r="F8" t="n">
        <v>64.34999999999999</v>
      </c>
      <c r="G8" t="n">
        <v>41.97</v>
      </c>
      <c r="H8" t="n">
        <v>0.61</v>
      </c>
      <c r="I8" t="n">
        <v>92</v>
      </c>
      <c r="J8" t="n">
        <v>204.16</v>
      </c>
      <c r="K8" t="n">
        <v>54.38</v>
      </c>
      <c r="L8" t="n">
        <v>7</v>
      </c>
      <c r="M8" t="n">
        <v>90</v>
      </c>
      <c r="N8" t="n">
        <v>42.78</v>
      </c>
      <c r="O8" t="n">
        <v>25413.94</v>
      </c>
      <c r="P8" t="n">
        <v>886.95</v>
      </c>
      <c r="Q8" t="n">
        <v>793.2</v>
      </c>
      <c r="R8" t="n">
        <v>220.78</v>
      </c>
      <c r="S8" t="n">
        <v>86.27</v>
      </c>
      <c r="T8" t="n">
        <v>56336.9</v>
      </c>
      <c r="U8" t="n">
        <v>0.39</v>
      </c>
      <c r="V8" t="n">
        <v>0.75</v>
      </c>
      <c r="W8" t="n">
        <v>0.37</v>
      </c>
      <c r="X8" t="n">
        <v>3.38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1.4389</v>
      </c>
      <c r="E9" t="n">
        <v>69.5</v>
      </c>
      <c r="F9" t="n">
        <v>63.87</v>
      </c>
      <c r="G9" t="n">
        <v>47.9</v>
      </c>
      <c r="H9" t="n">
        <v>0.6899999999999999</v>
      </c>
      <c r="I9" t="n">
        <v>80</v>
      </c>
      <c r="J9" t="n">
        <v>205.75</v>
      </c>
      <c r="K9" t="n">
        <v>54.38</v>
      </c>
      <c r="L9" t="n">
        <v>8</v>
      </c>
      <c r="M9" t="n">
        <v>78</v>
      </c>
      <c r="N9" t="n">
        <v>43.37</v>
      </c>
      <c r="O9" t="n">
        <v>25609.61</v>
      </c>
      <c r="P9" t="n">
        <v>879.52</v>
      </c>
      <c r="Q9" t="n">
        <v>793.22</v>
      </c>
      <c r="R9" t="n">
        <v>204.56</v>
      </c>
      <c r="S9" t="n">
        <v>86.27</v>
      </c>
      <c r="T9" t="n">
        <v>48286.17</v>
      </c>
      <c r="U9" t="n">
        <v>0.42</v>
      </c>
      <c r="V9" t="n">
        <v>0.76</v>
      </c>
      <c r="W9" t="n">
        <v>0.35</v>
      </c>
      <c r="X9" t="n">
        <v>2.9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1.461</v>
      </c>
      <c r="E10" t="n">
        <v>68.45</v>
      </c>
      <c r="F10" t="n">
        <v>63.17</v>
      </c>
      <c r="G10" t="n">
        <v>53.38</v>
      </c>
      <c r="H10" t="n">
        <v>0.77</v>
      </c>
      <c r="I10" t="n">
        <v>71</v>
      </c>
      <c r="J10" t="n">
        <v>207.34</v>
      </c>
      <c r="K10" t="n">
        <v>54.38</v>
      </c>
      <c r="L10" t="n">
        <v>9</v>
      </c>
      <c r="M10" t="n">
        <v>69</v>
      </c>
      <c r="N10" t="n">
        <v>43.96</v>
      </c>
      <c r="O10" t="n">
        <v>25806.1</v>
      </c>
      <c r="P10" t="n">
        <v>868.62</v>
      </c>
      <c r="Q10" t="n">
        <v>793.22</v>
      </c>
      <c r="R10" t="n">
        <v>180.43</v>
      </c>
      <c r="S10" t="n">
        <v>86.27</v>
      </c>
      <c r="T10" t="n">
        <v>36263.73</v>
      </c>
      <c r="U10" t="n">
        <v>0.48</v>
      </c>
      <c r="V10" t="n">
        <v>0.77</v>
      </c>
      <c r="W10" t="n">
        <v>0.33</v>
      </c>
      <c r="X10" t="n">
        <v>2.2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1.4613</v>
      </c>
      <c r="E11" t="n">
        <v>68.43000000000001</v>
      </c>
      <c r="F11" t="n">
        <v>63.42</v>
      </c>
      <c r="G11" t="n">
        <v>59.46</v>
      </c>
      <c r="H11" t="n">
        <v>0.85</v>
      </c>
      <c r="I11" t="n">
        <v>64</v>
      </c>
      <c r="J11" t="n">
        <v>208.94</v>
      </c>
      <c r="K11" t="n">
        <v>54.38</v>
      </c>
      <c r="L11" t="n">
        <v>10</v>
      </c>
      <c r="M11" t="n">
        <v>62</v>
      </c>
      <c r="N11" t="n">
        <v>44.56</v>
      </c>
      <c r="O11" t="n">
        <v>26003.41</v>
      </c>
      <c r="P11" t="n">
        <v>871.27</v>
      </c>
      <c r="Q11" t="n">
        <v>793.2</v>
      </c>
      <c r="R11" t="n">
        <v>190.41</v>
      </c>
      <c r="S11" t="n">
        <v>86.27</v>
      </c>
      <c r="T11" t="n">
        <v>41288.79</v>
      </c>
      <c r="U11" t="n">
        <v>0.45</v>
      </c>
      <c r="V11" t="n">
        <v>0.77</v>
      </c>
      <c r="W11" t="n">
        <v>0.32</v>
      </c>
      <c r="X11" t="n">
        <v>2.46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1.4729</v>
      </c>
      <c r="E12" t="n">
        <v>67.89</v>
      </c>
      <c r="F12" t="n">
        <v>63.12</v>
      </c>
      <c r="G12" t="n">
        <v>65.3</v>
      </c>
      <c r="H12" t="n">
        <v>0.93</v>
      </c>
      <c r="I12" t="n">
        <v>58</v>
      </c>
      <c r="J12" t="n">
        <v>210.55</v>
      </c>
      <c r="K12" t="n">
        <v>54.38</v>
      </c>
      <c r="L12" t="n">
        <v>11</v>
      </c>
      <c r="M12" t="n">
        <v>56</v>
      </c>
      <c r="N12" t="n">
        <v>45.17</v>
      </c>
      <c r="O12" t="n">
        <v>26201.54</v>
      </c>
      <c r="P12" t="n">
        <v>866.29</v>
      </c>
      <c r="Q12" t="n">
        <v>793.2</v>
      </c>
      <c r="R12" t="n">
        <v>179.84</v>
      </c>
      <c r="S12" t="n">
        <v>86.27</v>
      </c>
      <c r="T12" t="n">
        <v>36032.59</v>
      </c>
      <c r="U12" t="n">
        <v>0.48</v>
      </c>
      <c r="V12" t="n">
        <v>0.77</v>
      </c>
      <c r="W12" t="n">
        <v>0.31</v>
      </c>
      <c r="X12" t="n">
        <v>2.15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1.4816</v>
      </c>
      <c r="E13" t="n">
        <v>67.5</v>
      </c>
      <c r="F13" t="n">
        <v>62.92</v>
      </c>
      <c r="G13" t="n">
        <v>71.23</v>
      </c>
      <c r="H13" t="n">
        <v>1</v>
      </c>
      <c r="I13" t="n">
        <v>53</v>
      </c>
      <c r="J13" t="n">
        <v>212.16</v>
      </c>
      <c r="K13" t="n">
        <v>54.38</v>
      </c>
      <c r="L13" t="n">
        <v>12</v>
      </c>
      <c r="M13" t="n">
        <v>51</v>
      </c>
      <c r="N13" t="n">
        <v>45.78</v>
      </c>
      <c r="O13" t="n">
        <v>26400.51</v>
      </c>
      <c r="P13" t="n">
        <v>862.58</v>
      </c>
      <c r="Q13" t="n">
        <v>793.2</v>
      </c>
      <c r="R13" t="n">
        <v>173.18</v>
      </c>
      <c r="S13" t="n">
        <v>86.27</v>
      </c>
      <c r="T13" t="n">
        <v>32729.56</v>
      </c>
      <c r="U13" t="n">
        <v>0.5</v>
      </c>
      <c r="V13" t="n">
        <v>0.77</v>
      </c>
      <c r="W13" t="n">
        <v>0.3</v>
      </c>
      <c r="X13" t="n">
        <v>1.95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1.4885</v>
      </c>
      <c r="E14" t="n">
        <v>67.18000000000001</v>
      </c>
      <c r="F14" t="n">
        <v>62.76</v>
      </c>
      <c r="G14" t="n">
        <v>76.84999999999999</v>
      </c>
      <c r="H14" t="n">
        <v>1.08</v>
      </c>
      <c r="I14" t="n">
        <v>49</v>
      </c>
      <c r="J14" t="n">
        <v>213.78</v>
      </c>
      <c r="K14" t="n">
        <v>54.38</v>
      </c>
      <c r="L14" t="n">
        <v>13</v>
      </c>
      <c r="M14" t="n">
        <v>47</v>
      </c>
      <c r="N14" t="n">
        <v>46.4</v>
      </c>
      <c r="O14" t="n">
        <v>26600.32</v>
      </c>
      <c r="P14" t="n">
        <v>858.5700000000001</v>
      </c>
      <c r="Q14" t="n">
        <v>793.2</v>
      </c>
      <c r="R14" t="n">
        <v>167.8</v>
      </c>
      <c r="S14" t="n">
        <v>86.27</v>
      </c>
      <c r="T14" t="n">
        <v>30061.87</v>
      </c>
      <c r="U14" t="n">
        <v>0.51</v>
      </c>
      <c r="V14" t="n">
        <v>0.77</v>
      </c>
      <c r="W14" t="n">
        <v>0.3</v>
      </c>
      <c r="X14" t="n">
        <v>1.79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1.4957</v>
      </c>
      <c r="E15" t="n">
        <v>66.86</v>
      </c>
      <c r="F15" t="n">
        <v>62.59</v>
      </c>
      <c r="G15" t="n">
        <v>83.45</v>
      </c>
      <c r="H15" t="n">
        <v>1.15</v>
      </c>
      <c r="I15" t="n">
        <v>45</v>
      </c>
      <c r="J15" t="n">
        <v>215.41</v>
      </c>
      <c r="K15" t="n">
        <v>54.38</v>
      </c>
      <c r="L15" t="n">
        <v>14</v>
      </c>
      <c r="M15" t="n">
        <v>43</v>
      </c>
      <c r="N15" t="n">
        <v>47.03</v>
      </c>
      <c r="O15" t="n">
        <v>26801</v>
      </c>
      <c r="P15" t="n">
        <v>855.77</v>
      </c>
      <c r="Q15" t="n">
        <v>793.2</v>
      </c>
      <c r="R15" t="n">
        <v>162.07</v>
      </c>
      <c r="S15" t="n">
        <v>86.27</v>
      </c>
      <c r="T15" t="n">
        <v>27214.27</v>
      </c>
      <c r="U15" t="n">
        <v>0.53</v>
      </c>
      <c r="V15" t="n">
        <v>0.78</v>
      </c>
      <c r="W15" t="n">
        <v>0.29</v>
      </c>
      <c r="X15" t="n">
        <v>1.62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1.501</v>
      </c>
      <c r="E16" t="n">
        <v>66.62</v>
      </c>
      <c r="F16" t="n">
        <v>62.47</v>
      </c>
      <c r="G16" t="n">
        <v>89.25</v>
      </c>
      <c r="H16" t="n">
        <v>1.23</v>
      </c>
      <c r="I16" t="n">
        <v>42</v>
      </c>
      <c r="J16" t="n">
        <v>217.04</v>
      </c>
      <c r="K16" t="n">
        <v>54.38</v>
      </c>
      <c r="L16" t="n">
        <v>15</v>
      </c>
      <c r="M16" t="n">
        <v>40</v>
      </c>
      <c r="N16" t="n">
        <v>47.66</v>
      </c>
      <c r="O16" t="n">
        <v>27002.55</v>
      </c>
      <c r="P16" t="n">
        <v>853.48</v>
      </c>
      <c r="Q16" t="n">
        <v>793.2</v>
      </c>
      <c r="R16" t="n">
        <v>158.08</v>
      </c>
      <c r="S16" t="n">
        <v>86.27</v>
      </c>
      <c r="T16" t="n">
        <v>25232.74</v>
      </c>
      <c r="U16" t="n">
        <v>0.55</v>
      </c>
      <c r="V16" t="n">
        <v>0.78</v>
      </c>
      <c r="W16" t="n">
        <v>0.29</v>
      </c>
      <c r="X16" t="n">
        <v>1.5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1.5041</v>
      </c>
      <c r="E17" t="n">
        <v>66.48</v>
      </c>
      <c r="F17" t="n">
        <v>62.41</v>
      </c>
      <c r="G17" t="n">
        <v>93.62</v>
      </c>
      <c r="H17" t="n">
        <v>1.3</v>
      </c>
      <c r="I17" t="n">
        <v>40</v>
      </c>
      <c r="J17" t="n">
        <v>218.68</v>
      </c>
      <c r="K17" t="n">
        <v>54.38</v>
      </c>
      <c r="L17" t="n">
        <v>16</v>
      </c>
      <c r="M17" t="n">
        <v>38</v>
      </c>
      <c r="N17" t="n">
        <v>48.31</v>
      </c>
      <c r="O17" t="n">
        <v>27204.98</v>
      </c>
      <c r="P17" t="n">
        <v>851.77</v>
      </c>
      <c r="Q17" t="n">
        <v>793.2</v>
      </c>
      <c r="R17" t="n">
        <v>156.13</v>
      </c>
      <c r="S17" t="n">
        <v>86.27</v>
      </c>
      <c r="T17" t="n">
        <v>24270.32</v>
      </c>
      <c r="U17" t="n">
        <v>0.55</v>
      </c>
      <c r="V17" t="n">
        <v>0.78</v>
      </c>
      <c r="W17" t="n">
        <v>0.29</v>
      </c>
      <c r="X17" t="n">
        <v>1.44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1.5101</v>
      </c>
      <c r="E18" t="n">
        <v>66.22</v>
      </c>
      <c r="F18" t="n">
        <v>62.27</v>
      </c>
      <c r="G18" t="n">
        <v>100.97</v>
      </c>
      <c r="H18" t="n">
        <v>1.37</v>
      </c>
      <c r="I18" t="n">
        <v>37</v>
      </c>
      <c r="J18" t="n">
        <v>220.33</v>
      </c>
      <c r="K18" t="n">
        <v>54.38</v>
      </c>
      <c r="L18" t="n">
        <v>17</v>
      </c>
      <c r="M18" t="n">
        <v>35</v>
      </c>
      <c r="N18" t="n">
        <v>48.95</v>
      </c>
      <c r="O18" t="n">
        <v>27408.3</v>
      </c>
      <c r="P18" t="n">
        <v>848.66</v>
      </c>
      <c r="Q18" t="n">
        <v>793.2</v>
      </c>
      <c r="R18" t="n">
        <v>151.18</v>
      </c>
      <c r="S18" t="n">
        <v>86.27</v>
      </c>
      <c r="T18" t="n">
        <v>21808.47</v>
      </c>
      <c r="U18" t="n">
        <v>0.57</v>
      </c>
      <c r="V18" t="n">
        <v>0.78</v>
      </c>
      <c r="W18" t="n">
        <v>0.28</v>
      </c>
      <c r="X18" t="n">
        <v>1.3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1.5194</v>
      </c>
      <c r="E19" t="n">
        <v>65.81999999999999</v>
      </c>
      <c r="F19" t="n">
        <v>61.94</v>
      </c>
      <c r="G19" t="n">
        <v>106.18</v>
      </c>
      <c r="H19" t="n">
        <v>1.44</v>
      </c>
      <c r="I19" t="n">
        <v>35</v>
      </c>
      <c r="J19" t="n">
        <v>221.99</v>
      </c>
      <c r="K19" t="n">
        <v>54.38</v>
      </c>
      <c r="L19" t="n">
        <v>18</v>
      </c>
      <c r="M19" t="n">
        <v>33</v>
      </c>
      <c r="N19" t="n">
        <v>49.61</v>
      </c>
      <c r="O19" t="n">
        <v>27612.53</v>
      </c>
      <c r="P19" t="n">
        <v>843.54</v>
      </c>
      <c r="Q19" t="n">
        <v>793.2</v>
      </c>
      <c r="R19" t="n">
        <v>140.32</v>
      </c>
      <c r="S19" t="n">
        <v>86.27</v>
      </c>
      <c r="T19" t="n">
        <v>16389.87</v>
      </c>
      <c r="U19" t="n">
        <v>0.61</v>
      </c>
      <c r="V19" t="n">
        <v>0.78</v>
      </c>
      <c r="W19" t="n">
        <v>0.26</v>
      </c>
      <c r="X19" t="n">
        <v>0.97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1.5159</v>
      </c>
      <c r="E20" t="n">
        <v>65.97</v>
      </c>
      <c r="F20" t="n">
        <v>62.17</v>
      </c>
      <c r="G20" t="n">
        <v>113.03</v>
      </c>
      <c r="H20" t="n">
        <v>1.51</v>
      </c>
      <c r="I20" t="n">
        <v>33</v>
      </c>
      <c r="J20" t="n">
        <v>223.65</v>
      </c>
      <c r="K20" t="n">
        <v>54.38</v>
      </c>
      <c r="L20" t="n">
        <v>19</v>
      </c>
      <c r="M20" t="n">
        <v>31</v>
      </c>
      <c r="N20" t="n">
        <v>50.27</v>
      </c>
      <c r="O20" t="n">
        <v>27817.81</v>
      </c>
      <c r="P20" t="n">
        <v>846</v>
      </c>
      <c r="Q20" t="n">
        <v>793.2</v>
      </c>
      <c r="R20" t="n">
        <v>148.12</v>
      </c>
      <c r="S20" t="n">
        <v>86.27</v>
      </c>
      <c r="T20" t="n">
        <v>20302.45</v>
      </c>
      <c r="U20" t="n">
        <v>0.58</v>
      </c>
      <c r="V20" t="n">
        <v>0.78</v>
      </c>
      <c r="W20" t="n">
        <v>0.27</v>
      </c>
      <c r="X20" t="n">
        <v>1.2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1.5173</v>
      </c>
      <c r="E21" t="n">
        <v>65.91</v>
      </c>
      <c r="F21" t="n">
        <v>62.15</v>
      </c>
      <c r="G21" t="n">
        <v>116.52</v>
      </c>
      <c r="H21" t="n">
        <v>1.58</v>
      </c>
      <c r="I21" t="n">
        <v>32</v>
      </c>
      <c r="J21" t="n">
        <v>225.32</v>
      </c>
      <c r="K21" t="n">
        <v>54.38</v>
      </c>
      <c r="L21" t="n">
        <v>20</v>
      </c>
      <c r="M21" t="n">
        <v>30</v>
      </c>
      <c r="N21" t="n">
        <v>50.95</v>
      </c>
      <c r="O21" t="n">
        <v>28023.89</v>
      </c>
      <c r="P21" t="n">
        <v>845.38</v>
      </c>
      <c r="Q21" t="n">
        <v>793.2</v>
      </c>
      <c r="R21" t="n">
        <v>147.44</v>
      </c>
      <c r="S21" t="n">
        <v>86.27</v>
      </c>
      <c r="T21" t="n">
        <v>19967.15</v>
      </c>
      <c r="U21" t="n">
        <v>0.59</v>
      </c>
      <c r="V21" t="n">
        <v>0.78</v>
      </c>
      <c r="W21" t="n">
        <v>0.27</v>
      </c>
      <c r="X21" t="n">
        <v>1.18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1.5211</v>
      </c>
      <c r="E22" t="n">
        <v>65.73999999999999</v>
      </c>
      <c r="F22" t="n">
        <v>62.06</v>
      </c>
      <c r="G22" t="n">
        <v>124.12</v>
      </c>
      <c r="H22" t="n">
        <v>1.64</v>
      </c>
      <c r="I22" t="n">
        <v>30</v>
      </c>
      <c r="J22" t="n">
        <v>227</v>
      </c>
      <c r="K22" t="n">
        <v>54.38</v>
      </c>
      <c r="L22" t="n">
        <v>21</v>
      </c>
      <c r="M22" t="n">
        <v>28</v>
      </c>
      <c r="N22" t="n">
        <v>51.62</v>
      </c>
      <c r="O22" t="n">
        <v>28230.92</v>
      </c>
      <c r="P22" t="n">
        <v>842.73</v>
      </c>
      <c r="Q22" t="n">
        <v>793.2</v>
      </c>
      <c r="R22" t="n">
        <v>144.66</v>
      </c>
      <c r="S22" t="n">
        <v>86.27</v>
      </c>
      <c r="T22" t="n">
        <v>18586.24</v>
      </c>
      <c r="U22" t="n">
        <v>0.6</v>
      </c>
      <c r="V22" t="n">
        <v>0.78</v>
      </c>
      <c r="W22" t="n">
        <v>0.26</v>
      </c>
      <c r="X22" t="n">
        <v>1.09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1.5231</v>
      </c>
      <c r="E23" t="n">
        <v>65.66</v>
      </c>
      <c r="F23" t="n">
        <v>62.01</v>
      </c>
      <c r="G23" t="n">
        <v>128.3</v>
      </c>
      <c r="H23" t="n">
        <v>1.71</v>
      </c>
      <c r="I23" t="n">
        <v>29</v>
      </c>
      <c r="J23" t="n">
        <v>228.69</v>
      </c>
      <c r="K23" t="n">
        <v>54.38</v>
      </c>
      <c r="L23" t="n">
        <v>22</v>
      </c>
      <c r="M23" t="n">
        <v>27</v>
      </c>
      <c r="N23" t="n">
        <v>52.31</v>
      </c>
      <c r="O23" t="n">
        <v>28438.91</v>
      </c>
      <c r="P23" t="n">
        <v>841.35</v>
      </c>
      <c r="Q23" t="n">
        <v>793.2</v>
      </c>
      <c r="R23" t="n">
        <v>142.91</v>
      </c>
      <c r="S23" t="n">
        <v>86.27</v>
      </c>
      <c r="T23" t="n">
        <v>17712.7</v>
      </c>
      <c r="U23" t="n">
        <v>0.6</v>
      </c>
      <c r="V23" t="n">
        <v>0.78</v>
      </c>
      <c r="W23" t="n">
        <v>0.27</v>
      </c>
      <c r="X23" t="n">
        <v>1.04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1.5248</v>
      </c>
      <c r="E24" t="n">
        <v>65.58</v>
      </c>
      <c r="F24" t="n">
        <v>61.98</v>
      </c>
      <c r="G24" t="n">
        <v>132.81</v>
      </c>
      <c r="H24" t="n">
        <v>1.77</v>
      </c>
      <c r="I24" t="n">
        <v>28</v>
      </c>
      <c r="J24" t="n">
        <v>230.38</v>
      </c>
      <c r="K24" t="n">
        <v>54.38</v>
      </c>
      <c r="L24" t="n">
        <v>23</v>
      </c>
      <c r="M24" t="n">
        <v>26</v>
      </c>
      <c r="N24" t="n">
        <v>53</v>
      </c>
      <c r="O24" t="n">
        <v>28647.87</v>
      </c>
      <c r="P24" t="n">
        <v>840.23</v>
      </c>
      <c r="Q24" t="n">
        <v>793.22</v>
      </c>
      <c r="R24" t="n">
        <v>141.7</v>
      </c>
      <c r="S24" t="n">
        <v>86.27</v>
      </c>
      <c r="T24" t="n">
        <v>17117.49</v>
      </c>
      <c r="U24" t="n">
        <v>0.61</v>
      </c>
      <c r="V24" t="n">
        <v>0.78</v>
      </c>
      <c r="W24" t="n">
        <v>0.27</v>
      </c>
      <c r="X24" t="n">
        <v>1.01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1.5287</v>
      </c>
      <c r="E25" t="n">
        <v>65.42</v>
      </c>
      <c r="F25" t="n">
        <v>61.89</v>
      </c>
      <c r="G25" t="n">
        <v>142.82</v>
      </c>
      <c r="H25" t="n">
        <v>1.84</v>
      </c>
      <c r="I25" t="n">
        <v>26</v>
      </c>
      <c r="J25" t="n">
        <v>232.08</v>
      </c>
      <c r="K25" t="n">
        <v>54.38</v>
      </c>
      <c r="L25" t="n">
        <v>24</v>
      </c>
      <c r="M25" t="n">
        <v>24</v>
      </c>
      <c r="N25" t="n">
        <v>53.71</v>
      </c>
      <c r="O25" t="n">
        <v>28857.81</v>
      </c>
      <c r="P25" t="n">
        <v>838.36</v>
      </c>
      <c r="Q25" t="n">
        <v>793.2</v>
      </c>
      <c r="R25" t="n">
        <v>138.74</v>
      </c>
      <c r="S25" t="n">
        <v>86.27</v>
      </c>
      <c r="T25" t="n">
        <v>15642.96</v>
      </c>
      <c r="U25" t="n">
        <v>0.62</v>
      </c>
      <c r="V25" t="n">
        <v>0.78</v>
      </c>
      <c r="W25" t="n">
        <v>0.26</v>
      </c>
      <c r="X25" t="n">
        <v>0.92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1.5307</v>
      </c>
      <c r="E26" t="n">
        <v>65.33</v>
      </c>
      <c r="F26" t="n">
        <v>61.84</v>
      </c>
      <c r="G26" t="n">
        <v>148.41</v>
      </c>
      <c r="H26" t="n">
        <v>1.9</v>
      </c>
      <c r="I26" t="n">
        <v>25</v>
      </c>
      <c r="J26" t="n">
        <v>233.79</v>
      </c>
      <c r="K26" t="n">
        <v>54.38</v>
      </c>
      <c r="L26" t="n">
        <v>25</v>
      </c>
      <c r="M26" t="n">
        <v>23</v>
      </c>
      <c r="N26" t="n">
        <v>54.42</v>
      </c>
      <c r="O26" t="n">
        <v>29068.74</v>
      </c>
      <c r="P26" t="n">
        <v>837.15</v>
      </c>
      <c r="Q26" t="n">
        <v>793.2</v>
      </c>
      <c r="R26" t="n">
        <v>137.08</v>
      </c>
      <c r="S26" t="n">
        <v>86.27</v>
      </c>
      <c r="T26" t="n">
        <v>14819.15</v>
      </c>
      <c r="U26" t="n">
        <v>0.63</v>
      </c>
      <c r="V26" t="n">
        <v>0.79</v>
      </c>
      <c r="W26" t="n">
        <v>0.26</v>
      </c>
      <c r="X26" t="n">
        <v>0.87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1.5326</v>
      </c>
      <c r="E27" t="n">
        <v>65.25</v>
      </c>
      <c r="F27" t="n">
        <v>61.8</v>
      </c>
      <c r="G27" t="n">
        <v>154.49</v>
      </c>
      <c r="H27" t="n">
        <v>1.96</v>
      </c>
      <c r="I27" t="n">
        <v>24</v>
      </c>
      <c r="J27" t="n">
        <v>235.51</v>
      </c>
      <c r="K27" t="n">
        <v>54.38</v>
      </c>
      <c r="L27" t="n">
        <v>26</v>
      </c>
      <c r="M27" t="n">
        <v>22</v>
      </c>
      <c r="N27" t="n">
        <v>55.14</v>
      </c>
      <c r="O27" t="n">
        <v>29280.69</v>
      </c>
      <c r="P27" t="n">
        <v>834.8200000000001</v>
      </c>
      <c r="Q27" t="n">
        <v>793.2</v>
      </c>
      <c r="R27" t="n">
        <v>135.59</v>
      </c>
      <c r="S27" t="n">
        <v>86.27</v>
      </c>
      <c r="T27" t="n">
        <v>14081.81</v>
      </c>
      <c r="U27" t="n">
        <v>0.64</v>
      </c>
      <c r="V27" t="n">
        <v>0.79</v>
      </c>
      <c r="W27" t="n">
        <v>0.26</v>
      </c>
      <c r="X27" t="n">
        <v>0.83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1.53</v>
      </c>
      <c r="E28" t="n">
        <v>65.36</v>
      </c>
      <c r="F28" t="n">
        <v>61.91</v>
      </c>
      <c r="G28" t="n">
        <v>154.77</v>
      </c>
      <c r="H28" t="n">
        <v>2.02</v>
      </c>
      <c r="I28" t="n">
        <v>24</v>
      </c>
      <c r="J28" t="n">
        <v>237.24</v>
      </c>
      <c r="K28" t="n">
        <v>54.38</v>
      </c>
      <c r="L28" t="n">
        <v>27</v>
      </c>
      <c r="M28" t="n">
        <v>22</v>
      </c>
      <c r="N28" t="n">
        <v>55.86</v>
      </c>
      <c r="O28" t="n">
        <v>29493.67</v>
      </c>
      <c r="P28" t="n">
        <v>834.27</v>
      </c>
      <c r="Q28" t="n">
        <v>793.2</v>
      </c>
      <c r="R28" t="n">
        <v>139.71</v>
      </c>
      <c r="S28" t="n">
        <v>86.27</v>
      </c>
      <c r="T28" t="n">
        <v>16139.16</v>
      </c>
      <c r="U28" t="n">
        <v>0.62</v>
      </c>
      <c r="V28" t="n">
        <v>0.78</v>
      </c>
      <c r="W28" t="n">
        <v>0.26</v>
      </c>
      <c r="X28" t="n">
        <v>0.9399999999999999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1.5335</v>
      </c>
      <c r="E29" t="n">
        <v>65.20999999999999</v>
      </c>
      <c r="F29" t="n">
        <v>61.8</v>
      </c>
      <c r="G29" t="n">
        <v>161.21</v>
      </c>
      <c r="H29" t="n">
        <v>2.08</v>
      </c>
      <c r="I29" t="n">
        <v>23</v>
      </c>
      <c r="J29" t="n">
        <v>238.97</v>
      </c>
      <c r="K29" t="n">
        <v>54.38</v>
      </c>
      <c r="L29" t="n">
        <v>28</v>
      </c>
      <c r="M29" t="n">
        <v>21</v>
      </c>
      <c r="N29" t="n">
        <v>56.6</v>
      </c>
      <c r="O29" t="n">
        <v>29707.68</v>
      </c>
      <c r="P29" t="n">
        <v>835.51</v>
      </c>
      <c r="Q29" t="n">
        <v>793.2</v>
      </c>
      <c r="R29" t="n">
        <v>135.75</v>
      </c>
      <c r="S29" t="n">
        <v>86.27</v>
      </c>
      <c r="T29" t="n">
        <v>14163.65</v>
      </c>
      <c r="U29" t="n">
        <v>0.64</v>
      </c>
      <c r="V29" t="n">
        <v>0.79</v>
      </c>
      <c r="W29" t="n">
        <v>0.26</v>
      </c>
      <c r="X29" t="n">
        <v>0.83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1.5357</v>
      </c>
      <c r="E30" t="n">
        <v>65.12</v>
      </c>
      <c r="F30" t="n">
        <v>61.74</v>
      </c>
      <c r="G30" t="n">
        <v>168.39</v>
      </c>
      <c r="H30" t="n">
        <v>2.14</v>
      </c>
      <c r="I30" t="n">
        <v>22</v>
      </c>
      <c r="J30" t="n">
        <v>240.72</v>
      </c>
      <c r="K30" t="n">
        <v>54.38</v>
      </c>
      <c r="L30" t="n">
        <v>29</v>
      </c>
      <c r="M30" t="n">
        <v>20</v>
      </c>
      <c r="N30" t="n">
        <v>57.34</v>
      </c>
      <c r="O30" t="n">
        <v>29922.88</v>
      </c>
      <c r="P30" t="n">
        <v>834.1799999999999</v>
      </c>
      <c r="Q30" t="n">
        <v>793.2</v>
      </c>
      <c r="R30" t="n">
        <v>133.89</v>
      </c>
      <c r="S30" t="n">
        <v>86.27</v>
      </c>
      <c r="T30" t="n">
        <v>13241.26</v>
      </c>
      <c r="U30" t="n">
        <v>0.64</v>
      </c>
      <c r="V30" t="n">
        <v>0.79</v>
      </c>
      <c r="W30" t="n">
        <v>0.25</v>
      </c>
      <c r="X30" t="n">
        <v>0.78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1.5376</v>
      </c>
      <c r="E31" t="n">
        <v>65.04000000000001</v>
      </c>
      <c r="F31" t="n">
        <v>61.7</v>
      </c>
      <c r="G31" t="n">
        <v>176.3</v>
      </c>
      <c r="H31" t="n">
        <v>2.2</v>
      </c>
      <c r="I31" t="n">
        <v>21</v>
      </c>
      <c r="J31" t="n">
        <v>242.47</v>
      </c>
      <c r="K31" t="n">
        <v>54.38</v>
      </c>
      <c r="L31" t="n">
        <v>30</v>
      </c>
      <c r="M31" t="n">
        <v>19</v>
      </c>
      <c r="N31" t="n">
        <v>58.1</v>
      </c>
      <c r="O31" t="n">
        <v>30139.04</v>
      </c>
      <c r="P31" t="n">
        <v>831.25</v>
      </c>
      <c r="Q31" t="n">
        <v>793.2</v>
      </c>
      <c r="R31" t="n">
        <v>132.62</v>
      </c>
      <c r="S31" t="n">
        <v>86.27</v>
      </c>
      <c r="T31" t="n">
        <v>12611.84</v>
      </c>
      <c r="U31" t="n">
        <v>0.65</v>
      </c>
      <c r="V31" t="n">
        <v>0.79</v>
      </c>
      <c r="W31" t="n">
        <v>0.25</v>
      </c>
      <c r="X31" t="n">
        <v>0.74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1.5366</v>
      </c>
      <c r="E32" t="n">
        <v>65.08</v>
      </c>
      <c r="F32" t="n">
        <v>61.75</v>
      </c>
      <c r="G32" t="n">
        <v>176.42</v>
      </c>
      <c r="H32" t="n">
        <v>2.26</v>
      </c>
      <c r="I32" t="n">
        <v>21</v>
      </c>
      <c r="J32" t="n">
        <v>244.23</v>
      </c>
      <c r="K32" t="n">
        <v>54.38</v>
      </c>
      <c r="L32" t="n">
        <v>31</v>
      </c>
      <c r="M32" t="n">
        <v>19</v>
      </c>
      <c r="N32" t="n">
        <v>58.86</v>
      </c>
      <c r="O32" t="n">
        <v>30356.28</v>
      </c>
      <c r="P32" t="n">
        <v>833.27</v>
      </c>
      <c r="Q32" t="n">
        <v>793.2</v>
      </c>
      <c r="R32" t="n">
        <v>134.13</v>
      </c>
      <c r="S32" t="n">
        <v>86.27</v>
      </c>
      <c r="T32" t="n">
        <v>13367.35</v>
      </c>
      <c r="U32" t="n">
        <v>0.64</v>
      </c>
      <c r="V32" t="n">
        <v>0.79</v>
      </c>
      <c r="W32" t="n">
        <v>0.25</v>
      </c>
      <c r="X32" t="n">
        <v>0.78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1.5394</v>
      </c>
      <c r="E33" t="n">
        <v>64.95999999999999</v>
      </c>
      <c r="F33" t="n">
        <v>61.67</v>
      </c>
      <c r="G33" t="n">
        <v>185</v>
      </c>
      <c r="H33" t="n">
        <v>2.31</v>
      </c>
      <c r="I33" t="n">
        <v>20</v>
      </c>
      <c r="J33" t="n">
        <v>246</v>
      </c>
      <c r="K33" t="n">
        <v>54.38</v>
      </c>
      <c r="L33" t="n">
        <v>32</v>
      </c>
      <c r="M33" t="n">
        <v>18</v>
      </c>
      <c r="N33" t="n">
        <v>59.63</v>
      </c>
      <c r="O33" t="n">
        <v>30574.64</v>
      </c>
      <c r="P33" t="n">
        <v>832.77</v>
      </c>
      <c r="Q33" t="n">
        <v>793.2</v>
      </c>
      <c r="R33" t="n">
        <v>131.4</v>
      </c>
      <c r="S33" t="n">
        <v>86.27</v>
      </c>
      <c r="T33" t="n">
        <v>12006.53</v>
      </c>
      <c r="U33" t="n">
        <v>0.66</v>
      </c>
      <c r="V33" t="n">
        <v>0.79</v>
      </c>
      <c r="W33" t="n">
        <v>0.25</v>
      </c>
      <c r="X33" t="n">
        <v>0.7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1.5413</v>
      </c>
      <c r="E34" t="n">
        <v>64.88</v>
      </c>
      <c r="F34" t="n">
        <v>61.62</v>
      </c>
      <c r="G34" t="n">
        <v>194.61</v>
      </c>
      <c r="H34" t="n">
        <v>2.37</v>
      </c>
      <c r="I34" t="n">
        <v>19</v>
      </c>
      <c r="J34" t="n">
        <v>247.78</v>
      </c>
      <c r="K34" t="n">
        <v>54.38</v>
      </c>
      <c r="L34" t="n">
        <v>33</v>
      </c>
      <c r="M34" t="n">
        <v>17</v>
      </c>
      <c r="N34" t="n">
        <v>60.41</v>
      </c>
      <c r="O34" t="n">
        <v>30794.11</v>
      </c>
      <c r="P34" t="n">
        <v>828.6799999999999</v>
      </c>
      <c r="Q34" t="n">
        <v>793.21</v>
      </c>
      <c r="R34" t="n">
        <v>129.9</v>
      </c>
      <c r="S34" t="n">
        <v>86.27</v>
      </c>
      <c r="T34" t="n">
        <v>11257.81</v>
      </c>
      <c r="U34" t="n">
        <v>0.66</v>
      </c>
      <c r="V34" t="n">
        <v>0.79</v>
      </c>
      <c r="W34" t="n">
        <v>0.25</v>
      </c>
      <c r="X34" t="n">
        <v>0.66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1.5408</v>
      </c>
      <c r="E35" t="n">
        <v>64.90000000000001</v>
      </c>
      <c r="F35" t="n">
        <v>61.65</v>
      </c>
      <c r="G35" t="n">
        <v>194.67</v>
      </c>
      <c r="H35" t="n">
        <v>2.42</v>
      </c>
      <c r="I35" t="n">
        <v>19</v>
      </c>
      <c r="J35" t="n">
        <v>249.57</v>
      </c>
      <c r="K35" t="n">
        <v>54.38</v>
      </c>
      <c r="L35" t="n">
        <v>34</v>
      </c>
      <c r="M35" t="n">
        <v>17</v>
      </c>
      <c r="N35" t="n">
        <v>61.2</v>
      </c>
      <c r="O35" t="n">
        <v>31014.73</v>
      </c>
      <c r="P35" t="n">
        <v>832.4299999999999</v>
      </c>
      <c r="Q35" t="n">
        <v>793.2</v>
      </c>
      <c r="R35" t="n">
        <v>130.62</v>
      </c>
      <c r="S35" t="n">
        <v>86.27</v>
      </c>
      <c r="T35" t="n">
        <v>11622.39</v>
      </c>
      <c r="U35" t="n">
        <v>0.66</v>
      </c>
      <c r="V35" t="n">
        <v>0.79</v>
      </c>
      <c r="W35" t="n">
        <v>0.25</v>
      </c>
      <c r="X35" t="n">
        <v>0.68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1.5432</v>
      </c>
      <c r="E36" t="n">
        <v>64.8</v>
      </c>
      <c r="F36" t="n">
        <v>61.58</v>
      </c>
      <c r="G36" t="n">
        <v>205.28</v>
      </c>
      <c r="H36" t="n">
        <v>2.48</v>
      </c>
      <c r="I36" t="n">
        <v>18</v>
      </c>
      <c r="J36" t="n">
        <v>251.37</v>
      </c>
      <c r="K36" t="n">
        <v>54.38</v>
      </c>
      <c r="L36" t="n">
        <v>35</v>
      </c>
      <c r="M36" t="n">
        <v>16</v>
      </c>
      <c r="N36" t="n">
        <v>61.99</v>
      </c>
      <c r="O36" t="n">
        <v>31236.5</v>
      </c>
      <c r="P36" t="n">
        <v>828.98</v>
      </c>
      <c r="Q36" t="n">
        <v>793.2</v>
      </c>
      <c r="R36" t="n">
        <v>128.38</v>
      </c>
      <c r="S36" t="n">
        <v>86.27</v>
      </c>
      <c r="T36" t="n">
        <v>10505.12</v>
      </c>
      <c r="U36" t="n">
        <v>0.67</v>
      </c>
      <c r="V36" t="n">
        <v>0.79</v>
      </c>
      <c r="W36" t="n">
        <v>0.25</v>
      </c>
      <c r="X36" t="n">
        <v>0.62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1.5427</v>
      </c>
      <c r="E37" t="n">
        <v>64.81999999999999</v>
      </c>
      <c r="F37" t="n">
        <v>61.61</v>
      </c>
      <c r="G37" t="n">
        <v>205.36</v>
      </c>
      <c r="H37" t="n">
        <v>2.53</v>
      </c>
      <c r="I37" t="n">
        <v>18</v>
      </c>
      <c r="J37" t="n">
        <v>253.18</v>
      </c>
      <c r="K37" t="n">
        <v>54.38</v>
      </c>
      <c r="L37" t="n">
        <v>36</v>
      </c>
      <c r="M37" t="n">
        <v>16</v>
      </c>
      <c r="N37" t="n">
        <v>62.8</v>
      </c>
      <c r="O37" t="n">
        <v>31459.45</v>
      </c>
      <c r="P37" t="n">
        <v>830.5599999999999</v>
      </c>
      <c r="Q37" t="n">
        <v>793.2</v>
      </c>
      <c r="R37" t="n">
        <v>129.54</v>
      </c>
      <c r="S37" t="n">
        <v>86.27</v>
      </c>
      <c r="T37" t="n">
        <v>11086</v>
      </c>
      <c r="U37" t="n">
        <v>0.67</v>
      </c>
      <c r="V37" t="n">
        <v>0.79</v>
      </c>
      <c r="W37" t="n">
        <v>0.24</v>
      </c>
      <c r="X37" t="n">
        <v>0.64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1.5447</v>
      </c>
      <c r="E38" t="n">
        <v>64.73999999999999</v>
      </c>
      <c r="F38" t="n">
        <v>61.56</v>
      </c>
      <c r="G38" t="n">
        <v>217.27</v>
      </c>
      <c r="H38" t="n">
        <v>2.58</v>
      </c>
      <c r="I38" t="n">
        <v>17</v>
      </c>
      <c r="J38" t="n">
        <v>255</v>
      </c>
      <c r="K38" t="n">
        <v>54.38</v>
      </c>
      <c r="L38" t="n">
        <v>37</v>
      </c>
      <c r="M38" t="n">
        <v>15</v>
      </c>
      <c r="N38" t="n">
        <v>63.62</v>
      </c>
      <c r="O38" t="n">
        <v>31683.59</v>
      </c>
      <c r="P38" t="n">
        <v>826.45</v>
      </c>
      <c r="Q38" t="n">
        <v>793.2</v>
      </c>
      <c r="R38" t="n">
        <v>127.75</v>
      </c>
      <c r="S38" t="n">
        <v>86.27</v>
      </c>
      <c r="T38" t="n">
        <v>10194.36</v>
      </c>
      <c r="U38" t="n">
        <v>0.68</v>
      </c>
      <c r="V38" t="n">
        <v>0.79</v>
      </c>
      <c r="W38" t="n">
        <v>0.25</v>
      </c>
      <c r="X38" t="n">
        <v>0.59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1.5444</v>
      </c>
      <c r="E39" t="n">
        <v>64.75</v>
      </c>
      <c r="F39" t="n">
        <v>61.57</v>
      </c>
      <c r="G39" t="n">
        <v>217.31</v>
      </c>
      <c r="H39" t="n">
        <v>2.63</v>
      </c>
      <c r="I39" t="n">
        <v>17</v>
      </c>
      <c r="J39" t="n">
        <v>256.82</v>
      </c>
      <c r="K39" t="n">
        <v>54.38</v>
      </c>
      <c r="L39" t="n">
        <v>38</v>
      </c>
      <c r="M39" t="n">
        <v>15</v>
      </c>
      <c r="N39" t="n">
        <v>64.45</v>
      </c>
      <c r="O39" t="n">
        <v>31909.08</v>
      </c>
      <c r="P39" t="n">
        <v>828.05</v>
      </c>
      <c r="Q39" t="n">
        <v>793.2</v>
      </c>
      <c r="R39" t="n">
        <v>128.21</v>
      </c>
      <c r="S39" t="n">
        <v>86.27</v>
      </c>
      <c r="T39" t="n">
        <v>10427.28</v>
      </c>
      <c r="U39" t="n">
        <v>0.67</v>
      </c>
      <c r="V39" t="n">
        <v>0.79</v>
      </c>
      <c r="W39" t="n">
        <v>0.25</v>
      </c>
      <c r="X39" t="n">
        <v>0.6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1.5442</v>
      </c>
      <c r="E40" t="n">
        <v>64.76000000000001</v>
      </c>
      <c r="F40" t="n">
        <v>61.58</v>
      </c>
      <c r="G40" t="n">
        <v>217.35</v>
      </c>
      <c r="H40" t="n">
        <v>2.68</v>
      </c>
      <c r="I40" t="n">
        <v>17</v>
      </c>
      <c r="J40" t="n">
        <v>258.66</v>
      </c>
      <c r="K40" t="n">
        <v>54.38</v>
      </c>
      <c r="L40" t="n">
        <v>39</v>
      </c>
      <c r="M40" t="n">
        <v>15</v>
      </c>
      <c r="N40" t="n">
        <v>65.28</v>
      </c>
      <c r="O40" t="n">
        <v>32135.68</v>
      </c>
      <c r="P40" t="n">
        <v>828.5700000000001</v>
      </c>
      <c r="Q40" t="n">
        <v>793.2</v>
      </c>
      <c r="R40" t="n">
        <v>128.57</v>
      </c>
      <c r="S40" t="n">
        <v>86.27</v>
      </c>
      <c r="T40" t="n">
        <v>10603.62</v>
      </c>
      <c r="U40" t="n">
        <v>0.67</v>
      </c>
      <c r="V40" t="n">
        <v>0.79</v>
      </c>
      <c r="W40" t="n">
        <v>0.25</v>
      </c>
      <c r="X40" t="n">
        <v>0.61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1.5463</v>
      </c>
      <c r="E41" t="n">
        <v>64.67</v>
      </c>
      <c r="F41" t="n">
        <v>61.53</v>
      </c>
      <c r="G41" t="n">
        <v>230.74</v>
      </c>
      <c r="H41" t="n">
        <v>2.73</v>
      </c>
      <c r="I41" t="n">
        <v>16</v>
      </c>
      <c r="J41" t="n">
        <v>260.51</v>
      </c>
      <c r="K41" t="n">
        <v>54.38</v>
      </c>
      <c r="L41" t="n">
        <v>40</v>
      </c>
      <c r="M41" t="n">
        <v>14</v>
      </c>
      <c r="N41" t="n">
        <v>66.13</v>
      </c>
      <c r="O41" t="n">
        <v>32363.54</v>
      </c>
      <c r="P41" t="n">
        <v>828.36</v>
      </c>
      <c r="Q41" t="n">
        <v>793.2</v>
      </c>
      <c r="R41" t="n">
        <v>126.76</v>
      </c>
      <c r="S41" t="n">
        <v>86.27</v>
      </c>
      <c r="T41" t="n">
        <v>9707.299999999999</v>
      </c>
      <c r="U41" t="n">
        <v>0.68</v>
      </c>
      <c r="V41" t="n">
        <v>0.79</v>
      </c>
      <c r="W41" t="n">
        <v>0.25</v>
      </c>
      <c r="X41" t="n">
        <v>0.5600000000000001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1.1056</v>
      </c>
      <c r="E42" t="n">
        <v>90.45</v>
      </c>
      <c r="F42" t="n">
        <v>79.42</v>
      </c>
      <c r="G42" t="n">
        <v>9.91</v>
      </c>
      <c r="H42" t="n">
        <v>0.2</v>
      </c>
      <c r="I42" t="n">
        <v>481</v>
      </c>
      <c r="J42" t="n">
        <v>89.87</v>
      </c>
      <c r="K42" t="n">
        <v>37.55</v>
      </c>
      <c r="L42" t="n">
        <v>1</v>
      </c>
      <c r="M42" t="n">
        <v>479</v>
      </c>
      <c r="N42" t="n">
        <v>11.32</v>
      </c>
      <c r="O42" t="n">
        <v>11317.98</v>
      </c>
      <c r="P42" t="n">
        <v>663.0700000000001</v>
      </c>
      <c r="Q42" t="n">
        <v>793.3099999999999</v>
      </c>
      <c r="R42" t="n">
        <v>725.36</v>
      </c>
      <c r="S42" t="n">
        <v>86.27</v>
      </c>
      <c r="T42" t="n">
        <v>306677.63</v>
      </c>
      <c r="U42" t="n">
        <v>0.12</v>
      </c>
      <c r="V42" t="n">
        <v>0.61</v>
      </c>
      <c r="W42" t="n">
        <v>0.98</v>
      </c>
      <c r="X42" t="n">
        <v>18.45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1.3425</v>
      </c>
      <c r="E43" t="n">
        <v>74.48999999999999</v>
      </c>
      <c r="F43" t="n">
        <v>68.67</v>
      </c>
      <c r="G43" t="n">
        <v>20.1</v>
      </c>
      <c r="H43" t="n">
        <v>0.39</v>
      </c>
      <c r="I43" t="n">
        <v>205</v>
      </c>
      <c r="J43" t="n">
        <v>91.09999999999999</v>
      </c>
      <c r="K43" t="n">
        <v>37.55</v>
      </c>
      <c r="L43" t="n">
        <v>2</v>
      </c>
      <c r="M43" t="n">
        <v>203</v>
      </c>
      <c r="N43" t="n">
        <v>11.54</v>
      </c>
      <c r="O43" t="n">
        <v>11468.97</v>
      </c>
      <c r="P43" t="n">
        <v>566.9400000000001</v>
      </c>
      <c r="Q43" t="n">
        <v>793.25</v>
      </c>
      <c r="R43" t="n">
        <v>365.85</v>
      </c>
      <c r="S43" t="n">
        <v>86.27</v>
      </c>
      <c r="T43" t="n">
        <v>128304.3</v>
      </c>
      <c r="U43" t="n">
        <v>0.24</v>
      </c>
      <c r="V43" t="n">
        <v>0.71</v>
      </c>
      <c r="W43" t="n">
        <v>0.54</v>
      </c>
      <c r="X43" t="n">
        <v>7.7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1.4251</v>
      </c>
      <c r="E44" t="n">
        <v>70.17</v>
      </c>
      <c r="F44" t="n">
        <v>65.77</v>
      </c>
      <c r="G44" t="n">
        <v>30.36</v>
      </c>
      <c r="H44" t="n">
        <v>0.57</v>
      </c>
      <c r="I44" t="n">
        <v>130</v>
      </c>
      <c r="J44" t="n">
        <v>92.31999999999999</v>
      </c>
      <c r="K44" t="n">
        <v>37.55</v>
      </c>
      <c r="L44" t="n">
        <v>3</v>
      </c>
      <c r="M44" t="n">
        <v>128</v>
      </c>
      <c r="N44" t="n">
        <v>11.77</v>
      </c>
      <c r="O44" t="n">
        <v>11620.34</v>
      </c>
      <c r="P44" t="n">
        <v>537.04</v>
      </c>
      <c r="Q44" t="n">
        <v>793.21</v>
      </c>
      <c r="R44" t="n">
        <v>268.37</v>
      </c>
      <c r="S44" t="n">
        <v>86.27</v>
      </c>
      <c r="T44" t="n">
        <v>79939.46000000001</v>
      </c>
      <c r="U44" t="n">
        <v>0.32</v>
      </c>
      <c r="V44" t="n">
        <v>0.74</v>
      </c>
      <c r="W44" t="n">
        <v>0.43</v>
      </c>
      <c r="X44" t="n">
        <v>4.8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1.4666</v>
      </c>
      <c r="E45" t="n">
        <v>68.19</v>
      </c>
      <c r="F45" t="n">
        <v>64.45</v>
      </c>
      <c r="G45" t="n">
        <v>40.71</v>
      </c>
      <c r="H45" t="n">
        <v>0.75</v>
      </c>
      <c r="I45" t="n">
        <v>95</v>
      </c>
      <c r="J45" t="n">
        <v>93.55</v>
      </c>
      <c r="K45" t="n">
        <v>37.55</v>
      </c>
      <c r="L45" t="n">
        <v>4</v>
      </c>
      <c r="M45" t="n">
        <v>93</v>
      </c>
      <c r="N45" t="n">
        <v>12</v>
      </c>
      <c r="O45" t="n">
        <v>11772.07</v>
      </c>
      <c r="P45" t="n">
        <v>520.51</v>
      </c>
      <c r="Q45" t="n">
        <v>793.24</v>
      </c>
      <c r="R45" t="n">
        <v>224.25</v>
      </c>
      <c r="S45" t="n">
        <v>86.27</v>
      </c>
      <c r="T45" t="n">
        <v>58055.53</v>
      </c>
      <c r="U45" t="n">
        <v>0.38</v>
      </c>
      <c r="V45" t="n">
        <v>0.75</v>
      </c>
      <c r="W45" t="n">
        <v>0.37</v>
      </c>
      <c r="X45" t="n">
        <v>3.48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1.494</v>
      </c>
      <c r="E46" t="n">
        <v>66.94</v>
      </c>
      <c r="F46" t="n">
        <v>63.6</v>
      </c>
      <c r="G46" t="n">
        <v>51.57</v>
      </c>
      <c r="H46" t="n">
        <v>0.93</v>
      </c>
      <c r="I46" t="n">
        <v>74</v>
      </c>
      <c r="J46" t="n">
        <v>94.79000000000001</v>
      </c>
      <c r="K46" t="n">
        <v>37.55</v>
      </c>
      <c r="L46" t="n">
        <v>5</v>
      </c>
      <c r="M46" t="n">
        <v>72</v>
      </c>
      <c r="N46" t="n">
        <v>12.23</v>
      </c>
      <c r="O46" t="n">
        <v>11924.18</v>
      </c>
      <c r="P46" t="n">
        <v>507.9</v>
      </c>
      <c r="Q46" t="n">
        <v>793.22</v>
      </c>
      <c r="R46" t="n">
        <v>195.38</v>
      </c>
      <c r="S46" t="n">
        <v>86.27</v>
      </c>
      <c r="T46" t="n">
        <v>43725.22</v>
      </c>
      <c r="U46" t="n">
        <v>0.44</v>
      </c>
      <c r="V46" t="n">
        <v>0.76</v>
      </c>
      <c r="W46" t="n">
        <v>0.34</v>
      </c>
      <c r="X46" t="n">
        <v>2.63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1.5077</v>
      </c>
      <c r="E47" t="n">
        <v>66.33</v>
      </c>
      <c r="F47" t="n">
        <v>63.23</v>
      </c>
      <c r="G47" t="n">
        <v>62.2</v>
      </c>
      <c r="H47" t="n">
        <v>1.1</v>
      </c>
      <c r="I47" t="n">
        <v>61</v>
      </c>
      <c r="J47" t="n">
        <v>96.02</v>
      </c>
      <c r="K47" t="n">
        <v>37.55</v>
      </c>
      <c r="L47" t="n">
        <v>6</v>
      </c>
      <c r="M47" t="n">
        <v>59</v>
      </c>
      <c r="N47" t="n">
        <v>12.47</v>
      </c>
      <c r="O47" t="n">
        <v>12076.67</v>
      </c>
      <c r="P47" t="n">
        <v>499.32</v>
      </c>
      <c r="Q47" t="n">
        <v>793.2</v>
      </c>
      <c r="R47" t="n">
        <v>183.79</v>
      </c>
      <c r="S47" t="n">
        <v>86.27</v>
      </c>
      <c r="T47" t="n">
        <v>37993.62</v>
      </c>
      <c r="U47" t="n">
        <v>0.47</v>
      </c>
      <c r="V47" t="n">
        <v>0.77</v>
      </c>
      <c r="W47" t="n">
        <v>0.32</v>
      </c>
      <c r="X47" t="n">
        <v>2.27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1.5191</v>
      </c>
      <c r="E48" t="n">
        <v>65.83</v>
      </c>
      <c r="F48" t="n">
        <v>62.91</v>
      </c>
      <c r="G48" t="n">
        <v>72.59</v>
      </c>
      <c r="H48" t="n">
        <v>1.27</v>
      </c>
      <c r="I48" t="n">
        <v>52</v>
      </c>
      <c r="J48" t="n">
        <v>97.26000000000001</v>
      </c>
      <c r="K48" t="n">
        <v>37.55</v>
      </c>
      <c r="L48" t="n">
        <v>7</v>
      </c>
      <c r="M48" t="n">
        <v>50</v>
      </c>
      <c r="N48" t="n">
        <v>12.71</v>
      </c>
      <c r="O48" t="n">
        <v>12229.54</v>
      </c>
      <c r="P48" t="n">
        <v>491.23</v>
      </c>
      <c r="Q48" t="n">
        <v>793.2</v>
      </c>
      <c r="R48" t="n">
        <v>173.02</v>
      </c>
      <c r="S48" t="n">
        <v>86.27</v>
      </c>
      <c r="T48" t="n">
        <v>32657.21</v>
      </c>
      <c r="U48" t="n">
        <v>0.5</v>
      </c>
      <c r="V48" t="n">
        <v>0.77</v>
      </c>
      <c r="W48" t="n">
        <v>0.3</v>
      </c>
      <c r="X48" t="n">
        <v>1.94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1.5293</v>
      </c>
      <c r="E49" t="n">
        <v>65.39</v>
      </c>
      <c r="F49" t="n">
        <v>62.6</v>
      </c>
      <c r="G49" t="n">
        <v>83.47</v>
      </c>
      <c r="H49" t="n">
        <v>1.43</v>
      </c>
      <c r="I49" t="n">
        <v>45</v>
      </c>
      <c r="J49" t="n">
        <v>98.5</v>
      </c>
      <c r="K49" t="n">
        <v>37.55</v>
      </c>
      <c r="L49" t="n">
        <v>8</v>
      </c>
      <c r="M49" t="n">
        <v>43</v>
      </c>
      <c r="N49" t="n">
        <v>12.95</v>
      </c>
      <c r="O49" t="n">
        <v>12382.79</v>
      </c>
      <c r="P49" t="n">
        <v>481.83</v>
      </c>
      <c r="Q49" t="n">
        <v>793.2</v>
      </c>
      <c r="R49" t="n">
        <v>162.51</v>
      </c>
      <c r="S49" t="n">
        <v>86.27</v>
      </c>
      <c r="T49" t="n">
        <v>27434.48</v>
      </c>
      <c r="U49" t="n">
        <v>0.53</v>
      </c>
      <c r="V49" t="n">
        <v>0.78</v>
      </c>
      <c r="W49" t="n">
        <v>0.29</v>
      </c>
      <c r="X49" t="n">
        <v>1.63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1.5379</v>
      </c>
      <c r="E50" t="n">
        <v>65.02</v>
      </c>
      <c r="F50" t="n">
        <v>62.35</v>
      </c>
      <c r="G50" t="n">
        <v>95.92</v>
      </c>
      <c r="H50" t="n">
        <v>1.59</v>
      </c>
      <c r="I50" t="n">
        <v>39</v>
      </c>
      <c r="J50" t="n">
        <v>99.75</v>
      </c>
      <c r="K50" t="n">
        <v>37.55</v>
      </c>
      <c r="L50" t="n">
        <v>9</v>
      </c>
      <c r="M50" t="n">
        <v>37</v>
      </c>
      <c r="N50" t="n">
        <v>13.2</v>
      </c>
      <c r="O50" t="n">
        <v>12536.43</v>
      </c>
      <c r="P50" t="n">
        <v>473.66</v>
      </c>
      <c r="Q50" t="n">
        <v>793.2</v>
      </c>
      <c r="R50" t="n">
        <v>153.92</v>
      </c>
      <c r="S50" t="n">
        <v>86.27</v>
      </c>
      <c r="T50" t="n">
        <v>23171.52</v>
      </c>
      <c r="U50" t="n">
        <v>0.5600000000000001</v>
      </c>
      <c r="V50" t="n">
        <v>0.78</v>
      </c>
      <c r="W50" t="n">
        <v>0.28</v>
      </c>
      <c r="X50" t="n">
        <v>1.38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1.5428</v>
      </c>
      <c r="E51" t="n">
        <v>64.81999999999999</v>
      </c>
      <c r="F51" t="n">
        <v>62.22</v>
      </c>
      <c r="G51" t="n">
        <v>106.66</v>
      </c>
      <c r="H51" t="n">
        <v>1.74</v>
      </c>
      <c r="I51" t="n">
        <v>35</v>
      </c>
      <c r="J51" t="n">
        <v>101</v>
      </c>
      <c r="K51" t="n">
        <v>37.55</v>
      </c>
      <c r="L51" t="n">
        <v>10</v>
      </c>
      <c r="M51" t="n">
        <v>33</v>
      </c>
      <c r="N51" t="n">
        <v>13.45</v>
      </c>
      <c r="O51" t="n">
        <v>12690.46</v>
      </c>
      <c r="P51" t="n">
        <v>466.84</v>
      </c>
      <c r="Q51" t="n">
        <v>793.2</v>
      </c>
      <c r="R51" t="n">
        <v>150.35</v>
      </c>
      <c r="S51" t="n">
        <v>86.27</v>
      </c>
      <c r="T51" t="n">
        <v>21404.54</v>
      </c>
      <c r="U51" t="n">
        <v>0.57</v>
      </c>
      <c r="V51" t="n">
        <v>0.78</v>
      </c>
      <c r="W51" t="n">
        <v>0.26</v>
      </c>
      <c r="X51" t="n">
        <v>1.25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1.5476</v>
      </c>
      <c r="E52" t="n">
        <v>64.62</v>
      </c>
      <c r="F52" t="n">
        <v>62.09</v>
      </c>
      <c r="G52" t="n">
        <v>120.17</v>
      </c>
      <c r="H52" t="n">
        <v>1.89</v>
      </c>
      <c r="I52" t="n">
        <v>31</v>
      </c>
      <c r="J52" t="n">
        <v>102.25</v>
      </c>
      <c r="K52" t="n">
        <v>37.55</v>
      </c>
      <c r="L52" t="n">
        <v>11</v>
      </c>
      <c r="M52" t="n">
        <v>29</v>
      </c>
      <c r="N52" t="n">
        <v>13.7</v>
      </c>
      <c r="O52" t="n">
        <v>12844.88</v>
      </c>
      <c r="P52" t="n">
        <v>459.77</v>
      </c>
      <c r="Q52" t="n">
        <v>793.2</v>
      </c>
      <c r="R52" t="n">
        <v>145.49</v>
      </c>
      <c r="S52" t="n">
        <v>86.27</v>
      </c>
      <c r="T52" t="n">
        <v>18996.65</v>
      </c>
      <c r="U52" t="n">
        <v>0.59</v>
      </c>
      <c r="V52" t="n">
        <v>0.78</v>
      </c>
      <c r="W52" t="n">
        <v>0.27</v>
      </c>
      <c r="X52" t="n">
        <v>1.12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1.5515</v>
      </c>
      <c r="E53" t="n">
        <v>64.45</v>
      </c>
      <c r="F53" t="n">
        <v>61.98</v>
      </c>
      <c r="G53" t="n">
        <v>132.82</v>
      </c>
      <c r="H53" t="n">
        <v>2.04</v>
      </c>
      <c r="I53" t="n">
        <v>28</v>
      </c>
      <c r="J53" t="n">
        <v>103.51</v>
      </c>
      <c r="K53" t="n">
        <v>37.55</v>
      </c>
      <c r="L53" t="n">
        <v>12</v>
      </c>
      <c r="M53" t="n">
        <v>26</v>
      </c>
      <c r="N53" t="n">
        <v>13.95</v>
      </c>
      <c r="O53" t="n">
        <v>12999.7</v>
      </c>
      <c r="P53" t="n">
        <v>450.35</v>
      </c>
      <c r="Q53" t="n">
        <v>793.2</v>
      </c>
      <c r="R53" t="n">
        <v>142.19</v>
      </c>
      <c r="S53" t="n">
        <v>86.27</v>
      </c>
      <c r="T53" t="n">
        <v>17358.71</v>
      </c>
      <c r="U53" t="n">
        <v>0.61</v>
      </c>
      <c r="V53" t="n">
        <v>0.78</v>
      </c>
      <c r="W53" t="n">
        <v>0.26</v>
      </c>
      <c r="X53" t="n">
        <v>1.02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1.5553</v>
      </c>
      <c r="E54" t="n">
        <v>64.3</v>
      </c>
      <c r="F54" t="n">
        <v>61.87</v>
      </c>
      <c r="G54" t="n">
        <v>142.77</v>
      </c>
      <c r="H54" t="n">
        <v>2.18</v>
      </c>
      <c r="I54" t="n">
        <v>26</v>
      </c>
      <c r="J54" t="n">
        <v>104.76</v>
      </c>
      <c r="K54" t="n">
        <v>37.55</v>
      </c>
      <c r="L54" t="n">
        <v>13</v>
      </c>
      <c r="M54" t="n">
        <v>24</v>
      </c>
      <c r="N54" t="n">
        <v>14.21</v>
      </c>
      <c r="O54" t="n">
        <v>13154.91</v>
      </c>
      <c r="P54" t="n">
        <v>443.9</v>
      </c>
      <c r="Q54" t="n">
        <v>793.2</v>
      </c>
      <c r="R54" t="n">
        <v>137.96</v>
      </c>
      <c r="S54" t="n">
        <v>86.27</v>
      </c>
      <c r="T54" t="n">
        <v>15254.56</v>
      </c>
      <c r="U54" t="n">
        <v>0.63</v>
      </c>
      <c r="V54" t="n">
        <v>0.79</v>
      </c>
      <c r="W54" t="n">
        <v>0.26</v>
      </c>
      <c r="X54" t="n">
        <v>0.9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1.5582</v>
      </c>
      <c r="E55" t="n">
        <v>64.18000000000001</v>
      </c>
      <c r="F55" t="n">
        <v>61.78</v>
      </c>
      <c r="G55" t="n">
        <v>154.46</v>
      </c>
      <c r="H55" t="n">
        <v>2.33</v>
      </c>
      <c r="I55" t="n">
        <v>24</v>
      </c>
      <c r="J55" t="n">
        <v>106.03</v>
      </c>
      <c r="K55" t="n">
        <v>37.55</v>
      </c>
      <c r="L55" t="n">
        <v>14</v>
      </c>
      <c r="M55" t="n">
        <v>19</v>
      </c>
      <c r="N55" t="n">
        <v>14.47</v>
      </c>
      <c r="O55" t="n">
        <v>13310.53</v>
      </c>
      <c r="P55" t="n">
        <v>434.75</v>
      </c>
      <c r="Q55" t="n">
        <v>793.2</v>
      </c>
      <c r="R55" t="n">
        <v>135.52</v>
      </c>
      <c r="S55" t="n">
        <v>86.27</v>
      </c>
      <c r="T55" t="n">
        <v>14043.41</v>
      </c>
      <c r="U55" t="n">
        <v>0.64</v>
      </c>
      <c r="V55" t="n">
        <v>0.79</v>
      </c>
      <c r="W55" t="n">
        <v>0.25</v>
      </c>
      <c r="X55" t="n">
        <v>0.82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1.5597</v>
      </c>
      <c r="E56" t="n">
        <v>64.12</v>
      </c>
      <c r="F56" t="n">
        <v>61.76</v>
      </c>
      <c r="G56" t="n">
        <v>168.44</v>
      </c>
      <c r="H56" t="n">
        <v>2.46</v>
      </c>
      <c r="I56" t="n">
        <v>22</v>
      </c>
      <c r="J56" t="n">
        <v>107.29</v>
      </c>
      <c r="K56" t="n">
        <v>37.55</v>
      </c>
      <c r="L56" t="n">
        <v>15</v>
      </c>
      <c r="M56" t="n">
        <v>11</v>
      </c>
      <c r="N56" t="n">
        <v>14.74</v>
      </c>
      <c r="O56" t="n">
        <v>13466.55</v>
      </c>
      <c r="P56" t="n">
        <v>430.98</v>
      </c>
      <c r="Q56" t="n">
        <v>793.2</v>
      </c>
      <c r="R56" t="n">
        <v>134.03</v>
      </c>
      <c r="S56" t="n">
        <v>86.27</v>
      </c>
      <c r="T56" t="n">
        <v>13309.39</v>
      </c>
      <c r="U56" t="n">
        <v>0.64</v>
      </c>
      <c r="V56" t="n">
        <v>0.79</v>
      </c>
      <c r="W56" t="n">
        <v>0.27</v>
      </c>
      <c r="X56" t="n">
        <v>0.79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1.5594</v>
      </c>
      <c r="E57" t="n">
        <v>64.13</v>
      </c>
      <c r="F57" t="n">
        <v>61.77</v>
      </c>
      <c r="G57" t="n">
        <v>168.47</v>
      </c>
      <c r="H57" t="n">
        <v>2.6</v>
      </c>
      <c r="I57" t="n">
        <v>22</v>
      </c>
      <c r="J57" t="n">
        <v>108.56</v>
      </c>
      <c r="K57" t="n">
        <v>37.55</v>
      </c>
      <c r="L57" t="n">
        <v>16</v>
      </c>
      <c r="M57" t="n">
        <v>5</v>
      </c>
      <c r="N57" t="n">
        <v>15.01</v>
      </c>
      <c r="O57" t="n">
        <v>13623.1</v>
      </c>
      <c r="P57" t="n">
        <v>428.69</v>
      </c>
      <c r="Q57" t="n">
        <v>793.2</v>
      </c>
      <c r="R57" t="n">
        <v>134.1</v>
      </c>
      <c r="S57" t="n">
        <v>86.27</v>
      </c>
      <c r="T57" t="n">
        <v>13347.31</v>
      </c>
      <c r="U57" t="n">
        <v>0.64</v>
      </c>
      <c r="V57" t="n">
        <v>0.79</v>
      </c>
      <c r="W57" t="n">
        <v>0.28</v>
      </c>
      <c r="X57" t="n">
        <v>0.8100000000000001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1.5616</v>
      </c>
      <c r="E58" t="n">
        <v>64.04000000000001</v>
      </c>
      <c r="F58" t="n">
        <v>61.7</v>
      </c>
      <c r="G58" t="n">
        <v>176.29</v>
      </c>
      <c r="H58" t="n">
        <v>2.73</v>
      </c>
      <c r="I58" t="n">
        <v>21</v>
      </c>
      <c r="J58" t="n">
        <v>109.83</v>
      </c>
      <c r="K58" t="n">
        <v>37.55</v>
      </c>
      <c r="L58" t="n">
        <v>17</v>
      </c>
      <c r="M58" t="n">
        <v>0</v>
      </c>
      <c r="N58" t="n">
        <v>15.28</v>
      </c>
      <c r="O58" t="n">
        <v>13779.95</v>
      </c>
      <c r="P58" t="n">
        <v>432.18</v>
      </c>
      <c r="Q58" t="n">
        <v>793.2</v>
      </c>
      <c r="R58" t="n">
        <v>131.79</v>
      </c>
      <c r="S58" t="n">
        <v>86.27</v>
      </c>
      <c r="T58" t="n">
        <v>12197.18</v>
      </c>
      <c r="U58" t="n">
        <v>0.65</v>
      </c>
      <c r="V58" t="n">
        <v>0.79</v>
      </c>
      <c r="W58" t="n">
        <v>0.28</v>
      </c>
      <c r="X58" t="n">
        <v>0.73</v>
      </c>
      <c r="Y58" t="n">
        <v>0.5</v>
      </c>
      <c r="Z58" t="n">
        <v>10</v>
      </c>
    </row>
    <row r="59">
      <c r="A59" t="n">
        <v>0</v>
      </c>
      <c r="B59" t="n">
        <v>30</v>
      </c>
      <c r="C59" t="inlineStr">
        <is>
          <t xml:space="preserve">CONCLUIDO	</t>
        </is>
      </c>
      <c r="D59" t="n">
        <v>1.1934</v>
      </c>
      <c r="E59" t="n">
        <v>83.79000000000001</v>
      </c>
      <c r="F59" t="n">
        <v>75.87</v>
      </c>
      <c r="G59" t="n">
        <v>11.64</v>
      </c>
      <c r="H59" t="n">
        <v>0.24</v>
      </c>
      <c r="I59" t="n">
        <v>391</v>
      </c>
      <c r="J59" t="n">
        <v>71.52</v>
      </c>
      <c r="K59" t="n">
        <v>32.27</v>
      </c>
      <c r="L59" t="n">
        <v>1</v>
      </c>
      <c r="M59" t="n">
        <v>389</v>
      </c>
      <c r="N59" t="n">
        <v>8.25</v>
      </c>
      <c r="O59" t="n">
        <v>9054.6</v>
      </c>
      <c r="P59" t="n">
        <v>539.72</v>
      </c>
      <c r="Q59" t="n">
        <v>793.28</v>
      </c>
      <c r="R59" t="n">
        <v>606.05</v>
      </c>
      <c r="S59" t="n">
        <v>86.27</v>
      </c>
      <c r="T59" t="n">
        <v>247475.48</v>
      </c>
      <c r="U59" t="n">
        <v>0.14</v>
      </c>
      <c r="V59" t="n">
        <v>0.64</v>
      </c>
      <c r="W59" t="n">
        <v>0.85</v>
      </c>
      <c r="X59" t="n">
        <v>14.89</v>
      </c>
      <c r="Y59" t="n">
        <v>0.5</v>
      </c>
      <c r="Z59" t="n">
        <v>10</v>
      </c>
    </row>
    <row r="60">
      <c r="A60" t="n">
        <v>1</v>
      </c>
      <c r="B60" t="n">
        <v>30</v>
      </c>
      <c r="C60" t="inlineStr">
        <is>
          <t xml:space="preserve">CONCLUIDO	</t>
        </is>
      </c>
      <c r="D60" t="n">
        <v>1.3919</v>
      </c>
      <c r="E60" t="n">
        <v>71.84</v>
      </c>
      <c r="F60" t="n">
        <v>67.34</v>
      </c>
      <c r="G60" t="n">
        <v>23.63</v>
      </c>
      <c r="H60" t="n">
        <v>0.48</v>
      </c>
      <c r="I60" t="n">
        <v>171</v>
      </c>
      <c r="J60" t="n">
        <v>72.7</v>
      </c>
      <c r="K60" t="n">
        <v>32.27</v>
      </c>
      <c r="L60" t="n">
        <v>2</v>
      </c>
      <c r="M60" t="n">
        <v>169</v>
      </c>
      <c r="N60" t="n">
        <v>8.43</v>
      </c>
      <c r="O60" t="n">
        <v>9200.25</v>
      </c>
      <c r="P60" t="n">
        <v>471.18</v>
      </c>
      <c r="Q60" t="n">
        <v>793.23</v>
      </c>
      <c r="R60" t="n">
        <v>320.85</v>
      </c>
      <c r="S60" t="n">
        <v>86.27</v>
      </c>
      <c r="T60" t="n">
        <v>105974.41</v>
      </c>
      <c r="U60" t="n">
        <v>0.27</v>
      </c>
      <c r="V60" t="n">
        <v>0.72</v>
      </c>
      <c r="W60" t="n">
        <v>0.49</v>
      </c>
      <c r="X60" t="n">
        <v>6.37</v>
      </c>
      <c r="Y60" t="n">
        <v>0.5</v>
      </c>
      <c r="Z60" t="n">
        <v>10</v>
      </c>
    </row>
    <row r="61">
      <c r="A61" t="n">
        <v>2</v>
      </c>
      <c r="B61" t="n">
        <v>30</v>
      </c>
      <c r="C61" t="inlineStr">
        <is>
          <t xml:space="preserve">CONCLUIDO	</t>
        </is>
      </c>
      <c r="D61" t="n">
        <v>1.4605</v>
      </c>
      <c r="E61" t="n">
        <v>68.47</v>
      </c>
      <c r="F61" t="n">
        <v>64.94</v>
      </c>
      <c r="G61" t="n">
        <v>36.08</v>
      </c>
      <c r="H61" t="n">
        <v>0.71</v>
      </c>
      <c r="I61" t="n">
        <v>108</v>
      </c>
      <c r="J61" t="n">
        <v>73.88</v>
      </c>
      <c r="K61" t="n">
        <v>32.27</v>
      </c>
      <c r="L61" t="n">
        <v>3</v>
      </c>
      <c r="M61" t="n">
        <v>106</v>
      </c>
      <c r="N61" t="n">
        <v>8.609999999999999</v>
      </c>
      <c r="O61" t="n">
        <v>9346.23</v>
      </c>
      <c r="P61" t="n">
        <v>446.71</v>
      </c>
      <c r="Q61" t="n">
        <v>793.2</v>
      </c>
      <c r="R61" t="n">
        <v>240.62</v>
      </c>
      <c r="S61" t="n">
        <v>86.27</v>
      </c>
      <c r="T61" t="n">
        <v>66174.71000000001</v>
      </c>
      <c r="U61" t="n">
        <v>0.36</v>
      </c>
      <c r="V61" t="n">
        <v>0.75</v>
      </c>
      <c r="W61" t="n">
        <v>0.4</v>
      </c>
      <c r="X61" t="n">
        <v>3.98</v>
      </c>
      <c r="Y61" t="n">
        <v>0.5</v>
      </c>
      <c r="Z61" t="n">
        <v>10</v>
      </c>
    </row>
    <row r="62">
      <c r="A62" t="n">
        <v>3</v>
      </c>
      <c r="B62" t="n">
        <v>30</v>
      </c>
      <c r="C62" t="inlineStr">
        <is>
          <t xml:space="preserve">CONCLUIDO	</t>
        </is>
      </c>
      <c r="D62" t="n">
        <v>1.4949</v>
      </c>
      <c r="E62" t="n">
        <v>66.90000000000001</v>
      </c>
      <c r="F62" t="n">
        <v>63.82</v>
      </c>
      <c r="G62" t="n">
        <v>48.47</v>
      </c>
      <c r="H62" t="n">
        <v>0.93</v>
      </c>
      <c r="I62" t="n">
        <v>79</v>
      </c>
      <c r="J62" t="n">
        <v>75.06999999999999</v>
      </c>
      <c r="K62" t="n">
        <v>32.27</v>
      </c>
      <c r="L62" t="n">
        <v>4</v>
      </c>
      <c r="M62" t="n">
        <v>77</v>
      </c>
      <c r="N62" t="n">
        <v>8.800000000000001</v>
      </c>
      <c r="O62" t="n">
        <v>9492.549999999999</v>
      </c>
      <c r="P62" t="n">
        <v>430.98</v>
      </c>
      <c r="Q62" t="n">
        <v>793.2</v>
      </c>
      <c r="R62" t="n">
        <v>203.06</v>
      </c>
      <c r="S62" t="n">
        <v>86.27</v>
      </c>
      <c r="T62" t="n">
        <v>47538.34</v>
      </c>
      <c r="U62" t="n">
        <v>0.42</v>
      </c>
      <c r="V62" t="n">
        <v>0.76</v>
      </c>
      <c r="W62" t="n">
        <v>0.35</v>
      </c>
      <c r="X62" t="n">
        <v>2.85</v>
      </c>
      <c r="Y62" t="n">
        <v>0.5</v>
      </c>
      <c r="Z62" t="n">
        <v>10</v>
      </c>
    </row>
    <row r="63">
      <c r="A63" t="n">
        <v>4</v>
      </c>
      <c r="B63" t="n">
        <v>30</v>
      </c>
      <c r="C63" t="inlineStr">
        <is>
          <t xml:space="preserve">CONCLUIDO	</t>
        </is>
      </c>
      <c r="D63" t="n">
        <v>1.5142</v>
      </c>
      <c r="E63" t="n">
        <v>66.04000000000001</v>
      </c>
      <c r="F63" t="n">
        <v>63.25</v>
      </c>
      <c r="G63" t="n">
        <v>62.21</v>
      </c>
      <c r="H63" t="n">
        <v>1.15</v>
      </c>
      <c r="I63" t="n">
        <v>61</v>
      </c>
      <c r="J63" t="n">
        <v>76.26000000000001</v>
      </c>
      <c r="K63" t="n">
        <v>32.27</v>
      </c>
      <c r="L63" t="n">
        <v>5</v>
      </c>
      <c r="M63" t="n">
        <v>59</v>
      </c>
      <c r="N63" t="n">
        <v>8.99</v>
      </c>
      <c r="O63" t="n">
        <v>9639.200000000001</v>
      </c>
      <c r="P63" t="n">
        <v>418.57</v>
      </c>
      <c r="Q63" t="n">
        <v>793.2</v>
      </c>
      <c r="R63" t="n">
        <v>184.22</v>
      </c>
      <c r="S63" t="n">
        <v>86.27</v>
      </c>
      <c r="T63" t="n">
        <v>38207.7</v>
      </c>
      <c r="U63" t="n">
        <v>0.47</v>
      </c>
      <c r="V63" t="n">
        <v>0.77</v>
      </c>
      <c r="W63" t="n">
        <v>0.32</v>
      </c>
      <c r="X63" t="n">
        <v>2.28</v>
      </c>
      <c r="Y63" t="n">
        <v>0.5</v>
      </c>
      <c r="Z63" t="n">
        <v>10</v>
      </c>
    </row>
    <row r="64">
      <c r="A64" t="n">
        <v>5</v>
      </c>
      <c r="B64" t="n">
        <v>30</v>
      </c>
      <c r="C64" t="inlineStr">
        <is>
          <t xml:space="preserve">CONCLUIDO	</t>
        </is>
      </c>
      <c r="D64" t="n">
        <v>1.5287</v>
      </c>
      <c r="E64" t="n">
        <v>65.41</v>
      </c>
      <c r="F64" t="n">
        <v>62.79</v>
      </c>
      <c r="G64" t="n">
        <v>75.34999999999999</v>
      </c>
      <c r="H64" t="n">
        <v>1.36</v>
      </c>
      <c r="I64" t="n">
        <v>50</v>
      </c>
      <c r="J64" t="n">
        <v>77.45</v>
      </c>
      <c r="K64" t="n">
        <v>32.27</v>
      </c>
      <c r="L64" t="n">
        <v>6</v>
      </c>
      <c r="M64" t="n">
        <v>48</v>
      </c>
      <c r="N64" t="n">
        <v>9.18</v>
      </c>
      <c r="O64" t="n">
        <v>9786.190000000001</v>
      </c>
      <c r="P64" t="n">
        <v>407.55</v>
      </c>
      <c r="Q64" t="n">
        <v>793.21</v>
      </c>
      <c r="R64" t="n">
        <v>169</v>
      </c>
      <c r="S64" t="n">
        <v>86.27</v>
      </c>
      <c r="T64" t="n">
        <v>30654.68</v>
      </c>
      <c r="U64" t="n">
        <v>0.51</v>
      </c>
      <c r="V64" t="n">
        <v>0.77</v>
      </c>
      <c r="W64" t="n">
        <v>0.3</v>
      </c>
      <c r="X64" t="n">
        <v>1.82</v>
      </c>
      <c r="Y64" t="n">
        <v>0.5</v>
      </c>
      <c r="Z64" t="n">
        <v>10</v>
      </c>
    </row>
    <row r="65">
      <c r="A65" t="n">
        <v>6</v>
      </c>
      <c r="B65" t="n">
        <v>30</v>
      </c>
      <c r="C65" t="inlineStr">
        <is>
          <t xml:space="preserve">CONCLUIDO	</t>
        </is>
      </c>
      <c r="D65" t="n">
        <v>1.5395</v>
      </c>
      <c r="E65" t="n">
        <v>64.95999999999999</v>
      </c>
      <c r="F65" t="n">
        <v>62.46</v>
      </c>
      <c r="G65" t="n">
        <v>89.23</v>
      </c>
      <c r="H65" t="n">
        <v>1.56</v>
      </c>
      <c r="I65" t="n">
        <v>42</v>
      </c>
      <c r="J65" t="n">
        <v>78.65000000000001</v>
      </c>
      <c r="K65" t="n">
        <v>32.27</v>
      </c>
      <c r="L65" t="n">
        <v>7</v>
      </c>
      <c r="M65" t="n">
        <v>40</v>
      </c>
      <c r="N65" t="n">
        <v>9.380000000000001</v>
      </c>
      <c r="O65" t="n">
        <v>9933.52</v>
      </c>
      <c r="P65" t="n">
        <v>397.25</v>
      </c>
      <c r="Q65" t="n">
        <v>793.2</v>
      </c>
      <c r="R65" t="n">
        <v>157.79</v>
      </c>
      <c r="S65" t="n">
        <v>86.27</v>
      </c>
      <c r="T65" t="n">
        <v>25090.02</v>
      </c>
      <c r="U65" t="n">
        <v>0.55</v>
      </c>
      <c r="V65" t="n">
        <v>0.78</v>
      </c>
      <c r="W65" t="n">
        <v>0.29</v>
      </c>
      <c r="X65" t="n">
        <v>1.49</v>
      </c>
      <c r="Y65" t="n">
        <v>0.5</v>
      </c>
      <c r="Z65" t="n">
        <v>10</v>
      </c>
    </row>
    <row r="66">
      <c r="A66" t="n">
        <v>7</v>
      </c>
      <c r="B66" t="n">
        <v>30</v>
      </c>
      <c r="C66" t="inlineStr">
        <is>
          <t xml:space="preserve">CONCLUIDO	</t>
        </is>
      </c>
      <c r="D66" t="n">
        <v>1.5486</v>
      </c>
      <c r="E66" t="n">
        <v>64.56999999999999</v>
      </c>
      <c r="F66" t="n">
        <v>62.17</v>
      </c>
      <c r="G66" t="n">
        <v>103.61</v>
      </c>
      <c r="H66" t="n">
        <v>1.75</v>
      </c>
      <c r="I66" t="n">
        <v>36</v>
      </c>
      <c r="J66" t="n">
        <v>79.84</v>
      </c>
      <c r="K66" t="n">
        <v>32.27</v>
      </c>
      <c r="L66" t="n">
        <v>8</v>
      </c>
      <c r="M66" t="n">
        <v>34</v>
      </c>
      <c r="N66" t="n">
        <v>9.57</v>
      </c>
      <c r="O66" t="n">
        <v>10081.19</v>
      </c>
      <c r="P66" t="n">
        <v>385.14</v>
      </c>
      <c r="Q66" t="n">
        <v>793.2</v>
      </c>
      <c r="R66" t="n">
        <v>147.74</v>
      </c>
      <c r="S66" t="n">
        <v>86.27</v>
      </c>
      <c r="T66" t="n">
        <v>20094.56</v>
      </c>
      <c r="U66" t="n">
        <v>0.58</v>
      </c>
      <c r="V66" t="n">
        <v>0.78</v>
      </c>
      <c r="W66" t="n">
        <v>0.28</v>
      </c>
      <c r="X66" t="n">
        <v>1.2</v>
      </c>
      <c r="Y66" t="n">
        <v>0.5</v>
      </c>
      <c r="Z66" t="n">
        <v>10</v>
      </c>
    </row>
    <row r="67">
      <c r="A67" t="n">
        <v>8</v>
      </c>
      <c r="B67" t="n">
        <v>30</v>
      </c>
      <c r="C67" t="inlineStr">
        <is>
          <t xml:space="preserve">CONCLUIDO	</t>
        </is>
      </c>
      <c r="D67" t="n">
        <v>1.5506</v>
      </c>
      <c r="E67" t="n">
        <v>64.48999999999999</v>
      </c>
      <c r="F67" t="n">
        <v>62.15</v>
      </c>
      <c r="G67" t="n">
        <v>116.53</v>
      </c>
      <c r="H67" t="n">
        <v>1.94</v>
      </c>
      <c r="I67" t="n">
        <v>32</v>
      </c>
      <c r="J67" t="n">
        <v>81.04000000000001</v>
      </c>
      <c r="K67" t="n">
        <v>32.27</v>
      </c>
      <c r="L67" t="n">
        <v>9</v>
      </c>
      <c r="M67" t="n">
        <v>27</v>
      </c>
      <c r="N67" t="n">
        <v>9.77</v>
      </c>
      <c r="O67" t="n">
        <v>10229.34</v>
      </c>
      <c r="P67" t="n">
        <v>376.93</v>
      </c>
      <c r="Q67" t="n">
        <v>793.2</v>
      </c>
      <c r="R67" t="n">
        <v>147.48</v>
      </c>
      <c r="S67" t="n">
        <v>86.27</v>
      </c>
      <c r="T67" t="n">
        <v>19986.71</v>
      </c>
      <c r="U67" t="n">
        <v>0.58</v>
      </c>
      <c r="V67" t="n">
        <v>0.78</v>
      </c>
      <c r="W67" t="n">
        <v>0.28</v>
      </c>
      <c r="X67" t="n">
        <v>1.18</v>
      </c>
      <c r="Y67" t="n">
        <v>0.5</v>
      </c>
      <c r="Z67" t="n">
        <v>10</v>
      </c>
    </row>
    <row r="68">
      <c r="A68" t="n">
        <v>9</v>
      </c>
      <c r="B68" t="n">
        <v>30</v>
      </c>
      <c r="C68" t="inlineStr">
        <is>
          <t xml:space="preserve">CONCLUIDO	</t>
        </is>
      </c>
      <c r="D68" t="n">
        <v>1.5551</v>
      </c>
      <c r="E68" t="n">
        <v>64.3</v>
      </c>
      <c r="F68" t="n">
        <v>62.01</v>
      </c>
      <c r="G68" t="n">
        <v>128.3</v>
      </c>
      <c r="H68" t="n">
        <v>2.13</v>
      </c>
      <c r="I68" t="n">
        <v>29</v>
      </c>
      <c r="J68" t="n">
        <v>82.25</v>
      </c>
      <c r="K68" t="n">
        <v>32.27</v>
      </c>
      <c r="L68" t="n">
        <v>10</v>
      </c>
      <c r="M68" t="n">
        <v>10</v>
      </c>
      <c r="N68" t="n">
        <v>9.98</v>
      </c>
      <c r="O68" t="n">
        <v>10377.72</v>
      </c>
      <c r="P68" t="n">
        <v>370.58</v>
      </c>
      <c r="Q68" t="n">
        <v>793.2</v>
      </c>
      <c r="R68" t="n">
        <v>141.97</v>
      </c>
      <c r="S68" t="n">
        <v>86.27</v>
      </c>
      <c r="T68" t="n">
        <v>17247.48</v>
      </c>
      <c r="U68" t="n">
        <v>0.61</v>
      </c>
      <c r="V68" t="n">
        <v>0.78</v>
      </c>
      <c r="W68" t="n">
        <v>0.29</v>
      </c>
      <c r="X68" t="n">
        <v>1.04</v>
      </c>
      <c r="Y68" t="n">
        <v>0.5</v>
      </c>
      <c r="Z68" t="n">
        <v>10</v>
      </c>
    </row>
    <row r="69">
      <c r="A69" t="n">
        <v>10</v>
      </c>
      <c r="B69" t="n">
        <v>30</v>
      </c>
      <c r="C69" t="inlineStr">
        <is>
          <t xml:space="preserve">CONCLUIDO	</t>
        </is>
      </c>
      <c r="D69" t="n">
        <v>1.5562</v>
      </c>
      <c r="E69" t="n">
        <v>64.26000000000001</v>
      </c>
      <c r="F69" t="n">
        <v>61.98</v>
      </c>
      <c r="G69" t="n">
        <v>132.82</v>
      </c>
      <c r="H69" t="n">
        <v>2.31</v>
      </c>
      <c r="I69" t="n">
        <v>28</v>
      </c>
      <c r="J69" t="n">
        <v>83.45</v>
      </c>
      <c r="K69" t="n">
        <v>32.27</v>
      </c>
      <c r="L69" t="n">
        <v>11</v>
      </c>
      <c r="M69" t="n">
        <v>3</v>
      </c>
      <c r="N69" t="n">
        <v>10.18</v>
      </c>
      <c r="O69" t="n">
        <v>10526.45</v>
      </c>
      <c r="P69" t="n">
        <v>372.35</v>
      </c>
      <c r="Q69" t="n">
        <v>793.21</v>
      </c>
      <c r="R69" t="n">
        <v>140.65</v>
      </c>
      <c r="S69" t="n">
        <v>86.27</v>
      </c>
      <c r="T69" t="n">
        <v>16590.6</v>
      </c>
      <c r="U69" t="n">
        <v>0.61</v>
      </c>
      <c r="V69" t="n">
        <v>0.78</v>
      </c>
      <c r="W69" t="n">
        <v>0.3</v>
      </c>
      <c r="X69" t="n">
        <v>1.01</v>
      </c>
      <c r="Y69" t="n">
        <v>0.5</v>
      </c>
      <c r="Z69" t="n">
        <v>10</v>
      </c>
    </row>
    <row r="70">
      <c r="A70" t="n">
        <v>11</v>
      </c>
      <c r="B70" t="n">
        <v>30</v>
      </c>
      <c r="C70" t="inlineStr">
        <is>
          <t xml:space="preserve">CONCLUIDO	</t>
        </is>
      </c>
      <c r="D70" t="n">
        <v>1.5557</v>
      </c>
      <c r="E70" t="n">
        <v>64.28</v>
      </c>
      <c r="F70" t="n">
        <v>62</v>
      </c>
      <c r="G70" t="n">
        <v>132.86</v>
      </c>
      <c r="H70" t="n">
        <v>2.48</v>
      </c>
      <c r="I70" t="n">
        <v>28</v>
      </c>
      <c r="J70" t="n">
        <v>84.66</v>
      </c>
      <c r="K70" t="n">
        <v>32.27</v>
      </c>
      <c r="L70" t="n">
        <v>12</v>
      </c>
      <c r="M70" t="n">
        <v>0</v>
      </c>
      <c r="N70" t="n">
        <v>10.39</v>
      </c>
      <c r="O70" t="n">
        <v>10675.53</v>
      </c>
      <c r="P70" t="n">
        <v>377.03</v>
      </c>
      <c r="Q70" t="n">
        <v>793.21</v>
      </c>
      <c r="R70" t="n">
        <v>141.29</v>
      </c>
      <c r="S70" t="n">
        <v>86.27</v>
      </c>
      <c r="T70" t="n">
        <v>16910.17</v>
      </c>
      <c r="U70" t="n">
        <v>0.61</v>
      </c>
      <c r="V70" t="n">
        <v>0.78</v>
      </c>
      <c r="W70" t="n">
        <v>0.3</v>
      </c>
      <c r="X70" t="n">
        <v>1.03</v>
      </c>
      <c r="Y70" t="n">
        <v>0.5</v>
      </c>
      <c r="Z70" t="n">
        <v>10</v>
      </c>
    </row>
    <row r="71">
      <c r="A71" t="n">
        <v>0</v>
      </c>
      <c r="B71" t="n">
        <v>15</v>
      </c>
      <c r="C71" t="inlineStr">
        <is>
          <t xml:space="preserve">CONCLUIDO	</t>
        </is>
      </c>
      <c r="D71" t="n">
        <v>1.3541</v>
      </c>
      <c r="E71" t="n">
        <v>73.84999999999999</v>
      </c>
      <c r="F71" t="n">
        <v>69.59999999999999</v>
      </c>
      <c r="G71" t="n">
        <v>18.16</v>
      </c>
      <c r="H71" t="n">
        <v>0.43</v>
      </c>
      <c r="I71" t="n">
        <v>230</v>
      </c>
      <c r="J71" t="n">
        <v>39.78</v>
      </c>
      <c r="K71" t="n">
        <v>19.54</v>
      </c>
      <c r="L71" t="n">
        <v>1</v>
      </c>
      <c r="M71" t="n">
        <v>228</v>
      </c>
      <c r="N71" t="n">
        <v>4.24</v>
      </c>
      <c r="O71" t="n">
        <v>5140</v>
      </c>
      <c r="P71" t="n">
        <v>317.85</v>
      </c>
      <c r="Q71" t="n">
        <v>793.3099999999999</v>
      </c>
      <c r="R71" t="n">
        <v>396.12</v>
      </c>
      <c r="S71" t="n">
        <v>86.27</v>
      </c>
      <c r="T71" t="n">
        <v>143314.28</v>
      </c>
      <c r="U71" t="n">
        <v>0.22</v>
      </c>
      <c r="V71" t="n">
        <v>0.7</v>
      </c>
      <c r="W71" t="n">
        <v>0.59</v>
      </c>
      <c r="X71" t="n">
        <v>8.630000000000001</v>
      </c>
      <c r="Y71" t="n">
        <v>0.5</v>
      </c>
      <c r="Z71" t="n">
        <v>10</v>
      </c>
    </row>
    <row r="72">
      <c r="A72" t="n">
        <v>1</v>
      </c>
      <c r="B72" t="n">
        <v>15</v>
      </c>
      <c r="C72" t="inlineStr">
        <is>
          <t xml:space="preserve">CONCLUIDO	</t>
        </is>
      </c>
      <c r="D72" t="n">
        <v>1.4799</v>
      </c>
      <c r="E72" t="n">
        <v>67.56999999999999</v>
      </c>
      <c r="F72" t="n">
        <v>64.73999999999999</v>
      </c>
      <c r="G72" t="n">
        <v>38.08</v>
      </c>
      <c r="H72" t="n">
        <v>0.84</v>
      </c>
      <c r="I72" t="n">
        <v>102</v>
      </c>
      <c r="J72" t="n">
        <v>40.89</v>
      </c>
      <c r="K72" t="n">
        <v>19.54</v>
      </c>
      <c r="L72" t="n">
        <v>2</v>
      </c>
      <c r="M72" t="n">
        <v>100</v>
      </c>
      <c r="N72" t="n">
        <v>4.35</v>
      </c>
      <c r="O72" t="n">
        <v>5277.26</v>
      </c>
      <c r="P72" t="n">
        <v>280.14</v>
      </c>
      <c r="Q72" t="n">
        <v>793.2</v>
      </c>
      <c r="R72" t="n">
        <v>234.25</v>
      </c>
      <c r="S72" t="n">
        <v>86.27</v>
      </c>
      <c r="T72" t="n">
        <v>63021.31</v>
      </c>
      <c r="U72" t="n">
        <v>0.37</v>
      </c>
      <c r="V72" t="n">
        <v>0.75</v>
      </c>
      <c r="W72" t="n">
        <v>0.38</v>
      </c>
      <c r="X72" t="n">
        <v>3.77</v>
      </c>
      <c r="Y72" t="n">
        <v>0.5</v>
      </c>
      <c r="Z72" t="n">
        <v>10</v>
      </c>
    </row>
    <row r="73">
      <c r="A73" t="n">
        <v>2</v>
      </c>
      <c r="B73" t="n">
        <v>15</v>
      </c>
      <c r="C73" t="inlineStr">
        <is>
          <t xml:space="preserve">CONCLUIDO	</t>
        </is>
      </c>
      <c r="D73" t="n">
        <v>1.521</v>
      </c>
      <c r="E73" t="n">
        <v>65.75</v>
      </c>
      <c r="F73" t="n">
        <v>63.35</v>
      </c>
      <c r="G73" t="n">
        <v>60.33</v>
      </c>
      <c r="H73" t="n">
        <v>1.22</v>
      </c>
      <c r="I73" t="n">
        <v>63</v>
      </c>
      <c r="J73" t="n">
        <v>42.01</v>
      </c>
      <c r="K73" t="n">
        <v>19.54</v>
      </c>
      <c r="L73" t="n">
        <v>3</v>
      </c>
      <c r="M73" t="n">
        <v>55</v>
      </c>
      <c r="N73" t="n">
        <v>4.46</v>
      </c>
      <c r="O73" t="n">
        <v>5414.79</v>
      </c>
      <c r="P73" t="n">
        <v>256.17</v>
      </c>
      <c r="Q73" t="n">
        <v>793.2</v>
      </c>
      <c r="R73" t="n">
        <v>187.34</v>
      </c>
      <c r="S73" t="n">
        <v>86.27</v>
      </c>
      <c r="T73" t="n">
        <v>39761.89</v>
      </c>
      <c r="U73" t="n">
        <v>0.46</v>
      </c>
      <c r="V73" t="n">
        <v>0.77</v>
      </c>
      <c r="W73" t="n">
        <v>0.33</v>
      </c>
      <c r="X73" t="n">
        <v>2.38</v>
      </c>
      <c r="Y73" t="n">
        <v>0.5</v>
      </c>
      <c r="Z73" t="n">
        <v>10</v>
      </c>
    </row>
    <row r="74">
      <c r="A74" t="n">
        <v>3</v>
      </c>
      <c r="B74" t="n">
        <v>15</v>
      </c>
      <c r="C74" t="inlineStr">
        <is>
          <t xml:space="preserve">CONCLUIDO	</t>
        </is>
      </c>
      <c r="D74" t="n">
        <v>1.5297</v>
      </c>
      <c r="E74" t="n">
        <v>65.37</v>
      </c>
      <c r="F74" t="n">
        <v>63.06</v>
      </c>
      <c r="G74" t="n">
        <v>68.8</v>
      </c>
      <c r="H74" t="n">
        <v>1.59</v>
      </c>
      <c r="I74" t="n">
        <v>55</v>
      </c>
      <c r="J74" t="n">
        <v>43.13</v>
      </c>
      <c r="K74" t="n">
        <v>19.54</v>
      </c>
      <c r="L74" t="n">
        <v>4</v>
      </c>
      <c r="M74" t="n">
        <v>3</v>
      </c>
      <c r="N74" t="n">
        <v>4.58</v>
      </c>
      <c r="O74" t="n">
        <v>5552.61</v>
      </c>
      <c r="P74" t="n">
        <v>252.92</v>
      </c>
      <c r="Q74" t="n">
        <v>793.24</v>
      </c>
      <c r="R74" t="n">
        <v>175.7</v>
      </c>
      <c r="S74" t="n">
        <v>86.27</v>
      </c>
      <c r="T74" t="n">
        <v>33977.97</v>
      </c>
      <c r="U74" t="n">
        <v>0.49</v>
      </c>
      <c r="V74" t="n">
        <v>0.77</v>
      </c>
      <c r="W74" t="n">
        <v>0.38</v>
      </c>
      <c r="X74" t="n">
        <v>2.09</v>
      </c>
      <c r="Y74" t="n">
        <v>0.5</v>
      </c>
      <c r="Z74" t="n">
        <v>10</v>
      </c>
    </row>
    <row r="75">
      <c r="A75" t="n">
        <v>4</v>
      </c>
      <c r="B75" t="n">
        <v>15</v>
      </c>
      <c r="C75" t="inlineStr">
        <is>
          <t xml:space="preserve">CONCLUIDO	</t>
        </is>
      </c>
      <c r="D75" t="n">
        <v>1.5316</v>
      </c>
      <c r="E75" t="n">
        <v>65.29000000000001</v>
      </c>
      <c r="F75" t="n">
        <v>62.99</v>
      </c>
      <c r="G75" t="n">
        <v>69.98999999999999</v>
      </c>
      <c r="H75" t="n">
        <v>1.94</v>
      </c>
      <c r="I75" t="n">
        <v>54</v>
      </c>
      <c r="J75" t="n">
        <v>44.24</v>
      </c>
      <c r="K75" t="n">
        <v>19.54</v>
      </c>
      <c r="L75" t="n">
        <v>5</v>
      </c>
      <c r="M75" t="n">
        <v>0</v>
      </c>
      <c r="N75" t="n">
        <v>4.7</v>
      </c>
      <c r="O75" t="n">
        <v>5690.71</v>
      </c>
      <c r="P75" t="n">
        <v>258</v>
      </c>
      <c r="Q75" t="n">
        <v>793.27</v>
      </c>
      <c r="R75" t="n">
        <v>173.17</v>
      </c>
      <c r="S75" t="n">
        <v>86.27</v>
      </c>
      <c r="T75" t="n">
        <v>32722.18</v>
      </c>
      <c r="U75" t="n">
        <v>0.5</v>
      </c>
      <c r="V75" t="n">
        <v>0.77</v>
      </c>
      <c r="W75" t="n">
        <v>0.38</v>
      </c>
      <c r="X75" t="n">
        <v>2.02</v>
      </c>
      <c r="Y75" t="n">
        <v>0.5</v>
      </c>
      <c r="Z75" t="n">
        <v>10</v>
      </c>
    </row>
    <row r="76">
      <c r="A76" t="n">
        <v>0</v>
      </c>
      <c r="B76" t="n">
        <v>70</v>
      </c>
      <c r="C76" t="inlineStr">
        <is>
          <t xml:space="preserve">CONCLUIDO	</t>
        </is>
      </c>
      <c r="D76" t="n">
        <v>0.878</v>
      </c>
      <c r="E76" t="n">
        <v>113.9</v>
      </c>
      <c r="F76" t="n">
        <v>90.15000000000001</v>
      </c>
      <c r="G76" t="n">
        <v>7.26</v>
      </c>
      <c r="H76" t="n">
        <v>0.12</v>
      </c>
      <c r="I76" t="n">
        <v>745</v>
      </c>
      <c r="J76" t="n">
        <v>141.81</v>
      </c>
      <c r="K76" t="n">
        <v>47.83</v>
      </c>
      <c r="L76" t="n">
        <v>1</v>
      </c>
      <c r="M76" t="n">
        <v>743</v>
      </c>
      <c r="N76" t="n">
        <v>22.98</v>
      </c>
      <c r="O76" t="n">
        <v>17723.39</v>
      </c>
      <c r="P76" t="n">
        <v>1022.78</v>
      </c>
      <c r="Q76" t="n">
        <v>793.4</v>
      </c>
      <c r="R76" t="n">
        <v>1084.93</v>
      </c>
      <c r="S76" t="n">
        <v>86.27</v>
      </c>
      <c r="T76" t="n">
        <v>485144.75</v>
      </c>
      <c r="U76" t="n">
        <v>0.08</v>
      </c>
      <c r="V76" t="n">
        <v>0.54</v>
      </c>
      <c r="W76" t="n">
        <v>1.42</v>
      </c>
      <c r="X76" t="n">
        <v>29.16</v>
      </c>
      <c r="Y76" t="n">
        <v>0.5</v>
      </c>
      <c r="Z76" t="n">
        <v>10</v>
      </c>
    </row>
    <row r="77">
      <c r="A77" t="n">
        <v>1</v>
      </c>
      <c r="B77" t="n">
        <v>70</v>
      </c>
      <c r="C77" t="inlineStr">
        <is>
          <t xml:space="preserve">CONCLUIDO	</t>
        </is>
      </c>
      <c r="D77" t="n">
        <v>1.2068</v>
      </c>
      <c r="E77" t="n">
        <v>82.86</v>
      </c>
      <c r="F77" t="n">
        <v>72.11</v>
      </c>
      <c r="G77" t="n">
        <v>14.67</v>
      </c>
      <c r="H77" t="n">
        <v>0.25</v>
      </c>
      <c r="I77" t="n">
        <v>295</v>
      </c>
      <c r="J77" t="n">
        <v>143.17</v>
      </c>
      <c r="K77" t="n">
        <v>47.83</v>
      </c>
      <c r="L77" t="n">
        <v>2</v>
      </c>
      <c r="M77" t="n">
        <v>293</v>
      </c>
      <c r="N77" t="n">
        <v>23.34</v>
      </c>
      <c r="O77" t="n">
        <v>17891.86</v>
      </c>
      <c r="P77" t="n">
        <v>813.88</v>
      </c>
      <c r="Q77" t="n">
        <v>793.21</v>
      </c>
      <c r="R77" t="n">
        <v>480.39</v>
      </c>
      <c r="S77" t="n">
        <v>86.27</v>
      </c>
      <c r="T77" t="n">
        <v>185126.73</v>
      </c>
      <c r="U77" t="n">
        <v>0.18</v>
      </c>
      <c r="V77" t="n">
        <v>0.67</v>
      </c>
      <c r="W77" t="n">
        <v>0.6899999999999999</v>
      </c>
      <c r="X77" t="n">
        <v>11.14</v>
      </c>
      <c r="Y77" t="n">
        <v>0.5</v>
      </c>
      <c r="Z77" t="n">
        <v>10</v>
      </c>
    </row>
    <row r="78">
      <c r="A78" t="n">
        <v>2</v>
      </c>
      <c r="B78" t="n">
        <v>70</v>
      </c>
      <c r="C78" t="inlineStr">
        <is>
          <t xml:space="preserve">CONCLUIDO	</t>
        </is>
      </c>
      <c r="D78" t="n">
        <v>1.3266</v>
      </c>
      <c r="E78" t="n">
        <v>75.38</v>
      </c>
      <c r="F78" t="n">
        <v>67.84</v>
      </c>
      <c r="G78" t="n">
        <v>22.12</v>
      </c>
      <c r="H78" t="n">
        <v>0.37</v>
      </c>
      <c r="I78" t="n">
        <v>184</v>
      </c>
      <c r="J78" t="n">
        <v>144.54</v>
      </c>
      <c r="K78" t="n">
        <v>47.83</v>
      </c>
      <c r="L78" t="n">
        <v>3</v>
      </c>
      <c r="M78" t="n">
        <v>182</v>
      </c>
      <c r="N78" t="n">
        <v>23.71</v>
      </c>
      <c r="O78" t="n">
        <v>18060.85</v>
      </c>
      <c r="P78" t="n">
        <v>762.46</v>
      </c>
      <c r="Q78" t="n">
        <v>793.27</v>
      </c>
      <c r="R78" t="n">
        <v>337.29</v>
      </c>
      <c r="S78" t="n">
        <v>86.27</v>
      </c>
      <c r="T78" t="n">
        <v>114131.86</v>
      </c>
      <c r="U78" t="n">
        <v>0.26</v>
      </c>
      <c r="V78" t="n">
        <v>0.72</v>
      </c>
      <c r="W78" t="n">
        <v>0.51</v>
      </c>
      <c r="X78" t="n">
        <v>6.86</v>
      </c>
      <c r="Y78" t="n">
        <v>0.5</v>
      </c>
      <c r="Z78" t="n">
        <v>10</v>
      </c>
    </row>
    <row r="79">
      <c r="A79" t="n">
        <v>3</v>
      </c>
      <c r="B79" t="n">
        <v>70</v>
      </c>
      <c r="C79" t="inlineStr">
        <is>
          <t xml:space="preserve">CONCLUIDO	</t>
        </is>
      </c>
      <c r="D79" t="n">
        <v>1.3867</v>
      </c>
      <c r="E79" t="n">
        <v>72.11</v>
      </c>
      <c r="F79" t="n">
        <v>66.01000000000001</v>
      </c>
      <c r="G79" t="n">
        <v>29.56</v>
      </c>
      <c r="H79" t="n">
        <v>0.49</v>
      </c>
      <c r="I79" t="n">
        <v>134</v>
      </c>
      <c r="J79" t="n">
        <v>145.92</v>
      </c>
      <c r="K79" t="n">
        <v>47.83</v>
      </c>
      <c r="L79" t="n">
        <v>4</v>
      </c>
      <c r="M79" t="n">
        <v>132</v>
      </c>
      <c r="N79" t="n">
        <v>24.09</v>
      </c>
      <c r="O79" t="n">
        <v>18230.35</v>
      </c>
      <c r="P79" t="n">
        <v>738.86</v>
      </c>
      <c r="Q79" t="n">
        <v>793.22</v>
      </c>
      <c r="R79" t="n">
        <v>276.72</v>
      </c>
      <c r="S79" t="n">
        <v>86.27</v>
      </c>
      <c r="T79" t="n">
        <v>84094.61</v>
      </c>
      <c r="U79" t="n">
        <v>0.31</v>
      </c>
      <c r="V79" t="n">
        <v>0.74</v>
      </c>
      <c r="W79" t="n">
        <v>0.44</v>
      </c>
      <c r="X79" t="n">
        <v>5.04</v>
      </c>
      <c r="Y79" t="n">
        <v>0.5</v>
      </c>
      <c r="Z79" t="n">
        <v>10</v>
      </c>
    </row>
    <row r="80">
      <c r="A80" t="n">
        <v>4</v>
      </c>
      <c r="B80" t="n">
        <v>70</v>
      </c>
      <c r="C80" t="inlineStr">
        <is>
          <t xml:space="preserve">CONCLUIDO	</t>
        </is>
      </c>
      <c r="D80" t="n">
        <v>1.427</v>
      </c>
      <c r="E80" t="n">
        <v>70.08</v>
      </c>
      <c r="F80" t="n">
        <v>64.81</v>
      </c>
      <c r="G80" t="n">
        <v>37.04</v>
      </c>
      <c r="H80" t="n">
        <v>0.6</v>
      </c>
      <c r="I80" t="n">
        <v>105</v>
      </c>
      <c r="J80" t="n">
        <v>147.3</v>
      </c>
      <c r="K80" t="n">
        <v>47.83</v>
      </c>
      <c r="L80" t="n">
        <v>5</v>
      </c>
      <c r="M80" t="n">
        <v>103</v>
      </c>
      <c r="N80" t="n">
        <v>24.47</v>
      </c>
      <c r="O80" t="n">
        <v>18400.38</v>
      </c>
      <c r="P80" t="n">
        <v>722.6</v>
      </c>
      <c r="Q80" t="n">
        <v>793.21</v>
      </c>
      <c r="R80" t="n">
        <v>236.19</v>
      </c>
      <c r="S80" t="n">
        <v>86.27</v>
      </c>
      <c r="T80" t="n">
        <v>63975.7</v>
      </c>
      <c r="U80" t="n">
        <v>0.37</v>
      </c>
      <c r="V80" t="n">
        <v>0.75</v>
      </c>
      <c r="W80" t="n">
        <v>0.39</v>
      </c>
      <c r="X80" t="n">
        <v>3.84</v>
      </c>
      <c r="Y80" t="n">
        <v>0.5</v>
      </c>
      <c r="Z80" t="n">
        <v>10</v>
      </c>
    </row>
    <row r="81">
      <c r="A81" t="n">
        <v>5</v>
      </c>
      <c r="B81" t="n">
        <v>70</v>
      </c>
      <c r="C81" t="inlineStr">
        <is>
          <t xml:space="preserve">CONCLUIDO	</t>
        </is>
      </c>
      <c r="D81" t="n">
        <v>1.4518</v>
      </c>
      <c r="E81" t="n">
        <v>68.88</v>
      </c>
      <c r="F81" t="n">
        <v>64.14</v>
      </c>
      <c r="G81" t="n">
        <v>44.23</v>
      </c>
      <c r="H81" t="n">
        <v>0.71</v>
      </c>
      <c r="I81" t="n">
        <v>87</v>
      </c>
      <c r="J81" t="n">
        <v>148.68</v>
      </c>
      <c r="K81" t="n">
        <v>47.83</v>
      </c>
      <c r="L81" t="n">
        <v>6</v>
      </c>
      <c r="M81" t="n">
        <v>85</v>
      </c>
      <c r="N81" t="n">
        <v>24.85</v>
      </c>
      <c r="O81" t="n">
        <v>18570.94</v>
      </c>
      <c r="P81" t="n">
        <v>712.41</v>
      </c>
      <c r="Q81" t="n">
        <v>793.21</v>
      </c>
      <c r="R81" t="n">
        <v>213.63</v>
      </c>
      <c r="S81" t="n">
        <v>86.27</v>
      </c>
      <c r="T81" t="n">
        <v>52787.43</v>
      </c>
      <c r="U81" t="n">
        <v>0.4</v>
      </c>
      <c r="V81" t="n">
        <v>0.76</v>
      </c>
      <c r="W81" t="n">
        <v>0.36</v>
      </c>
      <c r="X81" t="n">
        <v>3.17</v>
      </c>
      <c r="Y81" t="n">
        <v>0.5</v>
      </c>
      <c r="Z81" t="n">
        <v>10</v>
      </c>
    </row>
    <row r="82">
      <c r="A82" t="n">
        <v>6</v>
      </c>
      <c r="B82" t="n">
        <v>70</v>
      </c>
      <c r="C82" t="inlineStr">
        <is>
          <t xml:space="preserve">CONCLUIDO	</t>
        </is>
      </c>
      <c r="D82" t="n">
        <v>1.4734</v>
      </c>
      <c r="E82" t="n">
        <v>67.87</v>
      </c>
      <c r="F82" t="n">
        <v>63.53</v>
      </c>
      <c r="G82" t="n">
        <v>52.22</v>
      </c>
      <c r="H82" t="n">
        <v>0.83</v>
      </c>
      <c r="I82" t="n">
        <v>73</v>
      </c>
      <c r="J82" t="n">
        <v>150.07</v>
      </c>
      <c r="K82" t="n">
        <v>47.83</v>
      </c>
      <c r="L82" t="n">
        <v>7</v>
      </c>
      <c r="M82" t="n">
        <v>71</v>
      </c>
      <c r="N82" t="n">
        <v>25.24</v>
      </c>
      <c r="O82" t="n">
        <v>18742.03</v>
      </c>
      <c r="P82" t="n">
        <v>702.95</v>
      </c>
      <c r="Q82" t="n">
        <v>793.22</v>
      </c>
      <c r="R82" t="n">
        <v>193.19</v>
      </c>
      <c r="S82" t="n">
        <v>86.27</v>
      </c>
      <c r="T82" t="n">
        <v>42637.07</v>
      </c>
      <c r="U82" t="n">
        <v>0.45</v>
      </c>
      <c r="V82" t="n">
        <v>0.76</v>
      </c>
      <c r="W82" t="n">
        <v>0.34</v>
      </c>
      <c r="X82" t="n">
        <v>2.56</v>
      </c>
      <c r="Y82" t="n">
        <v>0.5</v>
      </c>
      <c r="Z82" t="n">
        <v>10</v>
      </c>
    </row>
    <row r="83">
      <c r="A83" t="n">
        <v>7</v>
      </c>
      <c r="B83" t="n">
        <v>70</v>
      </c>
      <c r="C83" t="inlineStr">
        <is>
          <t xml:space="preserve">CONCLUIDO	</t>
        </is>
      </c>
      <c r="D83" t="n">
        <v>1.4821</v>
      </c>
      <c r="E83" t="n">
        <v>67.47</v>
      </c>
      <c r="F83" t="n">
        <v>63.4</v>
      </c>
      <c r="G83" t="n">
        <v>59.43</v>
      </c>
      <c r="H83" t="n">
        <v>0.9399999999999999</v>
      </c>
      <c r="I83" t="n">
        <v>64</v>
      </c>
      <c r="J83" t="n">
        <v>151.46</v>
      </c>
      <c r="K83" t="n">
        <v>47.83</v>
      </c>
      <c r="L83" t="n">
        <v>8</v>
      </c>
      <c r="M83" t="n">
        <v>62</v>
      </c>
      <c r="N83" t="n">
        <v>25.63</v>
      </c>
      <c r="O83" t="n">
        <v>18913.66</v>
      </c>
      <c r="P83" t="n">
        <v>698.73</v>
      </c>
      <c r="Q83" t="n">
        <v>793.2</v>
      </c>
      <c r="R83" t="n">
        <v>189.39</v>
      </c>
      <c r="S83" t="n">
        <v>86.27</v>
      </c>
      <c r="T83" t="n">
        <v>40779.39</v>
      </c>
      <c r="U83" t="n">
        <v>0.46</v>
      </c>
      <c r="V83" t="n">
        <v>0.77</v>
      </c>
      <c r="W83" t="n">
        <v>0.32</v>
      </c>
      <c r="X83" t="n">
        <v>2.43</v>
      </c>
      <c r="Y83" t="n">
        <v>0.5</v>
      </c>
      <c r="Z83" t="n">
        <v>10</v>
      </c>
    </row>
    <row r="84">
      <c r="A84" t="n">
        <v>8</v>
      </c>
      <c r="B84" t="n">
        <v>70</v>
      </c>
      <c r="C84" t="inlineStr">
        <is>
          <t xml:space="preserve">CONCLUIDO	</t>
        </is>
      </c>
      <c r="D84" t="n">
        <v>1.4934</v>
      </c>
      <c r="E84" t="n">
        <v>66.95999999999999</v>
      </c>
      <c r="F84" t="n">
        <v>63.09</v>
      </c>
      <c r="G84" t="n">
        <v>66.41</v>
      </c>
      <c r="H84" t="n">
        <v>1.04</v>
      </c>
      <c r="I84" t="n">
        <v>57</v>
      </c>
      <c r="J84" t="n">
        <v>152.85</v>
      </c>
      <c r="K84" t="n">
        <v>47.83</v>
      </c>
      <c r="L84" t="n">
        <v>9</v>
      </c>
      <c r="M84" t="n">
        <v>55</v>
      </c>
      <c r="N84" t="n">
        <v>26.03</v>
      </c>
      <c r="O84" t="n">
        <v>19085.83</v>
      </c>
      <c r="P84" t="n">
        <v>692.64</v>
      </c>
      <c r="Q84" t="n">
        <v>793.2</v>
      </c>
      <c r="R84" t="n">
        <v>178.86</v>
      </c>
      <c r="S84" t="n">
        <v>86.27</v>
      </c>
      <c r="T84" t="n">
        <v>35549.65</v>
      </c>
      <c r="U84" t="n">
        <v>0.48</v>
      </c>
      <c r="V84" t="n">
        <v>0.77</v>
      </c>
      <c r="W84" t="n">
        <v>0.31</v>
      </c>
      <c r="X84" t="n">
        <v>2.12</v>
      </c>
      <c r="Y84" t="n">
        <v>0.5</v>
      </c>
      <c r="Z84" t="n">
        <v>10</v>
      </c>
    </row>
    <row r="85">
      <c r="A85" t="n">
        <v>9</v>
      </c>
      <c r="B85" t="n">
        <v>70</v>
      </c>
      <c r="C85" t="inlineStr">
        <is>
          <t xml:space="preserve">CONCLUIDO	</t>
        </is>
      </c>
      <c r="D85" t="n">
        <v>1.5027</v>
      </c>
      <c r="E85" t="n">
        <v>66.54000000000001</v>
      </c>
      <c r="F85" t="n">
        <v>62.84</v>
      </c>
      <c r="G85" t="n">
        <v>73.93000000000001</v>
      </c>
      <c r="H85" t="n">
        <v>1.15</v>
      </c>
      <c r="I85" t="n">
        <v>51</v>
      </c>
      <c r="J85" t="n">
        <v>154.25</v>
      </c>
      <c r="K85" t="n">
        <v>47.83</v>
      </c>
      <c r="L85" t="n">
        <v>10</v>
      </c>
      <c r="M85" t="n">
        <v>49</v>
      </c>
      <c r="N85" t="n">
        <v>26.43</v>
      </c>
      <c r="O85" t="n">
        <v>19258.55</v>
      </c>
      <c r="P85" t="n">
        <v>687.51</v>
      </c>
      <c r="Q85" t="n">
        <v>793.21</v>
      </c>
      <c r="R85" t="n">
        <v>170.7</v>
      </c>
      <c r="S85" t="n">
        <v>86.27</v>
      </c>
      <c r="T85" t="n">
        <v>31499.03</v>
      </c>
      <c r="U85" t="n">
        <v>0.51</v>
      </c>
      <c r="V85" t="n">
        <v>0.77</v>
      </c>
      <c r="W85" t="n">
        <v>0.3</v>
      </c>
      <c r="X85" t="n">
        <v>1.87</v>
      </c>
      <c r="Y85" t="n">
        <v>0.5</v>
      </c>
      <c r="Z85" t="n">
        <v>10</v>
      </c>
    </row>
    <row r="86">
      <c r="A86" t="n">
        <v>10</v>
      </c>
      <c r="B86" t="n">
        <v>70</v>
      </c>
      <c r="C86" t="inlineStr">
        <is>
          <t xml:space="preserve">CONCLUIDO	</t>
        </is>
      </c>
      <c r="D86" t="n">
        <v>1.5097</v>
      </c>
      <c r="E86" t="n">
        <v>66.23999999999999</v>
      </c>
      <c r="F86" t="n">
        <v>62.68</v>
      </c>
      <c r="G86" t="n">
        <v>81.76000000000001</v>
      </c>
      <c r="H86" t="n">
        <v>1.25</v>
      </c>
      <c r="I86" t="n">
        <v>46</v>
      </c>
      <c r="J86" t="n">
        <v>155.66</v>
      </c>
      <c r="K86" t="n">
        <v>47.83</v>
      </c>
      <c r="L86" t="n">
        <v>11</v>
      </c>
      <c r="M86" t="n">
        <v>44</v>
      </c>
      <c r="N86" t="n">
        <v>26.83</v>
      </c>
      <c r="O86" t="n">
        <v>19431.82</v>
      </c>
      <c r="P86" t="n">
        <v>682.21</v>
      </c>
      <c r="Q86" t="n">
        <v>793.2</v>
      </c>
      <c r="R86" t="n">
        <v>165.24</v>
      </c>
      <c r="S86" t="n">
        <v>86.27</v>
      </c>
      <c r="T86" t="n">
        <v>28792.82</v>
      </c>
      <c r="U86" t="n">
        <v>0.52</v>
      </c>
      <c r="V86" t="n">
        <v>0.77</v>
      </c>
      <c r="W86" t="n">
        <v>0.3</v>
      </c>
      <c r="X86" t="n">
        <v>1.71</v>
      </c>
      <c r="Y86" t="n">
        <v>0.5</v>
      </c>
      <c r="Z86" t="n">
        <v>10</v>
      </c>
    </row>
    <row r="87">
      <c r="A87" t="n">
        <v>11</v>
      </c>
      <c r="B87" t="n">
        <v>70</v>
      </c>
      <c r="C87" t="inlineStr">
        <is>
          <t xml:space="preserve">CONCLUIDO	</t>
        </is>
      </c>
      <c r="D87" t="n">
        <v>1.5171</v>
      </c>
      <c r="E87" t="n">
        <v>65.91</v>
      </c>
      <c r="F87" t="n">
        <v>62.47</v>
      </c>
      <c r="G87" t="n">
        <v>89.25</v>
      </c>
      <c r="H87" t="n">
        <v>1.35</v>
      </c>
      <c r="I87" t="n">
        <v>42</v>
      </c>
      <c r="J87" t="n">
        <v>157.07</v>
      </c>
      <c r="K87" t="n">
        <v>47.83</v>
      </c>
      <c r="L87" t="n">
        <v>12</v>
      </c>
      <c r="M87" t="n">
        <v>40</v>
      </c>
      <c r="N87" t="n">
        <v>27.24</v>
      </c>
      <c r="O87" t="n">
        <v>19605.66</v>
      </c>
      <c r="P87" t="n">
        <v>677.87</v>
      </c>
      <c r="Q87" t="n">
        <v>793.21</v>
      </c>
      <c r="R87" t="n">
        <v>158.2</v>
      </c>
      <c r="S87" t="n">
        <v>86.27</v>
      </c>
      <c r="T87" t="n">
        <v>25296.96</v>
      </c>
      <c r="U87" t="n">
        <v>0.55</v>
      </c>
      <c r="V87" t="n">
        <v>0.78</v>
      </c>
      <c r="W87" t="n">
        <v>0.29</v>
      </c>
      <c r="X87" t="n">
        <v>1.5</v>
      </c>
      <c r="Y87" t="n">
        <v>0.5</v>
      </c>
      <c r="Z87" t="n">
        <v>10</v>
      </c>
    </row>
    <row r="88">
      <c r="A88" t="n">
        <v>12</v>
      </c>
      <c r="B88" t="n">
        <v>70</v>
      </c>
      <c r="C88" t="inlineStr">
        <is>
          <t xml:space="preserve">CONCLUIDO	</t>
        </is>
      </c>
      <c r="D88" t="n">
        <v>1.5215</v>
      </c>
      <c r="E88" t="n">
        <v>65.72</v>
      </c>
      <c r="F88" t="n">
        <v>62.37</v>
      </c>
      <c r="G88" t="n">
        <v>95.95</v>
      </c>
      <c r="H88" t="n">
        <v>1.45</v>
      </c>
      <c r="I88" t="n">
        <v>39</v>
      </c>
      <c r="J88" t="n">
        <v>158.48</v>
      </c>
      <c r="K88" t="n">
        <v>47.83</v>
      </c>
      <c r="L88" t="n">
        <v>13</v>
      </c>
      <c r="M88" t="n">
        <v>37</v>
      </c>
      <c r="N88" t="n">
        <v>27.65</v>
      </c>
      <c r="O88" t="n">
        <v>19780.06</v>
      </c>
      <c r="P88" t="n">
        <v>674.78</v>
      </c>
      <c r="Q88" t="n">
        <v>793.21</v>
      </c>
      <c r="R88" t="n">
        <v>154.74</v>
      </c>
      <c r="S88" t="n">
        <v>86.27</v>
      </c>
      <c r="T88" t="n">
        <v>23582.37</v>
      </c>
      <c r="U88" t="n">
        <v>0.5600000000000001</v>
      </c>
      <c r="V88" t="n">
        <v>0.78</v>
      </c>
      <c r="W88" t="n">
        <v>0.28</v>
      </c>
      <c r="X88" t="n">
        <v>1.4</v>
      </c>
      <c r="Y88" t="n">
        <v>0.5</v>
      </c>
      <c r="Z88" t="n">
        <v>10</v>
      </c>
    </row>
    <row r="89">
      <c r="A89" t="n">
        <v>13</v>
      </c>
      <c r="B89" t="n">
        <v>70</v>
      </c>
      <c r="C89" t="inlineStr">
        <is>
          <t xml:space="preserve">CONCLUIDO	</t>
        </is>
      </c>
      <c r="D89" t="n">
        <v>1.5298</v>
      </c>
      <c r="E89" t="n">
        <v>65.37</v>
      </c>
      <c r="F89" t="n">
        <v>62.1</v>
      </c>
      <c r="G89" t="n">
        <v>103.5</v>
      </c>
      <c r="H89" t="n">
        <v>1.55</v>
      </c>
      <c r="I89" t="n">
        <v>36</v>
      </c>
      <c r="J89" t="n">
        <v>159.9</v>
      </c>
      <c r="K89" t="n">
        <v>47.83</v>
      </c>
      <c r="L89" t="n">
        <v>14</v>
      </c>
      <c r="M89" t="n">
        <v>34</v>
      </c>
      <c r="N89" t="n">
        <v>28.07</v>
      </c>
      <c r="O89" t="n">
        <v>19955.16</v>
      </c>
      <c r="P89" t="n">
        <v>667.9400000000001</v>
      </c>
      <c r="Q89" t="n">
        <v>793.2</v>
      </c>
      <c r="R89" t="n">
        <v>145.08</v>
      </c>
      <c r="S89" t="n">
        <v>86.27</v>
      </c>
      <c r="T89" t="n">
        <v>18762.72</v>
      </c>
      <c r="U89" t="n">
        <v>0.59</v>
      </c>
      <c r="V89" t="n">
        <v>0.78</v>
      </c>
      <c r="W89" t="n">
        <v>0.28</v>
      </c>
      <c r="X89" t="n">
        <v>1.13</v>
      </c>
      <c r="Y89" t="n">
        <v>0.5</v>
      </c>
      <c r="Z89" t="n">
        <v>10</v>
      </c>
    </row>
    <row r="90">
      <c r="A90" t="n">
        <v>14</v>
      </c>
      <c r="B90" t="n">
        <v>70</v>
      </c>
      <c r="C90" t="inlineStr">
        <is>
          <t xml:space="preserve">CONCLUIDO	</t>
        </is>
      </c>
      <c r="D90" t="n">
        <v>1.5301</v>
      </c>
      <c r="E90" t="n">
        <v>65.36</v>
      </c>
      <c r="F90" t="n">
        <v>62.18</v>
      </c>
      <c r="G90" t="n">
        <v>113.05</v>
      </c>
      <c r="H90" t="n">
        <v>1.65</v>
      </c>
      <c r="I90" t="n">
        <v>33</v>
      </c>
      <c r="J90" t="n">
        <v>161.32</v>
      </c>
      <c r="K90" t="n">
        <v>47.83</v>
      </c>
      <c r="L90" t="n">
        <v>15</v>
      </c>
      <c r="M90" t="n">
        <v>31</v>
      </c>
      <c r="N90" t="n">
        <v>28.5</v>
      </c>
      <c r="O90" t="n">
        <v>20130.71</v>
      </c>
      <c r="P90" t="n">
        <v>667.34</v>
      </c>
      <c r="Q90" t="n">
        <v>793.21</v>
      </c>
      <c r="R90" t="n">
        <v>148.44</v>
      </c>
      <c r="S90" t="n">
        <v>86.27</v>
      </c>
      <c r="T90" t="n">
        <v>20461.84</v>
      </c>
      <c r="U90" t="n">
        <v>0.58</v>
      </c>
      <c r="V90" t="n">
        <v>0.78</v>
      </c>
      <c r="W90" t="n">
        <v>0.27</v>
      </c>
      <c r="X90" t="n">
        <v>1.21</v>
      </c>
      <c r="Y90" t="n">
        <v>0.5</v>
      </c>
      <c r="Z90" t="n">
        <v>10</v>
      </c>
    </row>
    <row r="91">
      <c r="A91" t="n">
        <v>15</v>
      </c>
      <c r="B91" t="n">
        <v>70</v>
      </c>
      <c r="C91" t="inlineStr">
        <is>
          <t xml:space="preserve">CONCLUIDO	</t>
        </is>
      </c>
      <c r="D91" t="n">
        <v>1.5333</v>
      </c>
      <c r="E91" t="n">
        <v>65.22</v>
      </c>
      <c r="F91" t="n">
        <v>62.1</v>
      </c>
      <c r="G91" t="n">
        <v>120.19</v>
      </c>
      <c r="H91" t="n">
        <v>1.74</v>
      </c>
      <c r="I91" t="n">
        <v>31</v>
      </c>
      <c r="J91" t="n">
        <v>162.75</v>
      </c>
      <c r="K91" t="n">
        <v>47.83</v>
      </c>
      <c r="L91" t="n">
        <v>16</v>
      </c>
      <c r="M91" t="n">
        <v>29</v>
      </c>
      <c r="N91" t="n">
        <v>28.92</v>
      </c>
      <c r="O91" t="n">
        <v>20306.85</v>
      </c>
      <c r="P91" t="n">
        <v>663.91</v>
      </c>
      <c r="Q91" t="n">
        <v>793.2</v>
      </c>
      <c r="R91" t="n">
        <v>145.68</v>
      </c>
      <c r="S91" t="n">
        <v>86.27</v>
      </c>
      <c r="T91" t="n">
        <v>19092.21</v>
      </c>
      <c r="U91" t="n">
        <v>0.59</v>
      </c>
      <c r="V91" t="n">
        <v>0.78</v>
      </c>
      <c r="W91" t="n">
        <v>0.27</v>
      </c>
      <c r="X91" t="n">
        <v>1.13</v>
      </c>
      <c r="Y91" t="n">
        <v>0.5</v>
      </c>
      <c r="Z91" t="n">
        <v>10</v>
      </c>
    </row>
    <row r="92">
      <c r="A92" t="n">
        <v>16</v>
      </c>
      <c r="B92" t="n">
        <v>70</v>
      </c>
      <c r="C92" t="inlineStr">
        <is>
          <t xml:space="preserve">CONCLUIDO	</t>
        </is>
      </c>
      <c r="D92" t="n">
        <v>1.5367</v>
      </c>
      <c r="E92" t="n">
        <v>65.06999999999999</v>
      </c>
      <c r="F92" t="n">
        <v>62.01</v>
      </c>
      <c r="G92" t="n">
        <v>128.29</v>
      </c>
      <c r="H92" t="n">
        <v>1.83</v>
      </c>
      <c r="I92" t="n">
        <v>29</v>
      </c>
      <c r="J92" t="n">
        <v>164.19</v>
      </c>
      <c r="K92" t="n">
        <v>47.83</v>
      </c>
      <c r="L92" t="n">
        <v>17</v>
      </c>
      <c r="M92" t="n">
        <v>27</v>
      </c>
      <c r="N92" t="n">
        <v>29.36</v>
      </c>
      <c r="O92" t="n">
        <v>20483.57</v>
      </c>
      <c r="P92" t="n">
        <v>659.87</v>
      </c>
      <c r="Q92" t="n">
        <v>793.2</v>
      </c>
      <c r="R92" t="n">
        <v>142.77</v>
      </c>
      <c r="S92" t="n">
        <v>86.27</v>
      </c>
      <c r="T92" t="n">
        <v>17646.81</v>
      </c>
      <c r="U92" t="n">
        <v>0.6</v>
      </c>
      <c r="V92" t="n">
        <v>0.78</v>
      </c>
      <c r="W92" t="n">
        <v>0.27</v>
      </c>
      <c r="X92" t="n">
        <v>1.04</v>
      </c>
      <c r="Y92" t="n">
        <v>0.5</v>
      </c>
      <c r="Z92" t="n">
        <v>10</v>
      </c>
    </row>
    <row r="93">
      <c r="A93" t="n">
        <v>17</v>
      </c>
      <c r="B93" t="n">
        <v>70</v>
      </c>
      <c r="C93" t="inlineStr">
        <is>
          <t xml:space="preserve">CONCLUIDO	</t>
        </is>
      </c>
      <c r="D93" t="n">
        <v>1.5382</v>
      </c>
      <c r="E93" t="n">
        <v>65.01000000000001</v>
      </c>
      <c r="F93" t="n">
        <v>61.98</v>
      </c>
      <c r="G93" t="n">
        <v>132.8</v>
      </c>
      <c r="H93" t="n">
        <v>1.93</v>
      </c>
      <c r="I93" t="n">
        <v>28</v>
      </c>
      <c r="J93" t="n">
        <v>165.62</v>
      </c>
      <c r="K93" t="n">
        <v>47.83</v>
      </c>
      <c r="L93" t="n">
        <v>18</v>
      </c>
      <c r="M93" t="n">
        <v>26</v>
      </c>
      <c r="N93" t="n">
        <v>29.8</v>
      </c>
      <c r="O93" t="n">
        <v>20660.89</v>
      </c>
      <c r="P93" t="n">
        <v>656.27</v>
      </c>
      <c r="Q93" t="n">
        <v>793.2</v>
      </c>
      <c r="R93" t="n">
        <v>141.75</v>
      </c>
      <c r="S93" t="n">
        <v>86.27</v>
      </c>
      <c r="T93" t="n">
        <v>17140.83</v>
      </c>
      <c r="U93" t="n">
        <v>0.61</v>
      </c>
      <c r="V93" t="n">
        <v>0.78</v>
      </c>
      <c r="W93" t="n">
        <v>0.26</v>
      </c>
      <c r="X93" t="n">
        <v>1.01</v>
      </c>
      <c r="Y93" t="n">
        <v>0.5</v>
      </c>
      <c r="Z93" t="n">
        <v>10</v>
      </c>
    </row>
    <row r="94">
      <c r="A94" t="n">
        <v>18</v>
      </c>
      <c r="B94" t="n">
        <v>70</v>
      </c>
      <c r="C94" t="inlineStr">
        <is>
          <t xml:space="preserve">CONCLUIDO	</t>
        </is>
      </c>
      <c r="D94" t="n">
        <v>1.5414</v>
      </c>
      <c r="E94" t="n">
        <v>64.88</v>
      </c>
      <c r="F94" t="n">
        <v>61.9</v>
      </c>
      <c r="G94" t="n">
        <v>142.84</v>
      </c>
      <c r="H94" t="n">
        <v>2.02</v>
      </c>
      <c r="I94" t="n">
        <v>26</v>
      </c>
      <c r="J94" t="n">
        <v>167.07</v>
      </c>
      <c r="K94" t="n">
        <v>47.83</v>
      </c>
      <c r="L94" t="n">
        <v>19</v>
      </c>
      <c r="M94" t="n">
        <v>24</v>
      </c>
      <c r="N94" t="n">
        <v>30.24</v>
      </c>
      <c r="O94" t="n">
        <v>20838.81</v>
      </c>
      <c r="P94" t="n">
        <v>653.87</v>
      </c>
      <c r="Q94" t="n">
        <v>793.2</v>
      </c>
      <c r="R94" t="n">
        <v>139.03</v>
      </c>
      <c r="S94" t="n">
        <v>86.27</v>
      </c>
      <c r="T94" t="n">
        <v>15790.38</v>
      </c>
      <c r="U94" t="n">
        <v>0.62</v>
      </c>
      <c r="V94" t="n">
        <v>0.78</v>
      </c>
      <c r="W94" t="n">
        <v>0.26</v>
      </c>
      <c r="X94" t="n">
        <v>0.93</v>
      </c>
      <c r="Y94" t="n">
        <v>0.5</v>
      </c>
      <c r="Z94" t="n">
        <v>10</v>
      </c>
    </row>
    <row r="95">
      <c r="A95" t="n">
        <v>19</v>
      </c>
      <c r="B95" t="n">
        <v>70</v>
      </c>
      <c r="C95" t="inlineStr">
        <is>
          <t xml:space="preserve">CONCLUIDO	</t>
        </is>
      </c>
      <c r="D95" t="n">
        <v>1.5429</v>
      </c>
      <c r="E95" t="n">
        <v>64.81</v>
      </c>
      <c r="F95" t="n">
        <v>61.86</v>
      </c>
      <c r="G95" t="n">
        <v>148.47</v>
      </c>
      <c r="H95" t="n">
        <v>2.1</v>
      </c>
      <c r="I95" t="n">
        <v>25</v>
      </c>
      <c r="J95" t="n">
        <v>168.51</v>
      </c>
      <c r="K95" t="n">
        <v>47.83</v>
      </c>
      <c r="L95" t="n">
        <v>20</v>
      </c>
      <c r="M95" t="n">
        <v>23</v>
      </c>
      <c r="N95" t="n">
        <v>30.69</v>
      </c>
      <c r="O95" t="n">
        <v>21017.33</v>
      </c>
      <c r="P95" t="n">
        <v>650.67</v>
      </c>
      <c r="Q95" t="n">
        <v>793.2</v>
      </c>
      <c r="R95" t="n">
        <v>137.83</v>
      </c>
      <c r="S95" t="n">
        <v>86.27</v>
      </c>
      <c r="T95" t="n">
        <v>15196.27</v>
      </c>
      <c r="U95" t="n">
        <v>0.63</v>
      </c>
      <c r="V95" t="n">
        <v>0.79</v>
      </c>
      <c r="W95" t="n">
        <v>0.26</v>
      </c>
      <c r="X95" t="n">
        <v>0.89</v>
      </c>
      <c r="Y95" t="n">
        <v>0.5</v>
      </c>
      <c r="Z95" t="n">
        <v>10</v>
      </c>
    </row>
    <row r="96">
      <c r="A96" t="n">
        <v>20</v>
      </c>
      <c r="B96" t="n">
        <v>70</v>
      </c>
      <c r="C96" t="inlineStr">
        <is>
          <t xml:space="preserve">CONCLUIDO	</t>
        </is>
      </c>
      <c r="D96" t="n">
        <v>1.5459</v>
      </c>
      <c r="E96" t="n">
        <v>64.69</v>
      </c>
      <c r="F96" t="n">
        <v>61.8</v>
      </c>
      <c r="G96" t="n">
        <v>161.21</v>
      </c>
      <c r="H96" t="n">
        <v>2.19</v>
      </c>
      <c r="I96" t="n">
        <v>23</v>
      </c>
      <c r="J96" t="n">
        <v>169.97</v>
      </c>
      <c r="K96" t="n">
        <v>47.83</v>
      </c>
      <c r="L96" t="n">
        <v>21</v>
      </c>
      <c r="M96" t="n">
        <v>21</v>
      </c>
      <c r="N96" t="n">
        <v>31.14</v>
      </c>
      <c r="O96" t="n">
        <v>21196.47</v>
      </c>
      <c r="P96" t="n">
        <v>644.25</v>
      </c>
      <c r="Q96" t="n">
        <v>793.2</v>
      </c>
      <c r="R96" t="n">
        <v>135.77</v>
      </c>
      <c r="S96" t="n">
        <v>86.27</v>
      </c>
      <c r="T96" t="n">
        <v>14173.83</v>
      </c>
      <c r="U96" t="n">
        <v>0.64</v>
      </c>
      <c r="V96" t="n">
        <v>0.79</v>
      </c>
      <c r="W96" t="n">
        <v>0.25</v>
      </c>
      <c r="X96" t="n">
        <v>0.83</v>
      </c>
      <c r="Y96" t="n">
        <v>0.5</v>
      </c>
      <c r="Z96" t="n">
        <v>10</v>
      </c>
    </row>
    <row r="97">
      <c r="A97" t="n">
        <v>21</v>
      </c>
      <c r="B97" t="n">
        <v>70</v>
      </c>
      <c r="C97" t="inlineStr">
        <is>
          <t xml:space="preserve">CONCLUIDO	</t>
        </is>
      </c>
      <c r="D97" t="n">
        <v>1.5479</v>
      </c>
      <c r="E97" t="n">
        <v>64.59999999999999</v>
      </c>
      <c r="F97" t="n">
        <v>61.74</v>
      </c>
      <c r="G97" t="n">
        <v>168.38</v>
      </c>
      <c r="H97" t="n">
        <v>2.28</v>
      </c>
      <c r="I97" t="n">
        <v>22</v>
      </c>
      <c r="J97" t="n">
        <v>171.42</v>
      </c>
      <c r="K97" t="n">
        <v>47.83</v>
      </c>
      <c r="L97" t="n">
        <v>22</v>
      </c>
      <c r="M97" t="n">
        <v>20</v>
      </c>
      <c r="N97" t="n">
        <v>31.6</v>
      </c>
      <c r="O97" t="n">
        <v>21376.23</v>
      </c>
      <c r="P97" t="n">
        <v>642.5599999999999</v>
      </c>
      <c r="Q97" t="n">
        <v>793.2</v>
      </c>
      <c r="R97" t="n">
        <v>133.84</v>
      </c>
      <c r="S97" t="n">
        <v>86.27</v>
      </c>
      <c r="T97" t="n">
        <v>13212.97</v>
      </c>
      <c r="U97" t="n">
        <v>0.64</v>
      </c>
      <c r="V97" t="n">
        <v>0.79</v>
      </c>
      <c r="W97" t="n">
        <v>0.25</v>
      </c>
      <c r="X97" t="n">
        <v>0.77</v>
      </c>
      <c r="Y97" t="n">
        <v>0.5</v>
      </c>
      <c r="Z97" t="n">
        <v>10</v>
      </c>
    </row>
    <row r="98">
      <c r="A98" t="n">
        <v>22</v>
      </c>
      <c r="B98" t="n">
        <v>70</v>
      </c>
      <c r="C98" t="inlineStr">
        <is>
          <t xml:space="preserve">CONCLUIDO	</t>
        </is>
      </c>
      <c r="D98" t="n">
        <v>1.5494</v>
      </c>
      <c r="E98" t="n">
        <v>64.54000000000001</v>
      </c>
      <c r="F98" t="n">
        <v>61.7</v>
      </c>
      <c r="G98" t="n">
        <v>176.3</v>
      </c>
      <c r="H98" t="n">
        <v>2.36</v>
      </c>
      <c r="I98" t="n">
        <v>21</v>
      </c>
      <c r="J98" t="n">
        <v>172.89</v>
      </c>
      <c r="K98" t="n">
        <v>47.83</v>
      </c>
      <c r="L98" t="n">
        <v>23</v>
      </c>
      <c r="M98" t="n">
        <v>19</v>
      </c>
      <c r="N98" t="n">
        <v>32.06</v>
      </c>
      <c r="O98" t="n">
        <v>21556.61</v>
      </c>
      <c r="P98" t="n">
        <v>638.48</v>
      </c>
      <c r="Q98" t="n">
        <v>793.2</v>
      </c>
      <c r="R98" t="n">
        <v>132.47</v>
      </c>
      <c r="S98" t="n">
        <v>86.27</v>
      </c>
      <c r="T98" t="n">
        <v>12534.91</v>
      </c>
      <c r="U98" t="n">
        <v>0.65</v>
      </c>
      <c r="V98" t="n">
        <v>0.79</v>
      </c>
      <c r="W98" t="n">
        <v>0.26</v>
      </c>
      <c r="X98" t="n">
        <v>0.74</v>
      </c>
      <c r="Y98" t="n">
        <v>0.5</v>
      </c>
      <c r="Z98" t="n">
        <v>10</v>
      </c>
    </row>
    <row r="99">
      <c r="A99" t="n">
        <v>23</v>
      </c>
      <c r="B99" t="n">
        <v>70</v>
      </c>
      <c r="C99" t="inlineStr">
        <is>
          <t xml:space="preserve">CONCLUIDO	</t>
        </is>
      </c>
      <c r="D99" t="n">
        <v>1.5511</v>
      </c>
      <c r="E99" t="n">
        <v>64.47</v>
      </c>
      <c r="F99" t="n">
        <v>61.66</v>
      </c>
      <c r="G99" t="n">
        <v>184.99</v>
      </c>
      <c r="H99" t="n">
        <v>2.44</v>
      </c>
      <c r="I99" t="n">
        <v>20</v>
      </c>
      <c r="J99" t="n">
        <v>174.35</v>
      </c>
      <c r="K99" t="n">
        <v>47.83</v>
      </c>
      <c r="L99" t="n">
        <v>24</v>
      </c>
      <c r="M99" t="n">
        <v>18</v>
      </c>
      <c r="N99" t="n">
        <v>32.53</v>
      </c>
      <c r="O99" t="n">
        <v>21737.62</v>
      </c>
      <c r="P99" t="n">
        <v>635.33</v>
      </c>
      <c r="Q99" t="n">
        <v>793.2</v>
      </c>
      <c r="R99" t="n">
        <v>131.23</v>
      </c>
      <c r="S99" t="n">
        <v>86.27</v>
      </c>
      <c r="T99" t="n">
        <v>11918.59</v>
      </c>
      <c r="U99" t="n">
        <v>0.66</v>
      </c>
      <c r="V99" t="n">
        <v>0.79</v>
      </c>
      <c r="W99" t="n">
        <v>0.25</v>
      </c>
      <c r="X99" t="n">
        <v>0.6899999999999999</v>
      </c>
      <c r="Y99" t="n">
        <v>0.5</v>
      </c>
      <c r="Z99" t="n">
        <v>10</v>
      </c>
    </row>
    <row r="100">
      <c r="A100" t="n">
        <v>24</v>
      </c>
      <c r="B100" t="n">
        <v>70</v>
      </c>
      <c r="C100" t="inlineStr">
        <is>
          <t xml:space="preserve">CONCLUIDO	</t>
        </is>
      </c>
      <c r="D100" t="n">
        <v>1.5503</v>
      </c>
      <c r="E100" t="n">
        <v>64.5</v>
      </c>
      <c r="F100" t="n">
        <v>61.7</v>
      </c>
      <c r="G100" t="n">
        <v>185.09</v>
      </c>
      <c r="H100" t="n">
        <v>2.52</v>
      </c>
      <c r="I100" t="n">
        <v>20</v>
      </c>
      <c r="J100" t="n">
        <v>175.83</v>
      </c>
      <c r="K100" t="n">
        <v>47.83</v>
      </c>
      <c r="L100" t="n">
        <v>25</v>
      </c>
      <c r="M100" t="n">
        <v>18</v>
      </c>
      <c r="N100" t="n">
        <v>33</v>
      </c>
      <c r="O100" t="n">
        <v>21919.27</v>
      </c>
      <c r="P100" t="n">
        <v>635.08</v>
      </c>
      <c r="Q100" t="n">
        <v>793.2</v>
      </c>
      <c r="R100" t="n">
        <v>132.36</v>
      </c>
      <c r="S100" t="n">
        <v>86.27</v>
      </c>
      <c r="T100" t="n">
        <v>12483.04</v>
      </c>
      <c r="U100" t="n">
        <v>0.65</v>
      </c>
      <c r="V100" t="n">
        <v>0.79</v>
      </c>
      <c r="W100" t="n">
        <v>0.25</v>
      </c>
      <c r="X100" t="n">
        <v>0.73</v>
      </c>
      <c r="Y100" t="n">
        <v>0.5</v>
      </c>
      <c r="Z100" t="n">
        <v>10</v>
      </c>
    </row>
    <row r="101">
      <c r="A101" t="n">
        <v>25</v>
      </c>
      <c r="B101" t="n">
        <v>70</v>
      </c>
      <c r="C101" t="inlineStr">
        <is>
          <t xml:space="preserve">CONCLUIDO	</t>
        </is>
      </c>
      <c r="D101" t="n">
        <v>1.5525</v>
      </c>
      <c r="E101" t="n">
        <v>64.41</v>
      </c>
      <c r="F101" t="n">
        <v>61.64</v>
      </c>
      <c r="G101" t="n">
        <v>194.64</v>
      </c>
      <c r="H101" t="n">
        <v>2.6</v>
      </c>
      <c r="I101" t="n">
        <v>19</v>
      </c>
      <c r="J101" t="n">
        <v>177.3</v>
      </c>
      <c r="K101" t="n">
        <v>47.83</v>
      </c>
      <c r="L101" t="n">
        <v>26</v>
      </c>
      <c r="M101" t="n">
        <v>17</v>
      </c>
      <c r="N101" t="n">
        <v>33.48</v>
      </c>
      <c r="O101" t="n">
        <v>22101.56</v>
      </c>
      <c r="P101" t="n">
        <v>634.04</v>
      </c>
      <c r="Q101" t="n">
        <v>793.2</v>
      </c>
      <c r="R101" t="n">
        <v>130.34</v>
      </c>
      <c r="S101" t="n">
        <v>86.27</v>
      </c>
      <c r="T101" t="n">
        <v>11478.94</v>
      </c>
      <c r="U101" t="n">
        <v>0.66</v>
      </c>
      <c r="V101" t="n">
        <v>0.79</v>
      </c>
      <c r="W101" t="n">
        <v>0.25</v>
      </c>
      <c r="X101" t="n">
        <v>0.67</v>
      </c>
      <c r="Y101" t="n">
        <v>0.5</v>
      </c>
      <c r="Z101" t="n">
        <v>10</v>
      </c>
    </row>
    <row r="102">
      <c r="A102" t="n">
        <v>26</v>
      </c>
      <c r="B102" t="n">
        <v>70</v>
      </c>
      <c r="C102" t="inlineStr">
        <is>
          <t xml:space="preserve">CONCLUIDO	</t>
        </is>
      </c>
      <c r="D102" t="n">
        <v>1.5548</v>
      </c>
      <c r="E102" t="n">
        <v>64.31999999999999</v>
      </c>
      <c r="F102" t="n">
        <v>61.57</v>
      </c>
      <c r="G102" t="n">
        <v>205.23</v>
      </c>
      <c r="H102" t="n">
        <v>2.68</v>
      </c>
      <c r="I102" t="n">
        <v>18</v>
      </c>
      <c r="J102" t="n">
        <v>178.79</v>
      </c>
      <c r="K102" t="n">
        <v>47.83</v>
      </c>
      <c r="L102" t="n">
        <v>27</v>
      </c>
      <c r="M102" t="n">
        <v>16</v>
      </c>
      <c r="N102" t="n">
        <v>33.96</v>
      </c>
      <c r="O102" t="n">
        <v>22284.51</v>
      </c>
      <c r="P102" t="n">
        <v>629.4299999999999</v>
      </c>
      <c r="Q102" t="n">
        <v>793.2</v>
      </c>
      <c r="R102" t="n">
        <v>128.2</v>
      </c>
      <c r="S102" t="n">
        <v>86.27</v>
      </c>
      <c r="T102" t="n">
        <v>10412.98</v>
      </c>
      <c r="U102" t="n">
        <v>0.67</v>
      </c>
      <c r="V102" t="n">
        <v>0.79</v>
      </c>
      <c r="W102" t="n">
        <v>0.24</v>
      </c>
      <c r="X102" t="n">
        <v>0.6</v>
      </c>
      <c r="Y102" t="n">
        <v>0.5</v>
      </c>
      <c r="Z102" t="n">
        <v>10</v>
      </c>
    </row>
    <row r="103">
      <c r="A103" t="n">
        <v>27</v>
      </c>
      <c r="B103" t="n">
        <v>70</v>
      </c>
      <c r="C103" t="inlineStr">
        <is>
          <t xml:space="preserve">CONCLUIDO	</t>
        </is>
      </c>
      <c r="D103" t="n">
        <v>1.5557</v>
      </c>
      <c r="E103" t="n">
        <v>64.28</v>
      </c>
      <c r="F103" t="n">
        <v>61.56</v>
      </c>
      <c r="G103" t="n">
        <v>217.27</v>
      </c>
      <c r="H103" t="n">
        <v>2.75</v>
      </c>
      <c r="I103" t="n">
        <v>17</v>
      </c>
      <c r="J103" t="n">
        <v>180.28</v>
      </c>
      <c r="K103" t="n">
        <v>47.83</v>
      </c>
      <c r="L103" t="n">
        <v>28</v>
      </c>
      <c r="M103" t="n">
        <v>15</v>
      </c>
      <c r="N103" t="n">
        <v>34.45</v>
      </c>
      <c r="O103" t="n">
        <v>22468.11</v>
      </c>
      <c r="P103" t="n">
        <v>623.85</v>
      </c>
      <c r="Q103" t="n">
        <v>793.2</v>
      </c>
      <c r="R103" t="n">
        <v>127.85</v>
      </c>
      <c r="S103" t="n">
        <v>86.27</v>
      </c>
      <c r="T103" t="n">
        <v>10247.16</v>
      </c>
      <c r="U103" t="n">
        <v>0.67</v>
      </c>
      <c r="V103" t="n">
        <v>0.79</v>
      </c>
      <c r="W103" t="n">
        <v>0.25</v>
      </c>
      <c r="X103" t="n">
        <v>0.59</v>
      </c>
      <c r="Y103" t="n">
        <v>0.5</v>
      </c>
      <c r="Z103" t="n">
        <v>10</v>
      </c>
    </row>
    <row r="104">
      <c r="A104" t="n">
        <v>28</v>
      </c>
      <c r="B104" t="n">
        <v>70</v>
      </c>
      <c r="C104" t="inlineStr">
        <is>
          <t xml:space="preserve">CONCLUIDO	</t>
        </is>
      </c>
      <c r="D104" t="n">
        <v>1.5557</v>
      </c>
      <c r="E104" t="n">
        <v>64.28</v>
      </c>
      <c r="F104" t="n">
        <v>61.56</v>
      </c>
      <c r="G104" t="n">
        <v>217.28</v>
      </c>
      <c r="H104" t="n">
        <v>2.83</v>
      </c>
      <c r="I104" t="n">
        <v>17</v>
      </c>
      <c r="J104" t="n">
        <v>181.77</v>
      </c>
      <c r="K104" t="n">
        <v>47.83</v>
      </c>
      <c r="L104" t="n">
        <v>29</v>
      </c>
      <c r="M104" t="n">
        <v>15</v>
      </c>
      <c r="N104" t="n">
        <v>34.94</v>
      </c>
      <c r="O104" t="n">
        <v>22652.51</v>
      </c>
      <c r="P104" t="n">
        <v>621.9</v>
      </c>
      <c r="Q104" t="n">
        <v>793.2</v>
      </c>
      <c r="R104" t="n">
        <v>127.8</v>
      </c>
      <c r="S104" t="n">
        <v>86.27</v>
      </c>
      <c r="T104" t="n">
        <v>10219.15</v>
      </c>
      <c r="U104" t="n">
        <v>0.68</v>
      </c>
      <c r="V104" t="n">
        <v>0.79</v>
      </c>
      <c r="W104" t="n">
        <v>0.25</v>
      </c>
      <c r="X104" t="n">
        <v>0.59</v>
      </c>
      <c r="Y104" t="n">
        <v>0.5</v>
      </c>
      <c r="Z104" t="n">
        <v>10</v>
      </c>
    </row>
    <row r="105">
      <c r="A105" t="n">
        <v>29</v>
      </c>
      <c r="B105" t="n">
        <v>70</v>
      </c>
      <c r="C105" t="inlineStr">
        <is>
          <t xml:space="preserve">CONCLUIDO	</t>
        </is>
      </c>
      <c r="D105" t="n">
        <v>1.5573</v>
      </c>
      <c r="E105" t="n">
        <v>64.20999999999999</v>
      </c>
      <c r="F105" t="n">
        <v>61.52</v>
      </c>
      <c r="G105" t="n">
        <v>230.71</v>
      </c>
      <c r="H105" t="n">
        <v>2.9</v>
      </c>
      <c r="I105" t="n">
        <v>16</v>
      </c>
      <c r="J105" t="n">
        <v>183.27</v>
      </c>
      <c r="K105" t="n">
        <v>47.83</v>
      </c>
      <c r="L105" t="n">
        <v>30</v>
      </c>
      <c r="M105" t="n">
        <v>14</v>
      </c>
      <c r="N105" t="n">
        <v>35.44</v>
      </c>
      <c r="O105" t="n">
        <v>22837.46</v>
      </c>
      <c r="P105" t="n">
        <v>620.38</v>
      </c>
      <c r="Q105" t="n">
        <v>793.2</v>
      </c>
      <c r="R105" t="n">
        <v>126.44</v>
      </c>
      <c r="S105" t="n">
        <v>86.27</v>
      </c>
      <c r="T105" t="n">
        <v>9546.459999999999</v>
      </c>
      <c r="U105" t="n">
        <v>0.68</v>
      </c>
      <c r="V105" t="n">
        <v>0.79</v>
      </c>
      <c r="W105" t="n">
        <v>0.25</v>
      </c>
      <c r="X105" t="n">
        <v>0.55</v>
      </c>
      <c r="Y105" t="n">
        <v>0.5</v>
      </c>
      <c r="Z105" t="n">
        <v>10</v>
      </c>
    </row>
    <row r="106">
      <c r="A106" t="n">
        <v>30</v>
      </c>
      <c r="B106" t="n">
        <v>70</v>
      </c>
      <c r="C106" t="inlineStr">
        <is>
          <t xml:space="preserve">CONCLUIDO	</t>
        </is>
      </c>
      <c r="D106" t="n">
        <v>1.5576</v>
      </c>
      <c r="E106" t="n">
        <v>64.2</v>
      </c>
      <c r="F106" t="n">
        <v>61.51</v>
      </c>
      <c r="G106" t="n">
        <v>230.67</v>
      </c>
      <c r="H106" t="n">
        <v>2.98</v>
      </c>
      <c r="I106" t="n">
        <v>16</v>
      </c>
      <c r="J106" t="n">
        <v>184.78</v>
      </c>
      <c r="K106" t="n">
        <v>47.83</v>
      </c>
      <c r="L106" t="n">
        <v>31</v>
      </c>
      <c r="M106" t="n">
        <v>14</v>
      </c>
      <c r="N106" t="n">
        <v>35.95</v>
      </c>
      <c r="O106" t="n">
        <v>23023.09</v>
      </c>
      <c r="P106" t="n">
        <v>614.23</v>
      </c>
      <c r="Q106" t="n">
        <v>793.2</v>
      </c>
      <c r="R106" t="n">
        <v>126.22</v>
      </c>
      <c r="S106" t="n">
        <v>86.27</v>
      </c>
      <c r="T106" t="n">
        <v>9433.389999999999</v>
      </c>
      <c r="U106" t="n">
        <v>0.68</v>
      </c>
      <c r="V106" t="n">
        <v>0.79</v>
      </c>
      <c r="W106" t="n">
        <v>0.25</v>
      </c>
      <c r="X106" t="n">
        <v>0.54</v>
      </c>
      <c r="Y106" t="n">
        <v>0.5</v>
      </c>
      <c r="Z106" t="n">
        <v>10</v>
      </c>
    </row>
    <row r="107">
      <c r="A107" t="n">
        <v>31</v>
      </c>
      <c r="B107" t="n">
        <v>70</v>
      </c>
      <c r="C107" t="inlineStr">
        <is>
          <t xml:space="preserve">CONCLUIDO	</t>
        </is>
      </c>
      <c r="D107" t="n">
        <v>1.5598</v>
      </c>
      <c r="E107" t="n">
        <v>64.11</v>
      </c>
      <c r="F107" t="n">
        <v>61.45</v>
      </c>
      <c r="G107" t="n">
        <v>245.8</v>
      </c>
      <c r="H107" t="n">
        <v>3.05</v>
      </c>
      <c r="I107" t="n">
        <v>15</v>
      </c>
      <c r="J107" t="n">
        <v>186.29</v>
      </c>
      <c r="K107" t="n">
        <v>47.83</v>
      </c>
      <c r="L107" t="n">
        <v>32</v>
      </c>
      <c r="M107" t="n">
        <v>13</v>
      </c>
      <c r="N107" t="n">
        <v>36.46</v>
      </c>
      <c r="O107" t="n">
        <v>23209.42</v>
      </c>
      <c r="P107" t="n">
        <v>615.29</v>
      </c>
      <c r="Q107" t="n">
        <v>793.2</v>
      </c>
      <c r="R107" t="n">
        <v>123.93</v>
      </c>
      <c r="S107" t="n">
        <v>86.27</v>
      </c>
      <c r="T107" t="n">
        <v>8295.98</v>
      </c>
      <c r="U107" t="n">
        <v>0.7</v>
      </c>
      <c r="V107" t="n">
        <v>0.79</v>
      </c>
      <c r="W107" t="n">
        <v>0.25</v>
      </c>
      <c r="X107" t="n">
        <v>0.48</v>
      </c>
      <c r="Y107" t="n">
        <v>0.5</v>
      </c>
      <c r="Z107" t="n">
        <v>10</v>
      </c>
    </row>
    <row r="108">
      <c r="A108" t="n">
        <v>32</v>
      </c>
      <c r="B108" t="n">
        <v>70</v>
      </c>
      <c r="C108" t="inlineStr">
        <is>
          <t xml:space="preserve">CONCLUIDO	</t>
        </is>
      </c>
      <c r="D108" t="n">
        <v>1.559</v>
      </c>
      <c r="E108" t="n">
        <v>64.14</v>
      </c>
      <c r="F108" t="n">
        <v>61.48</v>
      </c>
      <c r="G108" t="n">
        <v>245.92</v>
      </c>
      <c r="H108" t="n">
        <v>3.12</v>
      </c>
      <c r="I108" t="n">
        <v>15</v>
      </c>
      <c r="J108" t="n">
        <v>187.8</v>
      </c>
      <c r="K108" t="n">
        <v>47.83</v>
      </c>
      <c r="L108" t="n">
        <v>33</v>
      </c>
      <c r="M108" t="n">
        <v>12</v>
      </c>
      <c r="N108" t="n">
        <v>36.98</v>
      </c>
      <c r="O108" t="n">
        <v>23396.44</v>
      </c>
      <c r="P108" t="n">
        <v>610</v>
      </c>
      <c r="Q108" t="n">
        <v>793.2</v>
      </c>
      <c r="R108" t="n">
        <v>125.19</v>
      </c>
      <c r="S108" t="n">
        <v>86.27</v>
      </c>
      <c r="T108" t="n">
        <v>8924.440000000001</v>
      </c>
      <c r="U108" t="n">
        <v>0.6899999999999999</v>
      </c>
      <c r="V108" t="n">
        <v>0.79</v>
      </c>
      <c r="W108" t="n">
        <v>0.24</v>
      </c>
      <c r="X108" t="n">
        <v>0.51</v>
      </c>
      <c r="Y108" t="n">
        <v>0.5</v>
      </c>
      <c r="Z108" t="n">
        <v>10</v>
      </c>
    </row>
    <row r="109">
      <c r="A109" t="n">
        <v>33</v>
      </c>
      <c r="B109" t="n">
        <v>70</v>
      </c>
      <c r="C109" t="inlineStr">
        <is>
          <t xml:space="preserve">CONCLUIDO	</t>
        </is>
      </c>
      <c r="D109" t="n">
        <v>1.5606</v>
      </c>
      <c r="E109" t="n">
        <v>64.08</v>
      </c>
      <c r="F109" t="n">
        <v>61.45</v>
      </c>
      <c r="G109" t="n">
        <v>263.34</v>
      </c>
      <c r="H109" t="n">
        <v>3.19</v>
      </c>
      <c r="I109" t="n">
        <v>14</v>
      </c>
      <c r="J109" t="n">
        <v>189.33</v>
      </c>
      <c r="K109" t="n">
        <v>47.83</v>
      </c>
      <c r="L109" t="n">
        <v>34</v>
      </c>
      <c r="M109" t="n">
        <v>11</v>
      </c>
      <c r="N109" t="n">
        <v>37.5</v>
      </c>
      <c r="O109" t="n">
        <v>23584.16</v>
      </c>
      <c r="P109" t="n">
        <v>609.11</v>
      </c>
      <c r="Q109" t="n">
        <v>793.2</v>
      </c>
      <c r="R109" t="n">
        <v>123.83</v>
      </c>
      <c r="S109" t="n">
        <v>86.27</v>
      </c>
      <c r="T109" t="n">
        <v>8250.98</v>
      </c>
      <c r="U109" t="n">
        <v>0.7</v>
      </c>
      <c r="V109" t="n">
        <v>0.79</v>
      </c>
      <c r="W109" t="n">
        <v>0.24</v>
      </c>
      <c r="X109" t="n">
        <v>0.48</v>
      </c>
      <c r="Y109" t="n">
        <v>0.5</v>
      </c>
      <c r="Z109" t="n">
        <v>10</v>
      </c>
    </row>
    <row r="110">
      <c r="A110" t="n">
        <v>34</v>
      </c>
      <c r="B110" t="n">
        <v>70</v>
      </c>
      <c r="C110" t="inlineStr">
        <is>
          <t xml:space="preserve">CONCLUIDO	</t>
        </is>
      </c>
      <c r="D110" t="n">
        <v>1.56</v>
      </c>
      <c r="E110" t="n">
        <v>64.09999999999999</v>
      </c>
      <c r="F110" t="n">
        <v>61.47</v>
      </c>
      <c r="G110" t="n">
        <v>263.44</v>
      </c>
      <c r="H110" t="n">
        <v>3.25</v>
      </c>
      <c r="I110" t="n">
        <v>14</v>
      </c>
      <c r="J110" t="n">
        <v>190.85</v>
      </c>
      <c r="K110" t="n">
        <v>47.83</v>
      </c>
      <c r="L110" t="n">
        <v>35</v>
      </c>
      <c r="M110" t="n">
        <v>9</v>
      </c>
      <c r="N110" t="n">
        <v>38.03</v>
      </c>
      <c r="O110" t="n">
        <v>23772.6</v>
      </c>
      <c r="P110" t="n">
        <v>611.3</v>
      </c>
      <c r="Q110" t="n">
        <v>793.2</v>
      </c>
      <c r="R110" t="n">
        <v>124.62</v>
      </c>
      <c r="S110" t="n">
        <v>86.27</v>
      </c>
      <c r="T110" t="n">
        <v>8645.129999999999</v>
      </c>
      <c r="U110" t="n">
        <v>0.6899999999999999</v>
      </c>
      <c r="V110" t="n">
        <v>0.79</v>
      </c>
      <c r="W110" t="n">
        <v>0.25</v>
      </c>
      <c r="X110" t="n">
        <v>0.5</v>
      </c>
      <c r="Y110" t="n">
        <v>0.5</v>
      </c>
      <c r="Z110" t="n">
        <v>10</v>
      </c>
    </row>
    <row r="111">
      <c r="A111" t="n">
        <v>35</v>
      </c>
      <c r="B111" t="n">
        <v>70</v>
      </c>
      <c r="C111" t="inlineStr">
        <is>
          <t xml:space="preserve">CONCLUIDO	</t>
        </is>
      </c>
      <c r="D111" t="n">
        <v>1.5599</v>
      </c>
      <c r="E111" t="n">
        <v>64.11</v>
      </c>
      <c r="F111" t="n">
        <v>61.47</v>
      </c>
      <c r="G111" t="n">
        <v>263.45</v>
      </c>
      <c r="H111" t="n">
        <v>3.32</v>
      </c>
      <c r="I111" t="n">
        <v>14</v>
      </c>
      <c r="J111" t="n">
        <v>192.39</v>
      </c>
      <c r="K111" t="n">
        <v>47.83</v>
      </c>
      <c r="L111" t="n">
        <v>36</v>
      </c>
      <c r="M111" t="n">
        <v>10</v>
      </c>
      <c r="N111" t="n">
        <v>38.56</v>
      </c>
      <c r="O111" t="n">
        <v>23961.75</v>
      </c>
      <c r="P111" t="n">
        <v>601.67</v>
      </c>
      <c r="Q111" t="n">
        <v>793.2</v>
      </c>
      <c r="R111" t="n">
        <v>124.87</v>
      </c>
      <c r="S111" t="n">
        <v>86.27</v>
      </c>
      <c r="T111" t="n">
        <v>8769.459999999999</v>
      </c>
      <c r="U111" t="n">
        <v>0.6899999999999999</v>
      </c>
      <c r="V111" t="n">
        <v>0.79</v>
      </c>
      <c r="W111" t="n">
        <v>0.24</v>
      </c>
      <c r="X111" t="n">
        <v>0.5</v>
      </c>
      <c r="Y111" t="n">
        <v>0.5</v>
      </c>
      <c r="Z111" t="n">
        <v>10</v>
      </c>
    </row>
    <row r="112">
      <c r="A112" t="n">
        <v>36</v>
      </c>
      <c r="B112" t="n">
        <v>70</v>
      </c>
      <c r="C112" t="inlineStr">
        <is>
          <t xml:space="preserve">CONCLUIDO	</t>
        </is>
      </c>
      <c r="D112" t="n">
        <v>1.5623</v>
      </c>
      <c r="E112" t="n">
        <v>64.01000000000001</v>
      </c>
      <c r="F112" t="n">
        <v>61.41</v>
      </c>
      <c r="G112" t="n">
        <v>283.41</v>
      </c>
      <c r="H112" t="n">
        <v>3.39</v>
      </c>
      <c r="I112" t="n">
        <v>13</v>
      </c>
      <c r="J112" t="n">
        <v>193.93</v>
      </c>
      <c r="K112" t="n">
        <v>47.83</v>
      </c>
      <c r="L112" t="n">
        <v>37</v>
      </c>
      <c r="M112" t="n">
        <v>7</v>
      </c>
      <c r="N112" t="n">
        <v>39.1</v>
      </c>
      <c r="O112" t="n">
        <v>24151.64</v>
      </c>
      <c r="P112" t="n">
        <v>605.17</v>
      </c>
      <c r="Q112" t="n">
        <v>793.2</v>
      </c>
      <c r="R112" t="n">
        <v>122.39</v>
      </c>
      <c r="S112" t="n">
        <v>86.27</v>
      </c>
      <c r="T112" t="n">
        <v>7537.18</v>
      </c>
      <c r="U112" t="n">
        <v>0.7</v>
      </c>
      <c r="V112" t="n">
        <v>0.79</v>
      </c>
      <c r="W112" t="n">
        <v>0.25</v>
      </c>
      <c r="X112" t="n">
        <v>0.44</v>
      </c>
      <c r="Y112" t="n">
        <v>0.5</v>
      </c>
      <c r="Z112" t="n">
        <v>10</v>
      </c>
    </row>
    <row r="113">
      <c r="A113" t="n">
        <v>37</v>
      </c>
      <c r="B113" t="n">
        <v>70</v>
      </c>
      <c r="C113" t="inlineStr">
        <is>
          <t xml:space="preserve">CONCLUIDO	</t>
        </is>
      </c>
      <c r="D113" t="n">
        <v>1.5633</v>
      </c>
      <c r="E113" t="n">
        <v>63.97</v>
      </c>
      <c r="F113" t="n">
        <v>61.36</v>
      </c>
      <c r="G113" t="n">
        <v>283.21</v>
      </c>
      <c r="H113" t="n">
        <v>3.45</v>
      </c>
      <c r="I113" t="n">
        <v>13</v>
      </c>
      <c r="J113" t="n">
        <v>195.47</v>
      </c>
      <c r="K113" t="n">
        <v>47.83</v>
      </c>
      <c r="L113" t="n">
        <v>38</v>
      </c>
      <c r="M113" t="n">
        <v>5</v>
      </c>
      <c r="N113" t="n">
        <v>39.64</v>
      </c>
      <c r="O113" t="n">
        <v>24342.26</v>
      </c>
      <c r="P113" t="n">
        <v>605.14</v>
      </c>
      <c r="Q113" t="n">
        <v>793.2</v>
      </c>
      <c r="R113" t="n">
        <v>120.65</v>
      </c>
      <c r="S113" t="n">
        <v>86.27</v>
      </c>
      <c r="T113" t="n">
        <v>6666.99</v>
      </c>
      <c r="U113" t="n">
        <v>0.72</v>
      </c>
      <c r="V113" t="n">
        <v>0.79</v>
      </c>
      <c r="W113" t="n">
        <v>0.25</v>
      </c>
      <c r="X113" t="n">
        <v>0.39</v>
      </c>
      <c r="Y113" t="n">
        <v>0.5</v>
      </c>
      <c r="Z113" t="n">
        <v>10</v>
      </c>
    </row>
    <row r="114">
      <c r="A114" t="n">
        <v>38</v>
      </c>
      <c r="B114" t="n">
        <v>70</v>
      </c>
      <c r="C114" t="inlineStr">
        <is>
          <t xml:space="preserve">CONCLUIDO	</t>
        </is>
      </c>
      <c r="D114" t="n">
        <v>1.5632</v>
      </c>
      <c r="E114" t="n">
        <v>63.97</v>
      </c>
      <c r="F114" t="n">
        <v>61.37</v>
      </c>
      <c r="G114" t="n">
        <v>283.23</v>
      </c>
      <c r="H114" t="n">
        <v>3.51</v>
      </c>
      <c r="I114" t="n">
        <v>13</v>
      </c>
      <c r="J114" t="n">
        <v>197.02</v>
      </c>
      <c r="K114" t="n">
        <v>47.83</v>
      </c>
      <c r="L114" t="n">
        <v>39</v>
      </c>
      <c r="M114" t="n">
        <v>3</v>
      </c>
      <c r="N114" t="n">
        <v>40.2</v>
      </c>
      <c r="O114" t="n">
        <v>24533.63</v>
      </c>
      <c r="P114" t="n">
        <v>606.51</v>
      </c>
      <c r="Q114" t="n">
        <v>793.2</v>
      </c>
      <c r="R114" t="n">
        <v>120.85</v>
      </c>
      <c r="S114" t="n">
        <v>86.27</v>
      </c>
      <c r="T114" t="n">
        <v>6764.7</v>
      </c>
      <c r="U114" t="n">
        <v>0.71</v>
      </c>
      <c r="V114" t="n">
        <v>0.79</v>
      </c>
      <c r="W114" t="n">
        <v>0.25</v>
      </c>
      <c r="X114" t="n">
        <v>0.4</v>
      </c>
      <c r="Y114" t="n">
        <v>0.5</v>
      </c>
      <c r="Z114" t="n">
        <v>10</v>
      </c>
    </row>
    <row r="115">
      <c r="A115" t="n">
        <v>39</v>
      </c>
      <c r="B115" t="n">
        <v>70</v>
      </c>
      <c r="C115" t="inlineStr">
        <is>
          <t xml:space="preserve">CONCLUIDO	</t>
        </is>
      </c>
      <c r="D115" t="n">
        <v>1.563</v>
      </c>
      <c r="E115" t="n">
        <v>63.98</v>
      </c>
      <c r="F115" t="n">
        <v>61.37</v>
      </c>
      <c r="G115" t="n">
        <v>283.26</v>
      </c>
      <c r="H115" t="n">
        <v>3.58</v>
      </c>
      <c r="I115" t="n">
        <v>13</v>
      </c>
      <c r="J115" t="n">
        <v>198.58</v>
      </c>
      <c r="K115" t="n">
        <v>47.83</v>
      </c>
      <c r="L115" t="n">
        <v>40</v>
      </c>
      <c r="M115" t="n">
        <v>1</v>
      </c>
      <c r="N115" t="n">
        <v>40.75</v>
      </c>
      <c r="O115" t="n">
        <v>24725.75</v>
      </c>
      <c r="P115" t="n">
        <v>610.47</v>
      </c>
      <c r="Q115" t="n">
        <v>793.22</v>
      </c>
      <c r="R115" t="n">
        <v>121.07</v>
      </c>
      <c r="S115" t="n">
        <v>86.27</v>
      </c>
      <c r="T115" t="n">
        <v>6874.9</v>
      </c>
      <c r="U115" t="n">
        <v>0.71</v>
      </c>
      <c r="V115" t="n">
        <v>0.79</v>
      </c>
      <c r="W115" t="n">
        <v>0.25</v>
      </c>
      <c r="X115" t="n">
        <v>0.41</v>
      </c>
      <c r="Y115" t="n">
        <v>0.5</v>
      </c>
      <c r="Z115" t="n">
        <v>10</v>
      </c>
    </row>
    <row r="116">
      <c r="A116" t="n">
        <v>0</v>
      </c>
      <c r="B116" t="n">
        <v>90</v>
      </c>
      <c r="C116" t="inlineStr">
        <is>
          <t xml:space="preserve">CONCLUIDO	</t>
        </is>
      </c>
      <c r="D116" t="n">
        <v>0.7455000000000001</v>
      </c>
      <c r="E116" t="n">
        <v>134.14</v>
      </c>
      <c r="F116" t="n">
        <v>98.3</v>
      </c>
      <c r="G116" t="n">
        <v>6.27</v>
      </c>
      <c r="H116" t="n">
        <v>0.1</v>
      </c>
      <c r="I116" t="n">
        <v>940</v>
      </c>
      <c r="J116" t="n">
        <v>176.73</v>
      </c>
      <c r="K116" t="n">
        <v>52.44</v>
      </c>
      <c r="L116" t="n">
        <v>1</v>
      </c>
      <c r="M116" t="n">
        <v>938</v>
      </c>
      <c r="N116" t="n">
        <v>33.29</v>
      </c>
      <c r="O116" t="n">
        <v>22031.19</v>
      </c>
      <c r="P116" t="n">
        <v>1287.14</v>
      </c>
      <c r="Q116" t="n">
        <v>793.39</v>
      </c>
      <c r="R116" t="n">
        <v>1359.18</v>
      </c>
      <c r="S116" t="n">
        <v>86.27</v>
      </c>
      <c r="T116" t="n">
        <v>621293.0600000001</v>
      </c>
      <c r="U116" t="n">
        <v>0.06</v>
      </c>
      <c r="V116" t="n">
        <v>0.49</v>
      </c>
      <c r="W116" t="n">
        <v>1.74</v>
      </c>
      <c r="X116" t="n">
        <v>37.31</v>
      </c>
      <c r="Y116" t="n">
        <v>0.5</v>
      </c>
      <c r="Z116" t="n">
        <v>10</v>
      </c>
    </row>
    <row r="117">
      <c r="A117" t="n">
        <v>1</v>
      </c>
      <c r="B117" t="n">
        <v>90</v>
      </c>
      <c r="C117" t="inlineStr">
        <is>
          <t xml:space="preserve">CONCLUIDO	</t>
        </is>
      </c>
      <c r="D117" t="n">
        <v>1.1213</v>
      </c>
      <c r="E117" t="n">
        <v>89.18000000000001</v>
      </c>
      <c r="F117" t="n">
        <v>74.28</v>
      </c>
      <c r="G117" t="n">
        <v>12.7</v>
      </c>
      <c r="H117" t="n">
        <v>0.2</v>
      </c>
      <c r="I117" t="n">
        <v>351</v>
      </c>
      <c r="J117" t="n">
        <v>178.21</v>
      </c>
      <c r="K117" t="n">
        <v>52.44</v>
      </c>
      <c r="L117" t="n">
        <v>2</v>
      </c>
      <c r="M117" t="n">
        <v>349</v>
      </c>
      <c r="N117" t="n">
        <v>33.77</v>
      </c>
      <c r="O117" t="n">
        <v>22213.89</v>
      </c>
      <c r="P117" t="n">
        <v>969.1</v>
      </c>
      <c r="Q117" t="n">
        <v>793.24</v>
      </c>
      <c r="R117" t="n">
        <v>552.97</v>
      </c>
      <c r="S117" t="n">
        <v>86.27</v>
      </c>
      <c r="T117" t="n">
        <v>221136.13</v>
      </c>
      <c r="U117" t="n">
        <v>0.16</v>
      </c>
      <c r="V117" t="n">
        <v>0.65</v>
      </c>
      <c r="W117" t="n">
        <v>0.78</v>
      </c>
      <c r="X117" t="n">
        <v>13.31</v>
      </c>
      <c r="Y117" t="n">
        <v>0.5</v>
      </c>
      <c r="Z117" t="n">
        <v>10</v>
      </c>
    </row>
    <row r="118">
      <c r="A118" t="n">
        <v>2</v>
      </c>
      <c r="B118" t="n">
        <v>90</v>
      </c>
      <c r="C118" t="inlineStr">
        <is>
          <t xml:space="preserve">CONCLUIDO	</t>
        </is>
      </c>
      <c r="D118" t="n">
        <v>1.2623</v>
      </c>
      <c r="E118" t="n">
        <v>79.22</v>
      </c>
      <c r="F118" t="n">
        <v>69.08</v>
      </c>
      <c r="G118" t="n">
        <v>19.1</v>
      </c>
      <c r="H118" t="n">
        <v>0.3</v>
      </c>
      <c r="I118" t="n">
        <v>217</v>
      </c>
      <c r="J118" t="n">
        <v>179.7</v>
      </c>
      <c r="K118" t="n">
        <v>52.44</v>
      </c>
      <c r="L118" t="n">
        <v>3</v>
      </c>
      <c r="M118" t="n">
        <v>215</v>
      </c>
      <c r="N118" t="n">
        <v>34.26</v>
      </c>
      <c r="O118" t="n">
        <v>22397.24</v>
      </c>
      <c r="P118" t="n">
        <v>899</v>
      </c>
      <c r="Q118" t="n">
        <v>793.2</v>
      </c>
      <c r="R118" t="n">
        <v>379.01</v>
      </c>
      <c r="S118" t="n">
        <v>86.27</v>
      </c>
      <c r="T118" t="n">
        <v>134826.43</v>
      </c>
      <c r="U118" t="n">
        <v>0.23</v>
      </c>
      <c r="V118" t="n">
        <v>0.7</v>
      </c>
      <c r="W118" t="n">
        <v>0.57</v>
      </c>
      <c r="X118" t="n">
        <v>8.109999999999999</v>
      </c>
      <c r="Y118" t="n">
        <v>0.5</v>
      </c>
      <c r="Z118" t="n">
        <v>10</v>
      </c>
    </row>
    <row r="119">
      <c r="A119" t="n">
        <v>3</v>
      </c>
      <c r="B119" t="n">
        <v>90</v>
      </c>
      <c r="C119" t="inlineStr">
        <is>
          <t xml:space="preserve">CONCLUIDO	</t>
        </is>
      </c>
      <c r="D119" t="n">
        <v>1.337</v>
      </c>
      <c r="E119" t="n">
        <v>74.8</v>
      </c>
      <c r="F119" t="n">
        <v>66.79000000000001</v>
      </c>
      <c r="G119" t="n">
        <v>25.53</v>
      </c>
      <c r="H119" t="n">
        <v>0.39</v>
      </c>
      <c r="I119" t="n">
        <v>157</v>
      </c>
      <c r="J119" t="n">
        <v>181.19</v>
      </c>
      <c r="K119" t="n">
        <v>52.44</v>
      </c>
      <c r="L119" t="n">
        <v>4</v>
      </c>
      <c r="M119" t="n">
        <v>155</v>
      </c>
      <c r="N119" t="n">
        <v>34.75</v>
      </c>
      <c r="O119" t="n">
        <v>22581.25</v>
      </c>
      <c r="P119" t="n">
        <v>867.51</v>
      </c>
      <c r="Q119" t="n">
        <v>793.21</v>
      </c>
      <c r="R119" t="n">
        <v>302.51</v>
      </c>
      <c r="S119" t="n">
        <v>86.27</v>
      </c>
      <c r="T119" t="n">
        <v>96874.97</v>
      </c>
      <c r="U119" t="n">
        <v>0.29</v>
      </c>
      <c r="V119" t="n">
        <v>0.73</v>
      </c>
      <c r="W119" t="n">
        <v>0.47</v>
      </c>
      <c r="X119" t="n">
        <v>5.82</v>
      </c>
      <c r="Y119" t="n">
        <v>0.5</v>
      </c>
      <c r="Z119" t="n">
        <v>10</v>
      </c>
    </row>
    <row r="120">
      <c r="A120" t="n">
        <v>4</v>
      </c>
      <c r="B120" t="n">
        <v>90</v>
      </c>
      <c r="C120" t="inlineStr">
        <is>
          <t xml:space="preserve">CONCLUIDO	</t>
        </is>
      </c>
      <c r="D120" t="n">
        <v>1.383</v>
      </c>
      <c r="E120" t="n">
        <v>72.31</v>
      </c>
      <c r="F120" t="n">
        <v>65.51000000000001</v>
      </c>
      <c r="G120" t="n">
        <v>31.96</v>
      </c>
      <c r="H120" t="n">
        <v>0.49</v>
      </c>
      <c r="I120" t="n">
        <v>123</v>
      </c>
      <c r="J120" t="n">
        <v>182.69</v>
      </c>
      <c r="K120" t="n">
        <v>52.44</v>
      </c>
      <c r="L120" t="n">
        <v>5</v>
      </c>
      <c r="M120" t="n">
        <v>121</v>
      </c>
      <c r="N120" t="n">
        <v>35.25</v>
      </c>
      <c r="O120" t="n">
        <v>22766.06</v>
      </c>
      <c r="P120" t="n">
        <v>848.5599999999999</v>
      </c>
      <c r="Q120" t="n">
        <v>793.21</v>
      </c>
      <c r="R120" t="n">
        <v>259.93</v>
      </c>
      <c r="S120" t="n">
        <v>86.27</v>
      </c>
      <c r="T120" t="n">
        <v>75755.98</v>
      </c>
      <c r="U120" t="n">
        <v>0.33</v>
      </c>
      <c r="V120" t="n">
        <v>0.74</v>
      </c>
      <c r="W120" t="n">
        <v>0.41</v>
      </c>
      <c r="X120" t="n">
        <v>4.55</v>
      </c>
      <c r="Y120" t="n">
        <v>0.5</v>
      </c>
      <c r="Z120" t="n">
        <v>10</v>
      </c>
    </row>
    <row r="121">
      <c r="A121" t="n">
        <v>5</v>
      </c>
      <c r="B121" t="n">
        <v>90</v>
      </c>
      <c r="C121" t="inlineStr">
        <is>
          <t xml:space="preserve">CONCLUIDO	</t>
        </is>
      </c>
      <c r="D121" t="n">
        <v>1.4149</v>
      </c>
      <c r="E121" t="n">
        <v>70.67</v>
      </c>
      <c r="F121" t="n">
        <v>64.66</v>
      </c>
      <c r="G121" t="n">
        <v>38.41</v>
      </c>
      <c r="H121" t="n">
        <v>0.58</v>
      </c>
      <c r="I121" t="n">
        <v>101</v>
      </c>
      <c r="J121" t="n">
        <v>184.19</v>
      </c>
      <c r="K121" t="n">
        <v>52.44</v>
      </c>
      <c r="L121" t="n">
        <v>6</v>
      </c>
      <c r="M121" t="n">
        <v>99</v>
      </c>
      <c r="N121" t="n">
        <v>35.75</v>
      </c>
      <c r="O121" t="n">
        <v>22951.43</v>
      </c>
      <c r="P121" t="n">
        <v>835.98</v>
      </c>
      <c r="Q121" t="n">
        <v>793.21</v>
      </c>
      <c r="R121" t="n">
        <v>231.16</v>
      </c>
      <c r="S121" t="n">
        <v>86.27</v>
      </c>
      <c r="T121" t="n">
        <v>61481.81</v>
      </c>
      <c r="U121" t="n">
        <v>0.37</v>
      </c>
      <c r="V121" t="n">
        <v>0.75</v>
      </c>
      <c r="W121" t="n">
        <v>0.38</v>
      </c>
      <c r="X121" t="n">
        <v>3.69</v>
      </c>
      <c r="Y121" t="n">
        <v>0.5</v>
      </c>
      <c r="Z121" t="n">
        <v>10</v>
      </c>
    </row>
    <row r="122">
      <c r="A122" t="n">
        <v>6</v>
      </c>
      <c r="B122" t="n">
        <v>90</v>
      </c>
      <c r="C122" t="inlineStr">
        <is>
          <t xml:space="preserve">CONCLUIDO	</t>
        </is>
      </c>
      <c r="D122" t="n">
        <v>1.4372</v>
      </c>
      <c r="E122" t="n">
        <v>69.58</v>
      </c>
      <c r="F122" t="n">
        <v>64.09999999999999</v>
      </c>
      <c r="G122" t="n">
        <v>44.72</v>
      </c>
      <c r="H122" t="n">
        <v>0.67</v>
      </c>
      <c r="I122" t="n">
        <v>86</v>
      </c>
      <c r="J122" t="n">
        <v>185.7</v>
      </c>
      <c r="K122" t="n">
        <v>52.44</v>
      </c>
      <c r="L122" t="n">
        <v>7</v>
      </c>
      <c r="M122" t="n">
        <v>84</v>
      </c>
      <c r="N122" t="n">
        <v>36.26</v>
      </c>
      <c r="O122" t="n">
        <v>23137.49</v>
      </c>
      <c r="P122" t="n">
        <v>827.4</v>
      </c>
      <c r="Q122" t="n">
        <v>793.21</v>
      </c>
      <c r="R122" t="n">
        <v>212.64</v>
      </c>
      <c r="S122" t="n">
        <v>86.27</v>
      </c>
      <c r="T122" t="n">
        <v>52294.86</v>
      </c>
      <c r="U122" t="n">
        <v>0.41</v>
      </c>
      <c r="V122" t="n">
        <v>0.76</v>
      </c>
      <c r="W122" t="n">
        <v>0.35</v>
      </c>
      <c r="X122" t="n">
        <v>3.13</v>
      </c>
      <c r="Y122" t="n">
        <v>0.5</v>
      </c>
      <c r="Z122" t="n">
        <v>10</v>
      </c>
    </row>
    <row r="123">
      <c r="A123" t="n">
        <v>7</v>
      </c>
      <c r="B123" t="n">
        <v>90</v>
      </c>
      <c r="C123" t="inlineStr">
        <is>
          <t xml:space="preserve">CONCLUIDO	</t>
        </is>
      </c>
      <c r="D123" t="n">
        <v>1.4552</v>
      </c>
      <c r="E123" t="n">
        <v>68.72</v>
      </c>
      <c r="F123" t="n">
        <v>63.63</v>
      </c>
      <c r="G123" t="n">
        <v>50.91</v>
      </c>
      <c r="H123" t="n">
        <v>0.76</v>
      </c>
      <c r="I123" t="n">
        <v>75</v>
      </c>
      <c r="J123" t="n">
        <v>187.22</v>
      </c>
      <c r="K123" t="n">
        <v>52.44</v>
      </c>
      <c r="L123" t="n">
        <v>8</v>
      </c>
      <c r="M123" t="n">
        <v>73</v>
      </c>
      <c r="N123" t="n">
        <v>36.78</v>
      </c>
      <c r="O123" t="n">
        <v>23324.24</v>
      </c>
      <c r="P123" t="n">
        <v>819.4299999999999</v>
      </c>
      <c r="Q123" t="n">
        <v>793.21</v>
      </c>
      <c r="R123" t="n">
        <v>196.6</v>
      </c>
      <c r="S123" t="n">
        <v>86.27</v>
      </c>
      <c r="T123" t="n">
        <v>44329.46</v>
      </c>
      <c r="U123" t="n">
        <v>0.44</v>
      </c>
      <c r="V123" t="n">
        <v>0.76</v>
      </c>
      <c r="W123" t="n">
        <v>0.34</v>
      </c>
      <c r="X123" t="n">
        <v>2.66</v>
      </c>
      <c r="Y123" t="n">
        <v>0.5</v>
      </c>
      <c r="Z123" t="n">
        <v>10</v>
      </c>
    </row>
    <row r="124">
      <c r="A124" t="n">
        <v>8</v>
      </c>
      <c r="B124" t="n">
        <v>90</v>
      </c>
      <c r="C124" t="inlineStr">
        <is>
          <t xml:space="preserve">CONCLUIDO	</t>
        </is>
      </c>
      <c r="D124" t="n">
        <v>1.46</v>
      </c>
      <c r="E124" t="n">
        <v>68.48999999999999</v>
      </c>
      <c r="F124" t="n">
        <v>63.69</v>
      </c>
      <c r="G124" t="n">
        <v>57.03</v>
      </c>
      <c r="H124" t="n">
        <v>0.85</v>
      </c>
      <c r="I124" t="n">
        <v>67</v>
      </c>
      <c r="J124" t="n">
        <v>188.74</v>
      </c>
      <c r="K124" t="n">
        <v>52.44</v>
      </c>
      <c r="L124" t="n">
        <v>9</v>
      </c>
      <c r="M124" t="n">
        <v>65</v>
      </c>
      <c r="N124" t="n">
        <v>37.3</v>
      </c>
      <c r="O124" t="n">
        <v>23511.69</v>
      </c>
      <c r="P124" t="n">
        <v>818.72</v>
      </c>
      <c r="Q124" t="n">
        <v>793.21</v>
      </c>
      <c r="R124" t="n">
        <v>199.24</v>
      </c>
      <c r="S124" t="n">
        <v>86.27</v>
      </c>
      <c r="T124" t="n">
        <v>45691.57</v>
      </c>
      <c r="U124" t="n">
        <v>0.43</v>
      </c>
      <c r="V124" t="n">
        <v>0.76</v>
      </c>
      <c r="W124" t="n">
        <v>0.34</v>
      </c>
      <c r="X124" t="n">
        <v>2.72</v>
      </c>
      <c r="Y124" t="n">
        <v>0.5</v>
      </c>
      <c r="Z124" t="n">
        <v>10</v>
      </c>
    </row>
    <row r="125">
      <c r="A125" t="n">
        <v>9</v>
      </c>
      <c r="B125" t="n">
        <v>90</v>
      </c>
      <c r="C125" t="inlineStr">
        <is>
          <t xml:space="preserve">CONCLUIDO	</t>
        </is>
      </c>
      <c r="D125" t="n">
        <v>1.4758</v>
      </c>
      <c r="E125" t="n">
        <v>67.76000000000001</v>
      </c>
      <c r="F125" t="n">
        <v>63.21</v>
      </c>
      <c r="G125" t="n">
        <v>63.21</v>
      </c>
      <c r="H125" t="n">
        <v>0.93</v>
      </c>
      <c r="I125" t="n">
        <v>60</v>
      </c>
      <c r="J125" t="n">
        <v>190.26</v>
      </c>
      <c r="K125" t="n">
        <v>52.44</v>
      </c>
      <c r="L125" t="n">
        <v>10</v>
      </c>
      <c r="M125" t="n">
        <v>58</v>
      </c>
      <c r="N125" t="n">
        <v>37.82</v>
      </c>
      <c r="O125" t="n">
        <v>23699.85</v>
      </c>
      <c r="P125" t="n">
        <v>811.15</v>
      </c>
      <c r="Q125" t="n">
        <v>793.2</v>
      </c>
      <c r="R125" t="n">
        <v>182.97</v>
      </c>
      <c r="S125" t="n">
        <v>86.27</v>
      </c>
      <c r="T125" t="n">
        <v>37589.96</v>
      </c>
      <c r="U125" t="n">
        <v>0.47</v>
      </c>
      <c r="V125" t="n">
        <v>0.77</v>
      </c>
      <c r="W125" t="n">
        <v>0.32</v>
      </c>
      <c r="X125" t="n">
        <v>2.24</v>
      </c>
      <c r="Y125" t="n">
        <v>0.5</v>
      </c>
      <c r="Z125" t="n">
        <v>10</v>
      </c>
    </row>
    <row r="126">
      <c r="A126" t="n">
        <v>10</v>
      </c>
      <c r="B126" t="n">
        <v>90</v>
      </c>
      <c r="C126" t="inlineStr">
        <is>
          <t xml:space="preserve">CONCLUIDO	</t>
        </is>
      </c>
      <c r="D126" t="n">
        <v>1.4861</v>
      </c>
      <c r="E126" t="n">
        <v>67.29000000000001</v>
      </c>
      <c r="F126" t="n">
        <v>62.95</v>
      </c>
      <c r="G126" t="n">
        <v>69.95</v>
      </c>
      <c r="H126" t="n">
        <v>1.02</v>
      </c>
      <c r="I126" t="n">
        <v>54</v>
      </c>
      <c r="J126" t="n">
        <v>191.79</v>
      </c>
      <c r="K126" t="n">
        <v>52.44</v>
      </c>
      <c r="L126" t="n">
        <v>11</v>
      </c>
      <c r="M126" t="n">
        <v>52</v>
      </c>
      <c r="N126" t="n">
        <v>38.35</v>
      </c>
      <c r="O126" t="n">
        <v>23888.73</v>
      </c>
      <c r="P126" t="n">
        <v>806.3</v>
      </c>
      <c r="Q126" t="n">
        <v>793.2</v>
      </c>
      <c r="R126" t="n">
        <v>174.35</v>
      </c>
      <c r="S126" t="n">
        <v>86.27</v>
      </c>
      <c r="T126" t="n">
        <v>33311.58</v>
      </c>
      <c r="U126" t="n">
        <v>0.49</v>
      </c>
      <c r="V126" t="n">
        <v>0.77</v>
      </c>
      <c r="W126" t="n">
        <v>0.3</v>
      </c>
      <c r="X126" t="n">
        <v>1.98</v>
      </c>
      <c r="Y126" t="n">
        <v>0.5</v>
      </c>
      <c r="Z126" t="n">
        <v>10</v>
      </c>
    </row>
    <row r="127">
      <c r="A127" t="n">
        <v>11</v>
      </c>
      <c r="B127" t="n">
        <v>90</v>
      </c>
      <c r="C127" t="inlineStr">
        <is>
          <t xml:space="preserve">CONCLUIDO	</t>
        </is>
      </c>
      <c r="D127" t="n">
        <v>1.4945</v>
      </c>
      <c r="E127" t="n">
        <v>66.91</v>
      </c>
      <c r="F127" t="n">
        <v>62.75</v>
      </c>
      <c r="G127" t="n">
        <v>76.84</v>
      </c>
      <c r="H127" t="n">
        <v>1.1</v>
      </c>
      <c r="I127" t="n">
        <v>49</v>
      </c>
      <c r="J127" t="n">
        <v>193.33</v>
      </c>
      <c r="K127" t="n">
        <v>52.44</v>
      </c>
      <c r="L127" t="n">
        <v>12</v>
      </c>
      <c r="M127" t="n">
        <v>47</v>
      </c>
      <c r="N127" t="n">
        <v>38.89</v>
      </c>
      <c r="O127" t="n">
        <v>24078.33</v>
      </c>
      <c r="P127" t="n">
        <v>802.52</v>
      </c>
      <c r="Q127" t="n">
        <v>793.2</v>
      </c>
      <c r="R127" t="n">
        <v>167.43</v>
      </c>
      <c r="S127" t="n">
        <v>86.27</v>
      </c>
      <c r="T127" t="n">
        <v>29873.65</v>
      </c>
      <c r="U127" t="n">
        <v>0.52</v>
      </c>
      <c r="V127" t="n">
        <v>0.77</v>
      </c>
      <c r="W127" t="n">
        <v>0.3</v>
      </c>
      <c r="X127" t="n">
        <v>1.78</v>
      </c>
      <c r="Y127" t="n">
        <v>0.5</v>
      </c>
      <c r="Z127" t="n">
        <v>10</v>
      </c>
    </row>
    <row r="128">
      <c r="A128" t="n">
        <v>12</v>
      </c>
      <c r="B128" t="n">
        <v>90</v>
      </c>
      <c r="C128" t="inlineStr">
        <is>
          <t xml:space="preserve">CONCLUIDO	</t>
        </is>
      </c>
      <c r="D128" t="n">
        <v>1.5004</v>
      </c>
      <c r="E128" t="n">
        <v>66.65000000000001</v>
      </c>
      <c r="F128" t="n">
        <v>62.63</v>
      </c>
      <c r="G128" t="n">
        <v>83.5</v>
      </c>
      <c r="H128" t="n">
        <v>1.18</v>
      </c>
      <c r="I128" t="n">
        <v>45</v>
      </c>
      <c r="J128" t="n">
        <v>194.88</v>
      </c>
      <c r="K128" t="n">
        <v>52.44</v>
      </c>
      <c r="L128" t="n">
        <v>13</v>
      </c>
      <c r="M128" t="n">
        <v>43</v>
      </c>
      <c r="N128" t="n">
        <v>39.43</v>
      </c>
      <c r="O128" t="n">
        <v>24268.67</v>
      </c>
      <c r="P128" t="n">
        <v>798.88</v>
      </c>
      <c r="Q128" t="n">
        <v>793.2</v>
      </c>
      <c r="R128" t="n">
        <v>163.38</v>
      </c>
      <c r="S128" t="n">
        <v>86.27</v>
      </c>
      <c r="T128" t="n">
        <v>27869.06</v>
      </c>
      <c r="U128" t="n">
        <v>0.53</v>
      </c>
      <c r="V128" t="n">
        <v>0.78</v>
      </c>
      <c r="W128" t="n">
        <v>0.3</v>
      </c>
      <c r="X128" t="n">
        <v>1.66</v>
      </c>
      <c r="Y128" t="n">
        <v>0.5</v>
      </c>
      <c r="Z128" t="n">
        <v>10</v>
      </c>
    </row>
    <row r="129">
      <c r="A129" t="n">
        <v>13</v>
      </c>
      <c r="B129" t="n">
        <v>90</v>
      </c>
      <c r="C129" t="inlineStr">
        <is>
          <t xml:space="preserve">CONCLUIDO	</t>
        </is>
      </c>
      <c r="D129" t="n">
        <v>1.5064</v>
      </c>
      <c r="E129" t="n">
        <v>66.38</v>
      </c>
      <c r="F129" t="n">
        <v>62.47</v>
      </c>
      <c r="G129" t="n">
        <v>89.23999999999999</v>
      </c>
      <c r="H129" t="n">
        <v>1.27</v>
      </c>
      <c r="I129" t="n">
        <v>42</v>
      </c>
      <c r="J129" t="n">
        <v>196.42</v>
      </c>
      <c r="K129" t="n">
        <v>52.44</v>
      </c>
      <c r="L129" t="n">
        <v>14</v>
      </c>
      <c r="M129" t="n">
        <v>40</v>
      </c>
      <c r="N129" t="n">
        <v>39.98</v>
      </c>
      <c r="O129" t="n">
        <v>24459.75</v>
      </c>
      <c r="P129" t="n">
        <v>796.12</v>
      </c>
      <c r="Q129" t="n">
        <v>793.2</v>
      </c>
      <c r="R129" t="n">
        <v>158.08</v>
      </c>
      <c r="S129" t="n">
        <v>86.27</v>
      </c>
      <c r="T129" t="n">
        <v>25237.47</v>
      </c>
      <c r="U129" t="n">
        <v>0.55</v>
      </c>
      <c r="V129" t="n">
        <v>0.78</v>
      </c>
      <c r="W129" t="n">
        <v>0.29</v>
      </c>
      <c r="X129" t="n">
        <v>1.5</v>
      </c>
      <c r="Y129" t="n">
        <v>0.5</v>
      </c>
      <c r="Z129" t="n">
        <v>10</v>
      </c>
    </row>
    <row r="130">
      <c r="A130" t="n">
        <v>14</v>
      </c>
      <c r="B130" t="n">
        <v>90</v>
      </c>
      <c r="C130" t="inlineStr">
        <is>
          <t xml:space="preserve">CONCLUIDO	</t>
        </is>
      </c>
      <c r="D130" t="n">
        <v>1.5113</v>
      </c>
      <c r="E130" t="n">
        <v>66.17</v>
      </c>
      <c r="F130" t="n">
        <v>62.36</v>
      </c>
      <c r="G130" t="n">
        <v>95.94</v>
      </c>
      <c r="H130" t="n">
        <v>1.35</v>
      </c>
      <c r="I130" t="n">
        <v>39</v>
      </c>
      <c r="J130" t="n">
        <v>197.98</v>
      </c>
      <c r="K130" t="n">
        <v>52.44</v>
      </c>
      <c r="L130" t="n">
        <v>15</v>
      </c>
      <c r="M130" t="n">
        <v>37</v>
      </c>
      <c r="N130" t="n">
        <v>40.54</v>
      </c>
      <c r="O130" t="n">
        <v>24651.58</v>
      </c>
      <c r="P130" t="n">
        <v>792.55</v>
      </c>
      <c r="Q130" t="n">
        <v>793.21</v>
      </c>
      <c r="R130" t="n">
        <v>154.45</v>
      </c>
      <c r="S130" t="n">
        <v>86.27</v>
      </c>
      <c r="T130" t="n">
        <v>23432.6</v>
      </c>
      <c r="U130" t="n">
        <v>0.5600000000000001</v>
      </c>
      <c r="V130" t="n">
        <v>0.78</v>
      </c>
      <c r="W130" t="n">
        <v>0.28</v>
      </c>
      <c r="X130" t="n">
        <v>1.39</v>
      </c>
      <c r="Y130" t="n">
        <v>0.5</v>
      </c>
      <c r="Z130" t="n">
        <v>10</v>
      </c>
    </row>
    <row r="131">
      <c r="A131" t="n">
        <v>15</v>
      </c>
      <c r="B131" t="n">
        <v>90</v>
      </c>
      <c r="C131" t="inlineStr">
        <is>
          <t xml:space="preserve">CONCLUIDO	</t>
        </is>
      </c>
      <c r="D131" t="n">
        <v>1.5146</v>
      </c>
      <c r="E131" t="n">
        <v>66.02</v>
      </c>
      <c r="F131" t="n">
        <v>62.29</v>
      </c>
      <c r="G131" t="n">
        <v>101</v>
      </c>
      <c r="H131" t="n">
        <v>1.42</v>
      </c>
      <c r="I131" t="n">
        <v>37</v>
      </c>
      <c r="J131" t="n">
        <v>199.54</v>
      </c>
      <c r="K131" t="n">
        <v>52.44</v>
      </c>
      <c r="L131" t="n">
        <v>16</v>
      </c>
      <c r="M131" t="n">
        <v>35</v>
      </c>
      <c r="N131" t="n">
        <v>41.1</v>
      </c>
      <c r="O131" t="n">
        <v>24844.17</v>
      </c>
      <c r="P131" t="n">
        <v>790.3200000000001</v>
      </c>
      <c r="Q131" t="n">
        <v>793.2</v>
      </c>
      <c r="R131" t="n">
        <v>151.93</v>
      </c>
      <c r="S131" t="n">
        <v>86.27</v>
      </c>
      <c r="T131" t="n">
        <v>22184.55</v>
      </c>
      <c r="U131" t="n">
        <v>0.57</v>
      </c>
      <c r="V131" t="n">
        <v>0.78</v>
      </c>
      <c r="W131" t="n">
        <v>0.28</v>
      </c>
      <c r="X131" t="n">
        <v>1.32</v>
      </c>
      <c r="Y131" t="n">
        <v>0.5</v>
      </c>
      <c r="Z131" t="n">
        <v>10</v>
      </c>
    </row>
    <row r="132">
      <c r="A132" t="n">
        <v>16</v>
      </c>
      <c r="B132" t="n">
        <v>90</v>
      </c>
      <c r="C132" t="inlineStr">
        <is>
          <t xml:space="preserve">CONCLUIDO	</t>
        </is>
      </c>
      <c r="D132" t="n">
        <v>1.5129</v>
      </c>
      <c r="E132" t="n">
        <v>66.09999999999999</v>
      </c>
      <c r="F132" t="n">
        <v>62.43</v>
      </c>
      <c r="G132" t="n">
        <v>107.03</v>
      </c>
      <c r="H132" t="n">
        <v>1.5</v>
      </c>
      <c r="I132" t="n">
        <v>35</v>
      </c>
      <c r="J132" t="n">
        <v>201.11</v>
      </c>
      <c r="K132" t="n">
        <v>52.44</v>
      </c>
      <c r="L132" t="n">
        <v>17</v>
      </c>
      <c r="M132" t="n">
        <v>33</v>
      </c>
      <c r="N132" t="n">
        <v>41.67</v>
      </c>
      <c r="O132" t="n">
        <v>25037.53</v>
      </c>
      <c r="P132" t="n">
        <v>791.4299999999999</v>
      </c>
      <c r="Q132" t="n">
        <v>793.2</v>
      </c>
      <c r="R132" t="n">
        <v>158.21</v>
      </c>
      <c r="S132" t="n">
        <v>86.27</v>
      </c>
      <c r="T132" t="n">
        <v>25333.35</v>
      </c>
      <c r="U132" t="n">
        <v>0.55</v>
      </c>
      <c r="V132" t="n">
        <v>0.78</v>
      </c>
      <c r="W132" t="n">
        <v>0.26</v>
      </c>
      <c r="X132" t="n">
        <v>1.46</v>
      </c>
      <c r="Y132" t="n">
        <v>0.5</v>
      </c>
      <c r="Z132" t="n">
        <v>10</v>
      </c>
    </row>
    <row r="133">
      <c r="A133" t="n">
        <v>17</v>
      </c>
      <c r="B133" t="n">
        <v>90</v>
      </c>
      <c r="C133" t="inlineStr">
        <is>
          <t xml:space="preserve">CONCLUIDO	</t>
        </is>
      </c>
      <c r="D133" t="n">
        <v>1.52</v>
      </c>
      <c r="E133" t="n">
        <v>65.79000000000001</v>
      </c>
      <c r="F133" t="n">
        <v>62.2</v>
      </c>
      <c r="G133" t="n">
        <v>113.08</v>
      </c>
      <c r="H133" t="n">
        <v>1.58</v>
      </c>
      <c r="I133" t="n">
        <v>33</v>
      </c>
      <c r="J133" t="n">
        <v>202.68</v>
      </c>
      <c r="K133" t="n">
        <v>52.44</v>
      </c>
      <c r="L133" t="n">
        <v>18</v>
      </c>
      <c r="M133" t="n">
        <v>31</v>
      </c>
      <c r="N133" t="n">
        <v>42.24</v>
      </c>
      <c r="O133" t="n">
        <v>25231.66</v>
      </c>
      <c r="P133" t="n">
        <v>785.72</v>
      </c>
      <c r="Q133" t="n">
        <v>793.21</v>
      </c>
      <c r="R133" t="n">
        <v>149.19</v>
      </c>
      <c r="S133" t="n">
        <v>86.27</v>
      </c>
      <c r="T133" t="n">
        <v>20837.22</v>
      </c>
      <c r="U133" t="n">
        <v>0.58</v>
      </c>
      <c r="V133" t="n">
        <v>0.78</v>
      </c>
      <c r="W133" t="n">
        <v>0.27</v>
      </c>
      <c r="X133" t="n">
        <v>1.23</v>
      </c>
      <c r="Y133" t="n">
        <v>0.5</v>
      </c>
      <c r="Z133" t="n">
        <v>10</v>
      </c>
    </row>
    <row r="134">
      <c r="A134" t="n">
        <v>18</v>
      </c>
      <c r="B134" t="n">
        <v>90</v>
      </c>
      <c r="C134" t="inlineStr">
        <is>
          <t xml:space="preserve">CONCLUIDO	</t>
        </is>
      </c>
      <c r="D134" t="n">
        <v>1.524</v>
      </c>
      <c r="E134" t="n">
        <v>65.62</v>
      </c>
      <c r="F134" t="n">
        <v>62.1</v>
      </c>
      <c r="G134" t="n">
        <v>120.19</v>
      </c>
      <c r="H134" t="n">
        <v>1.65</v>
      </c>
      <c r="I134" t="n">
        <v>31</v>
      </c>
      <c r="J134" t="n">
        <v>204.26</v>
      </c>
      <c r="K134" t="n">
        <v>52.44</v>
      </c>
      <c r="L134" t="n">
        <v>19</v>
      </c>
      <c r="M134" t="n">
        <v>29</v>
      </c>
      <c r="N134" t="n">
        <v>42.82</v>
      </c>
      <c r="O134" t="n">
        <v>25426.72</v>
      </c>
      <c r="P134" t="n">
        <v>784.29</v>
      </c>
      <c r="Q134" t="n">
        <v>793.2</v>
      </c>
      <c r="R134" t="n">
        <v>145.48</v>
      </c>
      <c r="S134" t="n">
        <v>86.27</v>
      </c>
      <c r="T134" t="n">
        <v>18992.1</v>
      </c>
      <c r="U134" t="n">
        <v>0.59</v>
      </c>
      <c r="V134" t="n">
        <v>0.78</v>
      </c>
      <c r="W134" t="n">
        <v>0.27</v>
      </c>
      <c r="X134" t="n">
        <v>1.13</v>
      </c>
      <c r="Y134" t="n">
        <v>0.5</v>
      </c>
      <c r="Z134" t="n">
        <v>10</v>
      </c>
    </row>
    <row r="135">
      <c r="A135" t="n">
        <v>19</v>
      </c>
      <c r="B135" t="n">
        <v>90</v>
      </c>
      <c r="C135" t="inlineStr">
        <is>
          <t xml:space="preserve">CONCLUIDO	</t>
        </is>
      </c>
      <c r="D135" t="n">
        <v>1.5278</v>
      </c>
      <c r="E135" t="n">
        <v>65.45</v>
      </c>
      <c r="F135" t="n">
        <v>62</v>
      </c>
      <c r="G135" t="n">
        <v>128.28</v>
      </c>
      <c r="H135" t="n">
        <v>1.73</v>
      </c>
      <c r="I135" t="n">
        <v>29</v>
      </c>
      <c r="J135" t="n">
        <v>205.85</v>
      </c>
      <c r="K135" t="n">
        <v>52.44</v>
      </c>
      <c r="L135" t="n">
        <v>20</v>
      </c>
      <c r="M135" t="n">
        <v>27</v>
      </c>
      <c r="N135" t="n">
        <v>43.41</v>
      </c>
      <c r="O135" t="n">
        <v>25622.45</v>
      </c>
      <c r="P135" t="n">
        <v>780.37</v>
      </c>
      <c r="Q135" t="n">
        <v>793.2</v>
      </c>
      <c r="R135" t="n">
        <v>142.56</v>
      </c>
      <c r="S135" t="n">
        <v>86.27</v>
      </c>
      <c r="T135" t="n">
        <v>17538.51</v>
      </c>
      <c r="U135" t="n">
        <v>0.61</v>
      </c>
      <c r="V135" t="n">
        <v>0.78</v>
      </c>
      <c r="W135" t="n">
        <v>0.26</v>
      </c>
      <c r="X135" t="n">
        <v>1.03</v>
      </c>
      <c r="Y135" t="n">
        <v>0.5</v>
      </c>
      <c r="Z135" t="n">
        <v>10</v>
      </c>
    </row>
    <row r="136">
      <c r="A136" t="n">
        <v>20</v>
      </c>
      <c r="B136" t="n">
        <v>90</v>
      </c>
      <c r="C136" t="inlineStr">
        <is>
          <t xml:space="preserve">CONCLUIDO	</t>
        </is>
      </c>
      <c r="D136" t="n">
        <v>1.5293</v>
      </c>
      <c r="E136" t="n">
        <v>65.39</v>
      </c>
      <c r="F136" t="n">
        <v>61.97</v>
      </c>
      <c r="G136" t="n">
        <v>132.8</v>
      </c>
      <c r="H136" t="n">
        <v>1.8</v>
      </c>
      <c r="I136" t="n">
        <v>28</v>
      </c>
      <c r="J136" t="n">
        <v>207.45</v>
      </c>
      <c r="K136" t="n">
        <v>52.44</v>
      </c>
      <c r="L136" t="n">
        <v>21</v>
      </c>
      <c r="M136" t="n">
        <v>26</v>
      </c>
      <c r="N136" t="n">
        <v>44</v>
      </c>
      <c r="O136" t="n">
        <v>25818.99</v>
      </c>
      <c r="P136" t="n">
        <v>779.61</v>
      </c>
      <c r="Q136" t="n">
        <v>793.21</v>
      </c>
      <c r="R136" t="n">
        <v>141.59</v>
      </c>
      <c r="S136" t="n">
        <v>86.27</v>
      </c>
      <c r="T136" t="n">
        <v>17060.49</v>
      </c>
      <c r="U136" t="n">
        <v>0.61</v>
      </c>
      <c r="V136" t="n">
        <v>0.78</v>
      </c>
      <c r="W136" t="n">
        <v>0.27</v>
      </c>
      <c r="X136" t="n">
        <v>1</v>
      </c>
      <c r="Y136" t="n">
        <v>0.5</v>
      </c>
      <c r="Z136" t="n">
        <v>10</v>
      </c>
    </row>
    <row r="137">
      <c r="A137" t="n">
        <v>21</v>
      </c>
      <c r="B137" t="n">
        <v>90</v>
      </c>
      <c r="C137" t="inlineStr">
        <is>
          <t xml:space="preserve">CONCLUIDO	</t>
        </is>
      </c>
      <c r="D137" t="n">
        <v>1.5311</v>
      </c>
      <c r="E137" t="n">
        <v>65.31</v>
      </c>
      <c r="F137" t="n">
        <v>61.93</v>
      </c>
      <c r="G137" t="n">
        <v>137.63</v>
      </c>
      <c r="H137" t="n">
        <v>1.87</v>
      </c>
      <c r="I137" t="n">
        <v>27</v>
      </c>
      <c r="J137" t="n">
        <v>209.05</v>
      </c>
      <c r="K137" t="n">
        <v>52.44</v>
      </c>
      <c r="L137" t="n">
        <v>22</v>
      </c>
      <c r="M137" t="n">
        <v>25</v>
      </c>
      <c r="N137" t="n">
        <v>44.6</v>
      </c>
      <c r="O137" t="n">
        <v>26016.35</v>
      </c>
      <c r="P137" t="n">
        <v>779.1</v>
      </c>
      <c r="Q137" t="n">
        <v>793.2</v>
      </c>
      <c r="R137" t="n">
        <v>140.27</v>
      </c>
      <c r="S137" t="n">
        <v>86.27</v>
      </c>
      <c r="T137" t="n">
        <v>16402.73</v>
      </c>
      <c r="U137" t="n">
        <v>0.62</v>
      </c>
      <c r="V137" t="n">
        <v>0.78</v>
      </c>
      <c r="W137" t="n">
        <v>0.26</v>
      </c>
      <c r="X137" t="n">
        <v>0.97</v>
      </c>
      <c r="Y137" t="n">
        <v>0.5</v>
      </c>
      <c r="Z137" t="n">
        <v>10</v>
      </c>
    </row>
    <row r="138">
      <c r="A138" t="n">
        <v>22</v>
      </c>
      <c r="B138" t="n">
        <v>90</v>
      </c>
      <c r="C138" t="inlineStr">
        <is>
          <t xml:space="preserve">CONCLUIDO	</t>
        </is>
      </c>
      <c r="D138" t="n">
        <v>1.5327</v>
      </c>
      <c r="E138" t="n">
        <v>65.25</v>
      </c>
      <c r="F138" t="n">
        <v>61.9</v>
      </c>
      <c r="G138" t="n">
        <v>142.85</v>
      </c>
      <c r="H138" t="n">
        <v>1.94</v>
      </c>
      <c r="I138" t="n">
        <v>26</v>
      </c>
      <c r="J138" t="n">
        <v>210.65</v>
      </c>
      <c r="K138" t="n">
        <v>52.44</v>
      </c>
      <c r="L138" t="n">
        <v>23</v>
      </c>
      <c r="M138" t="n">
        <v>24</v>
      </c>
      <c r="N138" t="n">
        <v>45.21</v>
      </c>
      <c r="O138" t="n">
        <v>26214.54</v>
      </c>
      <c r="P138" t="n">
        <v>776.71</v>
      </c>
      <c r="Q138" t="n">
        <v>793.2</v>
      </c>
      <c r="R138" t="n">
        <v>139.11</v>
      </c>
      <c r="S138" t="n">
        <v>86.27</v>
      </c>
      <c r="T138" t="n">
        <v>15831.45</v>
      </c>
      <c r="U138" t="n">
        <v>0.62</v>
      </c>
      <c r="V138" t="n">
        <v>0.78</v>
      </c>
      <c r="W138" t="n">
        <v>0.26</v>
      </c>
      <c r="X138" t="n">
        <v>0.93</v>
      </c>
      <c r="Y138" t="n">
        <v>0.5</v>
      </c>
      <c r="Z138" t="n">
        <v>10</v>
      </c>
    </row>
    <row r="139">
      <c r="A139" t="n">
        <v>23</v>
      </c>
      <c r="B139" t="n">
        <v>90</v>
      </c>
      <c r="C139" t="inlineStr">
        <is>
          <t xml:space="preserve">CONCLUIDO	</t>
        </is>
      </c>
      <c r="D139" t="n">
        <v>1.5349</v>
      </c>
      <c r="E139" t="n">
        <v>65.15000000000001</v>
      </c>
      <c r="F139" t="n">
        <v>61.84</v>
      </c>
      <c r="G139" t="n">
        <v>148.42</v>
      </c>
      <c r="H139" t="n">
        <v>2.01</v>
      </c>
      <c r="I139" t="n">
        <v>25</v>
      </c>
      <c r="J139" t="n">
        <v>212.27</v>
      </c>
      <c r="K139" t="n">
        <v>52.44</v>
      </c>
      <c r="L139" t="n">
        <v>24</v>
      </c>
      <c r="M139" t="n">
        <v>23</v>
      </c>
      <c r="N139" t="n">
        <v>45.82</v>
      </c>
      <c r="O139" t="n">
        <v>26413.56</v>
      </c>
      <c r="P139" t="n">
        <v>773.89</v>
      </c>
      <c r="Q139" t="n">
        <v>793.2</v>
      </c>
      <c r="R139" t="n">
        <v>137.03</v>
      </c>
      <c r="S139" t="n">
        <v>86.27</v>
      </c>
      <c r="T139" t="n">
        <v>14793.3</v>
      </c>
      <c r="U139" t="n">
        <v>0.63</v>
      </c>
      <c r="V139" t="n">
        <v>0.79</v>
      </c>
      <c r="W139" t="n">
        <v>0.26</v>
      </c>
      <c r="X139" t="n">
        <v>0.87</v>
      </c>
      <c r="Y139" t="n">
        <v>0.5</v>
      </c>
      <c r="Z139" t="n">
        <v>10</v>
      </c>
    </row>
    <row r="140">
      <c r="A140" t="n">
        <v>24</v>
      </c>
      <c r="B140" t="n">
        <v>90</v>
      </c>
      <c r="C140" t="inlineStr">
        <is>
          <t xml:space="preserve">CONCLUIDO	</t>
        </is>
      </c>
      <c r="D140" t="n">
        <v>1.5345</v>
      </c>
      <c r="E140" t="n">
        <v>65.17</v>
      </c>
      <c r="F140" t="n">
        <v>61.9</v>
      </c>
      <c r="G140" t="n">
        <v>154.74</v>
      </c>
      <c r="H140" t="n">
        <v>2.08</v>
      </c>
      <c r="I140" t="n">
        <v>24</v>
      </c>
      <c r="J140" t="n">
        <v>213.89</v>
      </c>
      <c r="K140" t="n">
        <v>52.44</v>
      </c>
      <c r="L140" t="n">
        <v>25</v>
      </c>
      <c r="M140" t="n">
        <v>22</v>
      </c>
      <c r="N140" t="n">
        <v>46.44</v>
      </c>
      <c r="O140" t="n">
        <v>26613.43</v>
      </c>
      <c r="P140" t="n">
        <v>771.5</v>
      </c>
      <c r="Q140" t="n">
        <v>793.2</v>
      </c>
      <c r="R140" t="n">
        <v>139.31</v>
      </c>
      <c r="S140" t="n">
        <v>86.27</v>
      </c>
      <c r="T140" t="n">
        <v>15939.14</v>
      </c>
      <c r="U140" t="n">
        <v>0.62</v>
      </c>
      <c r="V140" t="n">
        <v>0.78</v>
      </c>
      <c r="W140" t="n">
        <v>0.26</v>
      </c>
      <c r="X140" t="n">
        <v>0.93</v>
      </c>
      <c r="Y140" t="n">
        <v>0.5</v>
      </c>
      <c r="Z140" t="n">
        <v>10</v>
      </c>
    </row>
    <row r="141">
      <c r="A141" t="n">
        <v>25</v>
      </c>
      <c r="B141" t="n">
        <v>90</v>
      </c>
      <c r="C141" t="inlineStr">
        <is>
          <t xml:space="preserve">CONCLUIDO	</t>
        </is>
      </c>
      <c r="D141" t="n">
        <v>1.5375</v>
      </c>
      <c r="E141" t="n">
        <v>65.04000000000001</v>
      </c>
      <c r="F141" t="n">
        <v>61.8</v>
      </c>
      <c r="G141" t="n">
        <v>161.23</v>
      </c>
      <c r="H141" t="n">
        <v>2.14</v>
      </c>
      <c r="I141" t="n">
        <v>23</v>
      </c>
      <c r="J141" t="n">
        <v>215.51</v>
      </c>
      <c r="K141" t="n">
        <v>52.44</v>
      </c>
      <c r="L141" t="n">
        <v>26</v>
      </c>
      <c r="M141" t="n">
        <v>21</v>
      </c>
      <c r="N141" t="n">
        <v>47.07</v>
      </c>
      <c r="O141" t="n">
        <v>26814.17</v>
      </c>
      <c r="P141" t="n">
        <v>771.76</v>
      </c>
      <c r="Q141" t="n">
        <v>793.2</v>
      </c>
      <c r="R141" t="n">
        <v>135.99</v>
      </c>
      <c r="S141" t="n">
        <v>86.27</v>
      </c>
      <c r="T141" t="n">
        <v>14286.72</v>
      </c>
      <c r="U141" t="n">
        <v>0.63</v>
      </c>
      <c r="V141" t="n">
        <v>0.79</v>
      </c>
      <c r="W141" t="n">
        <v>0.26</v>
      </c>
      <c r="X141" t="n">
        <v>0.84</v>
      </c>
      <c r="Y141" t="n">
        <v>0.5</v>
      </c>
      <c r="Z141" t="n">
        <v>10</v>
      </c>
    </row>
    <row r="142">
      <c r="A142" t="n">
        <v>26</v>
      </c>
      <c r="B142" t="n">
        <v>90</v>
      </c>
      <c r="C142" t="inlineStr">
        <is>
          <t xml:space="preserve">CONCLUIDO	</t>
        </is>
      </c>
      <c r="D142" t="n">
        <v>1.5394</v>
      </c>
      <c r="E142" t="n">
        <v>64.95999999999999</v>
      </c>
      <c r="F142" t="n">
        <v>61.76</v>
      </c>
      <c r="G142" t="n">
        <v>168.43</v>
      </c>
      <c r="H142" t="n">
        <v>2.21</v>
      </c>
      <c r="I142" t="n">
        <v>22</v>
      </c>
      <c r="J142" t="n">
        <v>217.15</v>
      </c>
      <c r="K142" t="n">
        <v>52.44</v>
      </c>
      <c r="L142" t="n">
        <v>27</v>
      </c>
      <c r="M142" t="n">
        <v>20</v>
      </c>
      <c r="N142" t="n">
        <v>47.71</v>
      </c>
      <c r="O142" t="n">
        <v>27015.77</v>
      </c>
      <c r="P142" t="n">
        <v>770.97</v>
      </c>
      <c r="Q142" t="n">
        <v>793.2</v>
      </c>
      <c r="R142" t="n">
        <v>134.44</v>
      </c>
      <c r="S142" t="n">
        <v>86.27</v>
      </c>
      <c r="T142" t="n">
        <v>13515.2</v>
      </c>
      <c r="U142" t="n">
        <v>0.64</v>
      </c>
      <c r="V142" t="n">
        <v>0.79</v>
      </c>
      <c r="W142" t="n">
        <v>0.26</v>
      </c>
      <c r="X142" t="n">
        <v>0.79</v>
      </c>
      <c r="Y142" t="n">
        <v>0.5</v>
      </c>
      <c r="Z142" t="n">
        <v>10</v>
      </c>
    </row>
    <row r="143">
      <c r="A143" t="n">
        <v>27</v>
      </c>
      <c r="B143" t="n">
        <v>90</v>
      </c>
      <c r="C143" t="inlineStr">
        <is>
          <t xml:space="preserve">CONCLUIDO	</t>
        </is>
      </c>
      <c r="D143" t="n">
        <v>1.5416</v>
      </c>
      <c r="E143" t="n">
        <v>64.87</v>
      </c>
      <c r="F143" t="n">
        <v>61.7</v>
      </c>
      <c r="G143" t="n">
        <v>176.29</v>
      </c>
      <c r="H143" t="n">
        <v>2.27</v>
      </c>
      <c r="I143" t="n">
        <v>21</v>
      </c>
      <c r="J143" t="n">
        <v>218.79</v>
      </c>
      <c r="K143" t="n">
        <v>52.44</v>
      </c>
      <c r="L143" t="n">
        <v>28</v>
      </c>
      <c r="M143" t="n">
        <v>19</v>
      </c>
      <c r="N143" t="n">
        <v>48.35</v>
      </c>
      <c r="O143" t="n">
        <v>27218.26</v>
      </c>
      <c r="P143" t="n">
        <v>767.98</v>
      </c>
      <c r="Q143" t="n">
        <v>793.2</v>
      </c>
      <c r="R143" t="n">
        <v>132.42</v>
      </c>
      <c r="S143" t="n">
        <v>86.27</v>
      </c>
      <c r="T143" t="n">
        <v>12509.68</v>
      </c>
      <c r="U143" t="n">
        <v>0.65</v>
      </c>
      <c r="V143" t="n">
        <v>0.79</v>
      </c>
      <c r="W143" t="n">
        <v>0.25</v>
      </c>
      <c r="X143" t="n">
        <v>0.73</v>
      </c>
      <c r="Y143" t="n">
        <v>0.5</v>
      </c>
      <c r="Z143" t="n">
        <v>10</v>
      </c>
    </row>
    <row r="144">
      <c r="A144" t="n">
        <v>28</v>
      </c>
      <c r="B144" t="n">
        <v>90</v>
      </c>
      <c r="C144" t="inlineStr">
        <is>
          <t xml:space="preserve">CONCLUIDO	</t>
        </is>
      </c>
      <c r="D144" t="n">
        <v>1.5432</v>
      </c>
      <c r="E144" t="n">
        <v>64.8</v>
      </c>
      <c r="F144" t="n">
        <v>61.67</v>
      </c>
      <c r="G144" t="n">
        <v>185</v>
      </c>
      <c r="H144" t="n">
        <v>2.34</v>
      </c>
      <c r="I144" t="n">
        <v>20</v>
      </c>
      <c r="J144" t="n">
        <v>220.44</v>
      </c>
      <c r="K144" t="n">
        <v>52.44</v>
      </c>
      <c r="L144" t="n">
        <v>29</v>
      </c>
      <c r="M144" t="n">
        <v>18</v>
      </c>
      <c r="N144" t="n">
        <v>49</v>
      </c>
      <c r="O144" t="n">
        <v>27421.64</v>
      </c>
      <c r="P144" t="n">
        <v>766.01</v>
      </c>
      <c r="Q144" t="n">
        <v>793.2</v>
      </c>
      <c r="R144" t="n">
        <v>131.27</v>
      </c>
      <c r="S144" t="n">
        <v>86.27</v>
      </c>
      <c r="T144" t="n">
        <v>11941.2</v>
      </c>
      <c r="U144" t="n">
        <v>0.66</v>
      </c>
      <c r="V144" t="n">
        <v>0.79</v>
      </c>
      <c r="W144" t="n">
        <v>0.25</v>
      </c>
      <c r="X144" t="n">
        <v>0.7</v>
      </c>
      <c r="Y144" t="n">
        <v>0.5</v>
      </c>
      <c r="Z144" t="n">
        <v>10</v>
      </c>
    </row>
    <row r="145">
      <c r="A145" t="n">
        <v>29</v>
      </c>
      <c r="B145" t="n">
        <v>90</v>
      </c>
      <c r="C145" t="inlineStr">
        <is>
          <t xml:space="preserve">CONCLUIDO	</t>
        </is>
      </c>
      <c r="D145" t="n">
        <v>1.5429</v>
      </c>
      <c r="E145" t="n">
        <v>64.81999999999999</v>
      </c>
      <c r="F145" t="n">
        <v>61.68</v>
      </c>
      <c r="G145" t="n">
        <v>185.05</v>
      </c>
      <c r="H145" t="n">
        <v>2.4</v>
      </c>
      <c r="I145" t="n">
        <v>20</v>
      </c>
      <c r="J145" t="n">
        <v>222.1</v>
      </c>
      <c r="K145" t="n">
        <v>52.44</v>
      </c>
      <c r="L145" t="n">
        <v>30</v>
      </c>
      <c r="M145" t="n">
        <v>18</v>
      </c>
      <c r="N145" t="n">
        <v>49.65</v>
      </c>
      <c r="O145" t="n">
        <v>27625.93</v>
      </c>
      <c r="P145" t="n">
        <v>765.5</v>
      </c>
      <c r="Q145" t="n">
        <v>793.21</v>
      </c>
      <c r="R145" t="n">
        <v>132.04</v>
      </c>
      <c r="S145" t="n">
        <v>86.27</v>
      </c>
      <c r="T145" t="n">
        <v>12326.99</v>
      </c>
      <c r="U145" t="n">
        <v>0.65</v>
      </c>
      <c r="V145" t="n">
        <v>0.79</v>
      </c>
      <c r="W145" t="n">
        <v>0.25</v>
      </c>
      <c r="X145" t="n">
        <v>0.71</v>
      </c>
      <c r="Y145" t="n">
        <v>0.5</v>
      </c>
      <c r="Z145" t="n">
        <v>10</v>
      </c>
    </row>
    <row r="146">
      <c r="A146" t="n">
        <v>30</v>
      </c>
      <c r="B146" t="n">
        <v>90</v>
      </c>
      <c r="C146" t="inlineStr">
        <is>
          <t xml:space="preserve">CONCLUIDO	</t>
        </is>
      </c>
      <c r="D146" t="n">
        <v>1.5451</v>
      </c>
      <c r="E146" t="n">
        <v>64.72</v>
      </c>
      <c r="F146" t="n">
        <v>61.62</v>
      </c>
      <c r="G146" t="n">
        <v>194.6</v>
      </c>
      <c r="H146" t="n">
        <v>2.46</v>
      </c>
      <c r="I146" t="n">
        <v>19</v>
      </c>
      <c r="J146" t="n">
        <v>223.76</v>
      </c>
      <c r="K146" t="n">
        <v>52.44</v>
      </c>
      <c r="L146" t="n">
        <v>31</v>
      </c>
      <c r="M146" t="n">
        <v>17</v>
      </c>
      <c r="N146" t="n">
        <v>50.32</v>
      </c>
      <c r="O146" t="n">
        <v>27831.27</v>
      </c>
      <c r="P146" t="n">
        <v>764.89</v>
      </c>
      <c r="Q146" t="n">
        <v>793.2</v>
      </c>
      <c r="R146" t="n">
        <v>129.81</v>
      </c>
      <c r="S146" t="n">
        <v>86.27</v>
      </c>
      <c r="T146" t="n">
        <v>11217.28</v>
      </c>
      <c r="U146" t="n">
        <v>0.66</v>
      </c>
      <c r="V146" t="n">
        <v>0.79</v>
      </c>
      <c r="W146" t="n">
        <v>0.25</v>
      </c>
      <c r="X146" t="n">
        <v>0.66</v>
      </c>
      <c r="Y146" t="n">
        <v>0.5</v>
      </c>
      <c r="Z146" t="n">
        <v>10</v>
      </c>
    </row>
    <row r="147">
      <c r="A147" t="n">
        <v>31</v>
      </c>
      <c r="B147" t="n">
        <v>90</v>
      </c>
      <c r="C147" t="inlineStr">
        <is>
          <t xml:space="preserve">CONCLUIDO	</t>
        </is>
      </c>
      <c r="D147" t="n">
        <v>1.5458</v>
      </c>
      <c r="E147" t="n">
        <v>64.69</v>
      </c>
      <c r="F147" t="n">
        <v>61.6</v>
      </c>
      <c r="G147" t="n">
        <v>194.51</v>
      </c>
      <c r="H147" t="n">
        <v>2.52</v>
      </c>
      <c r="I147" t="n">
        <v>19</v>
      </c>
      <c r="J147" t="n">
        <v>225.43</v>
      </c>
      <c r="K147" t="n">
        <v>52.44</v>
      </c>
      <c r="L147" t="n">
        <v>32</v>
      </c>
      <c r="M147" t="n">
        <v>17</v>
      </c>
      <c r="N147" t="n">
        <v>50.99</v>
      </c>
      <c r="O147" t="n">
        <v>28037.42</v>
      </c>
      <c r="P147" t="n">
        <v>762.64</v>
      </c>
      <c r="Q147" t="n">
        <v>793.22</v>
      </c>
      <c r="R147" t="n">
        <v>128.91</v>
      </c>
      <c r="S147" t="n">
        <v>86.27</v>
      </c>
      <c r="T147" t="n">
        <v>10766.22</v>
      </c>
      <c r="U147" t="n">
        <v>0.67</v>
      </c>
      <c r="V147" t="n">
        <v>0.79</v>
      </c>
      <c r="W147" t="n">
        <v>0.25</v>
      </c>
      <c r="X147" t="n">
        <v>0.63</v>
      </c>
      <c r="Y147" t="n">
        <v>0.5</v>
      </c>
      <c r="Z147" t="n">
        <v>10</v>
      </c>
    </row>
    <row r="148">
      <c r="A148" t="n">
        <v>32</v>
      </c>
      <c r="B148" t="n">
        <v>90</v>
      </c>
      <c r="C148" t="inlineStr">
        <is>
          <t xml:space="preserve">CONCLUIDO	</t>
        </is>
      </c>
      <c r="D148" t="n">
        <v>1.546</v>
      </c>
      <c r="E148" t="n">
        <v>64.68000000000001</v>
      </c>
      <c r="F148" t="n">
        <v>61.62</v>
      </c>
      <c r="G148" t="n">
        <v>205.41</v>
      </c>
      <c r="H148" t="n">
        <v>2.58</v>
      </c>
      <c r="I148" t="n">
        <v>18</v>
      </c>
      <c r="J148" t="n">
        <v>227.11</v>
      </c>
      <c r="K148" t="n">
        <v>52.44</v>
      </c>
      <c r="L148" t="n">
        <v>33</v>
      </c>
      <c r="M148" t="n">
        <v>16</v>
      </c>
      <c r="N148" t="n">
        <v>51.67</v>
      </c>
      <c r="O148" t="n">
        <v>28244.51</v>
      </c>
      <c r="P148" t="n">
        <v>764.55</v>
      </c>
      <c r="Q148" t="n">
        <v>793.23</v>
      </c>
      <c r="R148" t="n">
        <v>129.95</v>
      </c>
      <c r="S148" t="n">
        <v>86.27</v>
      </c>
      <c r="T148" t="n">
        <v>11289.46</v>
      </c>
      <c r="U148" t="n">
        <v>0.66</v>
      </c>
      <c r="V148" t="n">
        <v>0.79</v>
      </c>
      <c r="W148" t="n">
        <v>0.25</v>
      </c>
      <c r="X148" t="n">
        <v>0.66</v>
      </c>
      <c r="Y148" t="n">
        <v>0.5</v>
      </c>
      <c r="Z148" t="n">
        <v>10</v>
      </c>
    </row>
    <row r="149">
      <c r="A149" t="n">
        <v>33</v>
      </c>
      <c r="B149" t="n">
        <v>90</v>
      </c>
      <c r="C149" t="inlineStr">
        <is>
          <t xml:space="preserve">CONCLUIDO	</t>
        </is>
      </c>
      <c r="D149" t="n">
        <v>1.5484</v>
      </c>
      <c r="E149" t="n">
        <v>64.58</v>
      </c>
      <c r="F149" t="n">
        <v>61.56</v>
      </c>
      <c r="G149" t="n">
        <v>217.26</v>
      </c>
      <c r="H149" t="n">
        <v>2.64</v>
      </c>
      <c r="I149" t="n">
        <v>17</v>
      </c>
      <c r="J149" t="n">
        <v>228.8</v>
      </c>
      <c r="K149" t="n">
        <v>52.44</v>
      </c>
      <c r="L149" t="n">
        <v>34</v>
      </c>
      <c r="M149" t="n">
        <v>15</v>
      </c>
      <c r="N149" t="n">
        <v>52.36</v>
      </c>
      <c r="O149" t="n">
        <v>28452.56</v>
      </c>
      <c r="P149" t="n">
        <v>758.9</v>
      </c>
      <c r="Q149" t="n">
        <v>793.2</v>
      </c>
      <c r="R149" t="n">
        <v>127.64</v>
      </c>
      <c r="S149" t="n">
        <v>86.27</v>
      </c>
      <c r="T149" t="n">
        <v>10142.33</v>
      </c>
      <c r="U149" t="n">
        <v>0.68</v>
      </c>
      <c r="V149" t="n">
        <v>0.79</v>
      </c>
      <c r="W149" t="n">
        <v>0.25</v>
      </c>
      <c r="X149" t="n">
        <v>0.59</v>
      </c>
      <c r="Y149" t="n">
        <v>0.5</v>
      </c>
      <c r="Z149" t="n">
        <v>10</v>
      </c>
    </row>
    <row r="150">
      <c r="A150" t="n">
        <v>34</v>
      </c>
      <c r="B150" t="n">
        <v>90</v>
      </c>
      <c r="C150" t="inlineStr">
        <is>
          <t xml:space="preserve">CONCLUIDO	</t>
        </is>
      </c>
      <c r="D150" t="n">
        <v>1.5485</v>
      </c>
      <c r="E150" t="n">
        <v>64.58</v>
      </c>
      <c r="F150" t="n">
        <v>61.55</v>
      </c>
      <c r="G150" t="n">
        <v>217.25</v>
      </c>
      <c r="H150" t="n">
        <v>2.7</v>
      </c>
      <c r="I150" t="n">
        <v>17</v>
      </c>
      <c r="J150" t="n">
        <v>230.49</v>
      </c>
      <c r="K150" t="n">
        <v>52.44</v>
      </c>
      <c r="L150" t="n">
        <v>35</v>
      </c>
      <c r="M150" t="n">
        <v>15</v>
      </c>
      <c r="N150" t="n">
        <v>53.05</v>
      </c>
      <c r="O150" t="n">
        <v>28661.58</v>
      </c>
      <c r="P150" t="n">
        <v>759.4299999999999</v>
      </c>
      <c r="Q150" t="n">
        <v>793.2</v>
      </c>
      <c r="R150" t="n">
        <v>127.67</v>
      </c>
      <c r="S150" t="n">
        <v>86.27</v>
      </c>
      <c r="T150" t="n">
        <v>10156.92</v>
      </c>
      <c r="U150" t="n">
        <v>0.68</v>
      </c>
      <c r="V150" t="n">
        <v>0.79</v>
      </c>
      <c r="W150" t="n">
        <v>0.25</v>
      </c>
      <c r="X150" t="n">
        <v>0.59</v>
      </c>
      <c r="Y150" t="n">
        <v>0.5</v>
      </c>
      <c r="Z150" t="n">
        <v>10</v>
      </c>
    </row>
    <row r="151">
      <c r="A151" t="n">
        <v>35</v>
      </c>
      <c r="B151" t="n">
        <v>90</v>
      </c>
      <c r="C151" t="inlineStr">
        <is>
          <t xml:space="preserve">CONCLUIDO	</t>
        </is>
      </c>
      <c r="D151" t="n">
        <v>1.5481</v>
      </c>
      <c r="E151" t="n">
        <v>64.59999999999999</v>
      </c>
      <c r="F151" t="n">
        <v>61.57</v>
      </c>
      <c r="G151" t="n">
        <v>217.31</v>
      </c>
      <c r="H151" t="n">
        <v>2.76</v>
      </c>
      <c r="I151" t="n">
        <v>17</v>
      </c>
      <c r="J151" t="n">
        <v>232.2</v>
      </c>
      <c r="K151" t="n">
        <v>52.44</v>
      </c>
      <c r="L151" t="n">
        <v>36</v>
      </c>
      <c r="M151" t="n">
        <v>15</v>
      </c>
      <c r="N151" t="n">
        <v>53.75</v>
      </c>
      <c r="O151" t="n">
        <v>28871.58</v>
      </c>
      <c r="P151" t="n">
        <v>759.48</v>
      </c>
      <c r="Q151" t="n">
        <v>793.21</v>
      </c>
      <c r="R151" t="n">
        <v>128.13</v>
      </c>
      <c r="S151" t="n">
        <v>86.27</v>
      </c>
      <c r="T151" t="n">
        <v>10385.27</v>
      </c>
      <c r="U151" t="n">
        <v>0.67</v>
      </c>
      <c r="V151" t="n">
        <v>0.79</v>
      </c>
      <c r="W151" t="n">
        <v>0.25</v>
      </c>
      <c r="X151" t="n">
        <v>0.6</v>
      </c>
      <c r="Y151" t="n">
        <v>0.5</v>
      </c>
      <c r="Z151" t="n">
        <v>10</v>
      </c>
    </row>
    <row r="152">
      <c r="A152" t="n">
        <v>36</v>
      </c>
      <c r="B152" t="n">
        <v>90</v>
      </c>
      <c r="C152" t="inlineStr">
        <is>
          <t xml:space="preserve">CONCLUIDO	</t>
        </is>
      </c>
      <c r="D152" t="n">
        <v>1.5502</v>
      </c>
      <c r="E152" t="n">
        <v>64.51000000000001</v>
      </c>
      <c r="F152" t="n">
        <v>61.52</v>
      </c>
      <c r="G152" t="n">
        <v>230.7</v>
      </c>
      <c r="H152" t="n">
        <v>2.81</v>
      </c>
      <c r="I152" t="n">
        <v>16</v>
      </c>
      <c r="J152" t="n">
        <v>233.91</v>
      </c>
      <c r="K152" t="n">
        <v>52.44</v>
      </c>
      <c r="L152" t="n">
        <v>37</v>
      </c>
      <c r="M152" t="n">
        <v>14</v>
      </c>
      <c r="N152" t="n">
        <v>54.46</v>
      </c>
      <c r="O152" t="n">
        <v>29082.59</v>
      </c>
      <c r="P152" t="n">
        <v>757.27</v>
      </c>
      <c r="Q152" t="n">
        <v>793.2</v>
      </c>
      <c r="R152" t="n">
        <v>126.47</v>
      </c>
      <c r="S152" t="n">
        <v>86.27</v>
      </c>
      <c r="T152" t="n">
        <v>9561.459999999999</v>
      </c>
      <c r="U152" t="n">
        <v>0.68</v>
      </c>
      <c r="V152" t="n">
        <v>0.79</v>
      </c>
      <c r="W152" t="n">
        <v>0.25</v>
      </c>
      <c r="X152" t="n">
        <v>0.55</v>
      </c>
      <c r="Y152" t="n">
        <v>0.5</v>
      </c>
      <c r="Z152" t="n">
        <v>10</v>
      </c>
    </row>
    <row r="153">
      <c r="A153" t="n">
        <v>37</v>
      </c>
      <c r="B153" t="n">
        <v>90</v>
      </c>
      <c r="C153" t="inlineStr">
        <is>
          <t xml:space="preserve">CONCLUIDO	</t>
        </is>
      </c>
      <c r="D153" t="n">
        <v>1.5501</v>
      </c>
      <c r="E153" t="n">
        <v>64.51000000000001</v>
      </c>
      <c r="F153" t="n">
        <v>61.52</v>
      </c>
      <c r="G153" t="n">
        <v>230.71</v>
      </c>
      <c r="H153" t="n">
        <v>2.87</v>
      </c>
      <c r="I153" t="n">
        <v>16</v>
      </c>
      <c r="J153" t="n">
        <v>235.63</v>
      </c>
      <c r="K153" t="n">
        <v>52.44</v>
      </c>
      <c r="L153" t="n">
        <v>38</v>
      </c>
      <c r="M153" t="n">
        <v>14</v>
      </c>
      <c r="N153" t="n">
        <v>55.18</v>
      </c>
      <c r="O153" t="n">
        <v>29294.6</v>
      </c>
      <c r="P153" t="n">
        <v>755.95</v>
      </c>
      <c r="Q153" t="n">
        <v>793.2</v>
      </c>
      <c r="R153" t="n">
        <v>126.47</v>
      </c>
      <c r="S153" t="n">
        <v>86.27</v>
      </c>
      <c r="T153" t="n">
        <v>9560.85</v>
      </c>
      <c r="U153" t="n">
        <v>0.68</v>
      </c>
      <c r="V153" t="n">
        <v>0.79</v>
      </c>
      <c r="W153" t="n">
        <v>0.25</v>
      </c>
      <c r="X153" t="n">
        <v>0.55</v>
      </c>
      <c r="Y153" t="n">
        <v>0.5</v>
      </c>
      <c r="Z153" t="n">
        <v>10</v>
      </c>
    </row>
    <row r="154">
      <c r="A154" t="n">
        <v>38</v>
      </c>
      <c r="B154" t="n">
        <v>90</v>
      </c>
      <c r="C154" t="inlineStr">
        <is>
          <t xml:space="preserve">CONCLUIDO	</t>
        </is>
      </c>
      <c r="D154" t="n">
        <v>1.5518</v>
      </c>
      <c r="E154" t="n">
        <v>64.44</v>
      </c>
      <c r="F154" t="n">
        <v>61.49</v>
      </c>
      <c r="G154" t="n">
        <v>245.94</v>
      </c>
      <c r="H154" t="n">
        <v>2.92</v>
      </c>
      <c r="I154" t="n">
        <v>15</v>
      </c>
      <c r="J154" t="n">
        <v>237.35</v>
      </c>
      <c r="K154" t="n">
        <v>52.44</v>
      </c>
      <c r="L154" t="n">
        <v>39</v>
      </c>
      <c r="M154" t="n">
        <v>13</v>
      </c>
      <c r="N154" t="n">
        <v>55.91</v>
      </c>
      <c r="O154" t="n">
        <v>29507.65</v>
      </c>
      <c r="P154" t="n">
        <v>756.51</v>
      </c>
      <c r="Q154" t="n">
        <v>793.2</v>
      </c>
      <c r="R154" t="n">
        <v>125.25</v>
      </c>
      <c r="S154" t="n">
        <v>86.27</v>
      </c>
      <c r="T154" t="n">
        <v>8955.9</v>
      </c>
      <c r="U154" t="n">
        <v>0.6899999999999999</v>
      </c>
      <c r="V154" t="n">
        <v>0.79</v>
      </c>
      <c r="W154" t="n">
        <v>0.25</v>
      </c>
      <c r="X154" t="n">
        <v>0.52</v>
      </c>
      <c r="Y154" t="n">
        <v>0.5</v>
      </c>
      <c r="Z154" t="n">
        <v>10</v>
      </c>
    </row>
    <row r="155">
      <c r="A155" t="n">
        <v>39</v>
      </c>
      <c r="B155" t="n">
        <v>90</v>
      </c>
      <c r="C155" t="inlineStr">
        <is>
          <t xml:space="preserve">CONCLUIDO	</t>
        </is>
      </c>
      <c r="D155" t="n">
        <v>1.5553</v>
      </c>
      <c r="E155" t="n">
        <v>64.29000000000001</v>
      </c>
      <c r="F155" t="n">
        <v>61.34</v>
      </c>
      <c r="G155" t="n">
        <v>245.36</v>
      </c>
      <c r="H155" t="n">
        <v>2.98</v>
      </c>
      <c r="I155" t="n">
        <v>15</v>
      </c>
      <c r="J155" t="n">
        <v>239.09</v>
      </c>
      <c r="K155" t="n">
        <v>52.44</v>
      </c>
      <c r="L155" t="n">
        <v>40</v>
      </c>
      <c r="M155" t="n">
        <v>13</v>
      </c>
      <c r="N155" t="n">
        <v>56.65</v>
      </c>
      <c r="O155" t="n">
        <v>29721.73</v>
      </c>
      <c r="P155" t="n">
        <v>753.4</v>
      </c>
      <c r="Q155" t="n">
        <v>793.2</v>
      </c>
      <c r="R155" t="n">
        <v>120.11</v>
      </c>
      <c r="S155" t="n">
        <v>86.27</v>
      </c>
      <c r="T155" t="n">
        <v>6383.1</v>
      </c>
      <c r="U155" t="n">
        <v>0.72</v>
      </c>
      <c r="V155" t="n">
        <v>0.79</v>
      </c>
      <c r="W155" t="n">
        <v>0.24</v>
      </c>
      <c r="X155" t="n">
        <v>0.37</v>
      </c>
      <c r="Y155" t="n">
        <v>0.5</v>
      </c>
      <c r="Z155" t="n">
        <v>10</v>
      </c>
    </row>
    <row r="156">
      <c r="A156" t="n">
        <v>0</v>
      </c>
      <c r="B156" t="n">
        <v>10</v>
      </c>
      <c r="C156" t="inlineStr">
        <is>
          <t xml:space="preserve">CONCLUIDO	</t>
        </is>
      </c>
      <c r="D156" t="n">
        <v>1.4285</v>
      </c>
      <c r="E156" t="n">
        <v>70</v>
      </c>
      <c r="F156" t="n">
        <v>66.66</v>
      </c>
      <c r="G156" t="n">
        <v>26.14</v>
      </c>
      <c r="H156" t="n">
        <v>0.64</v>
      </c>
      <c r="I156" t="n">
        <v>153</v>
      </c>
      <c r="J156" t="n">
        <v>26.11</v>
      </c>
      <c r="K156" t="n">
        <v>12.1</v>
      </c>
      <c r="L156" t="n">
        <v>1</v>
      </c>
      <c r="M156" t="n">
        <v>151</v>
      </c>
      <c r="N156" t="n">
        <v>3.01</v>
      </c>
      <c r="O156" t="n">
        <v>3454.41</v>
      </c>
      <c r="P156" t="n">
        <v>210.8</v>
      </c>
      <c r="Q156" t="n">
        <v>793.22</v>
      </c>
      <c r="R156" t="n">
        <v>297.74</v>
      </c>
      <c r="S156" t="n">
        <v>86.27</v>
      </c>
      <c r="T156" t="n">
        <v>94510.78999999999</v>
      </c>
      <c r="U156" t="n">
        <v>0.29</v>
      </c>
      <c r="V156" t="n">
        <v>0.73</v>
      </c>
      <c r="W156" t="n">
        <v>0.47</v>
      </c>
      <c r="X156" t="n">
        <v>5.69</v>
      </c>
      <c r="Y156" t="n">
        <v>0.5</v>
      </c>
      <c r="Z156" t="n">
        <v>10</v>
      </c>
    </row>
    <row r="157">
      <c r="A157" t="n">
        <v>1</v>
      </c>
      <c r="B157" t="n">
        <v>10</v>
      </c>
      <c r="C157" t="inlineStr">
        <is>
          <t xml:space="preserve">CONCLUIDO	</t>
        </is>
      </c>
      <c r="D157" t="n">
        <v>1.503</v>
      </c>
      <c r="E157" t="n">
        <v>66.53</v>
      </c>
      <c r="F157" t="n">
        <v>63.99</v>
      </c>
      <c r="G157" t="n">
        <v>47.4</v>
      </c>
      <c r="H157" t="n">
        <v>1.23</v>
      </c>
      <c r="I157" t="n">
        <v>81</v>
      </c>
      <c r="J157" t="n">
        <v>27.2</v>
      </c>
      <c r="K157" t="n">
        <v>12.1</v>
      </c>
      <c r="L157" t="n">
        <v>2</v>
      </c>
      <c r="M157" t="n">
        <v>4</v>
      </c>
      <c r="N157" t="n">
        <v>3.1</v>
      </c>
      <c r="O157" t="n">
        <v>3588.35</v>
      </c>
      <c r="P157" t="n">
        <v>186.22</v>
      </c>
      <c r="Q157" t="n">
        <v>793.2</v>
      </c>
      <c r="R157" t="n">
        <v>205.47</v>
      </c>
      <c r="S157" t="n">
        <v>86.27</v>
      </c>
      <c r="T157" t="n">
        <v>48734.01</v>
      </c>
      <c r="U157" t="n">
        <v>0.42</v>
      </c>
      <c r="V157" t="n">
        <v>0.76</v>
      </c>
      <c r="W157" t="n">
        <v>0.45</v>
      </c>
      <c r="X157" t="n">
        <v>3.02</v>
      </c>
      <c r="Y157" t="n">
        <v>0.5</v>
      </c>
      <c r="Z157" t="n">
        <v>10</v>
      </c>
    </row>
    <row r="158">
      <c r="A158" t="n">
        <v>2</v>
      </c>
      <c r="B158" t="n">
        <v>10</v>
      </c>
      <c r="C158" t="inlineStr">
        <is>
          <t xml:space="preserve">CONCLUIDO	</t>
        </is>
      </c>
      <c r="D158" t="n">
        <v>1.5021</v>
      </c>
      <c r="E158" t="n">
        <v>66.56999999999999</v>
      </c>
      <c r="F158" t="n">
        <v>64.03</v>
      </c>
      <c r="G158" t="n">
        <v>47.43</v>
      </c>
      <c r="H158" t="n">
        <v>1.78</v>
      </c>
      <c r="I158" t="n">
        <v>81</v>
      </c>
      <c r="J158" t="n">
        <v>28.29</v>
      </c>
      <c r="K158" t="n">
        <v>12.1</v>
      </c>
      <c r="L158" t="n">
        <v>3</v>
      </c>
      <c r="M158" t="n">
        <v>0</v>
      </c>
      <c r="N158" t="n">
        <v>3.19</v>
      </c>
      <c r="O158" t="n">
        <v>3722.55</v>
      </c>
      <c r="P158" t="n">
        <v>193</v>
      </c>
      <c r="Q158" t="n">
        <v>793.21</v>
      </c>
      <c r="R158" t="n">
        <v>206.54</v>
      </c>
      <c r="S158" t="n">
        <v>86.27</v>
      </c>
      <c r="T158" t="n">
        <v>49270.1</v>
      </c>
      <c r="U158" t="n">
        <v>0.42</v>
      </c>
      <c r="V158" t="n">
        <v>0.76</v>
      </c>
      <c r="W158" t="n">
        <v>0.45</v>
      </c>
      <c r="X158" t="n">
        <v>3.06</v>
      </c>
      <c r="Y158" t="n">
        <v>0.5</v>
      </c>
      <c r="Z158" t="n">
        <v>10</v>
      </c>
    </row>
    <row r="159">
      <c r="A159" t="n">
        <v>0</v>
      </c>
      <c r="B159" t="n">
        <v>45</v>
      </c>
      <c r="C159" t="inlineStr">
        <is>
          <t xml:space="preserve">CONCLUIDO	</t>
        </is>
      </c>
      <c r="D159" t="n">
        <v>1.0644</v>
      </c>
      <c r="E159" t="n">
        <v>93.95</v>
      </c>
      <c r="F159" t="n">
        <v>81.17</v>
      </c>
      <c r="G159" t="n">
        <v>9.279999999999999</v>
      </c>
      <c r="H159" t="n">
        <v>0.18</v>
      </c>
      <c r="I159" t="n">
        <v>525</v>
      </c>
      <c r="J159" t="n">
        <v>98.70999999999999</v>
      </c>
      <c r="K159" t="n">
        <v>39.72</v>
      </c>
      <c r="L159" t="n">
        <v>1</v>
      </c>
      <c r="M159" t="n">
        <v>523</v>
      </c>
      <c r="N159" t="n">
        <v>12.99</v>
      </c>
      <c r="O159" t="n">
        <v>12407.75</v>
      </c>
      <c r="P159" t="n">
        <v>722.71</v>
      </c>
      <c r="Q159" t="n">
        <v>793.27</v>
      </c>
      <c r="R159" t="n">
        <v>783.83</v>
      </c>
      <c r="S159" t="n">
        <v>86.27</v>
      </c>
      <c r="T159" t="n">
        <v>335695.45</v>
      </c>
      <c r="U159" t="n">
        <v>0.11</v>
      </c>
      <c r="V159" t="n">
        <v>0.6</v>
      </c>
      <c r="W159" t="n">
        <v>1.06</v>
      </c>
      <c r="X159" t="n">
        <v>20.2</v>
      </c>
      <c r="Y159" t="n">
        <v>0.5</v>
      </c>
      <c r="Z159" t="n">
        <v>10</v>
      </c>
    </row>
    <row r="160">
      <c r="A160" t="n">
        <v>1</v>
      </c>
      <c r="B160" t="n">
        <v>45</v>
      </c>
      <c r="C160" t="inlineStr">
        <is>
          <t xml:space="preserve">CONCLUIDO	</t>
        </is>
      </c>
      <c r="D160" t="n">
        <v>1.3195</v>
      </c>
      <c r="E160" t="n">
        <v>75.78</v>
      </c>
      <c r="F160" t="n">
        <v>69.25</v>
      </c>
      <c r="G160" t="n">
        <v>18.8</v>
      </c>
      <c r="H160" t="n">
        <v>0.35</v>
      </c>
      <c r="I160" t="n">
        <v>221</v>
      </c>
      <c r="J160" t="n">
        <v>99.95</v>
      </c>
      <c r="K160" t="n">
        <v>39.72</v>
      </c>
      <c r="L160" t="n">
        <v>2</v>
      </c>
      <c r="M160" t="n">
        <v>219</v>
      </c>
      <c r="N160" t="n">
        <v>13.24</v>
      </c>
      <c r="O160" t="n">
        <v>12561.45</v>
      </c>
      <c r="P160" t="n">
        <v>610.85</v>
      </c>
      <c r="Q160" t="n">
        <v>793.21</v>
      </c>
      <c r="R160" t="n">
        <v>384.49</v>
      </c>
      <c r="S160" t="n">
        <v>86.27</v>
      </c>
      <c r="T160" t="n">
        <v>137544.79</v>
      </c>
      <c r="U160" t="n">
        <v>0.22</v>
      </c>
      <c r="V160" t="n">
        <v>0.7</v>
      </c>
      <c r="W160" t="n">
        <v>0.58</v>
      </c>
      <c r="X160" t="n">
        <v>8.279999999999999</v>
      </c>
      <c r="Y160" t="n">
        <v>0.5</v>
      </c>
      <c r="Z160" t="n">
        <v>10</v>
      </c>
    </row>
    <row r="161">
      <c r="A161" t="n">
        <v>2</v>
      </c>
      <c r="B161" t="n">
        <v>45</v>
      </c>
      <c r="C161" t="inlineStr">
        <is>
          <t xml:space="preserve">CONCLUIDO	</t>
        </is>
      </c>
      <c r="D161" t="n">
        <v>1.408</v>
      </c>
      <c r="E161" t="n">
        <v>71.02</v>
      </c>
      <c r="F161" t="n">
        <v>66.16</v>
      </c>
      <c r="G161" t="n">
        <v>28.35</v>
      </c>
      <c r="H161" t="n">
        <v>0.52</v>
      </c>
      <c r="I161" t="n">
        <v>140</v>
      </c>
      <c r="J161" t="n">
        <v>101.2</v>
      </c>
      <c r="K161" t="n">
        <v>39.72</v>
      </c>
      <c r="L161" t="n">
        <v>3</v>
      </c>
      <c r="M161" t="n">
        <v>138</v>
      </c>
      <c r="N161" t="n">
        <v>13.49</v>
      </c>
      <c r="O161" t="n">
        <v>12715.54</v>
      </c>
      <c r="P161" t="n">
        <v>578.2</v>
      </c>
      <c r="Q161" t="n">
        <v>793.23</v>
      </c>
      <c r="R161" t="n">
        <v>281.26</v>
      </c>
      <c r="S161" t="n">
        <v>86.27</v>
      </c>
      <c r="T161" t="n">
        <v>86334.8</v>
      </c>
      <c r="U161" t="n">
        <v>0.31</v>
      </c>
      <c r="V161" t="n">
        <v>0.73</v>
      </c>
      <c r="W161" t="n">
        <v>0.44</v>
      </c>
      <c r="X161" t="n">
        <v>5.19</v>
      </c>
      <c r="Y161" t="n">
        <v>0.5</v>
      </c>
      <c r="Z161" t="n">
        <v>10</v>
      </c>
    </row>
    <row r="162">
      <c r="A162" t="n">
        <v>3</v>
      </c>
      <c r="B162" t="n">
        <v>45</v>
      </c>
      <c r="C162" t="inlineStr">
        <is>
          <t xml:space="preserve">CONCLUIDO	</t>
        </is>
      </c>
      <c r="D162" t="n">
        <v>1.4534</v>
      </c>
      <c r="E162" t="n">
        <v>68.81</v>
      </c>
      <c r="F162" t="n">
        <v>64.72</v>
      </c>
      <c r="G162" t="n">
        <v>38.07</v>
      </c>
      <c r="H162" t="n">
        <v>0.6899999999999999</v>
      </c>
      <c r="I162" t="n">
        <v>102</v>
      </c>
      <c r="J162" t="n">
        <v>102.45</v>
      </c>
      <c r="K162" t="n">
        <v>39.72</v>
      </c>
      <c r="L162" t="n">
        <v>4</v>
      </c>
      <c r="M162" t="n">
        <v>100</v>
      </c>
      <c r="N162" t="n">
        <v>13.74</v>
      </c>
      <c r="O162" t="n">
        <v>12870.03</v>
      </c>
      <c r="P162" t="n">
        <v>560.6900000000001</v>
      </c>
      <c r="Q162" t="n">
        <v>793.22</v>
      </c>
      <c r="R162" t="n">
        <v>233.55</v>
      </c>
      <c r="S162" t="n">
        <v>86.27</v>
      </c>
      <c r="T162" t="n">
        <v>62668.25</v>
      </c>
      <c r="U162" t="n">
        <v>0.37</v>
      </c>
      <c r="V162" t="n">
        <v>0.75</v>
      </c>
      <c r="W162" t="n">
        <v>0.37</v>
      </c>
      <c r="X162" t="n">
        <v>3.75</v>
      </c>
      <c r="Y162" t="n">
        <v>0.5</v>
      </c>
      <c r="Z162" t="n">
        <v>10</v>
      </c>
    </row>
    <row r="163">
      <c r="A163" t="n">
        <v>4</v>
      </c>
      <c r="B163" t="n">
        <v>45</v>
      </c>
      <c r="C163" t="inlineStr">
        <is>
          <t xml:space="preserve">CONCLUIDO	</t>
        </is>
      </c>
      <c r="D163" t="n">
        <v>1.4815</v>
      </c>
      <c r="E163" t="n">
        <v>67.5</v>
      </c>
      <c r="F163" t="n">
        <v>63.87</v>
      </c>
      <c r="G163" t="n">
        <v>47.9</v>
      </c>
      <c r="H163" t="n">
        <v>0.85</v>
      </c>
      <c r="I163" t="n">
        <v>80</v>
      </c>
      <c r="J163" t="n">
        <v>103.71</v>
      </c>
      <c r="K163" t="n">
        <v>39.72</v>
      </c>
      <c r="L163" t="n">
        <v>5</v>
      </c>
      <c r="M163" t="n">
        <v>78</v>
      </c>
      <c r="N163" t="n">
        <v>14</v>
      </c>
      <c r="O163" t="n">
        <v>13024.91</v>
      </c>
      <c r="P163" t="n">
        <v>547.88</v>
      </c>
      <c r="Q163" t="n">
        <v>793.21</v>
      </c>
      <c r="R163" t="n">
        <v>204.5</v>
      </c>
      <c r="S163" t="n">
        <v>86.27</v>
      </c>
      <c r="T163" t="n">
        <v>48257.09</v>
      </c>
      <c r="U163" t="n">
        <v>0.42</v>
      </c>
      <c r="V163" t="n">
        <v>0.76</v>
      </c>
      <c r="W163" t="n">
        <v>0.35</v>
      </c>
      <c r="X163" t="n">
        <v>2.9</v>
      </c>
      <c r="Y163" t="n">
        <v>0.5</v>
      </c>
      <c r="Z163" t="n">
        <v>10</v>
      </c>
    </row>
    <row r="164">
      <c r="A164" t="n">
        <v>5</v>
      </c>
      <c r="B164" t="n">
        <v>45</v>
      </c>
      <c r="C164" t="inlineStr">
        <is>
          <t xml:space="preserve">CONCLUIDO	</t>
        </is>
      </c>
      <c r="D164" t="n">
        <v>1.4942</v>
      </c>
      <c r="E164" t="n">
        <v>66.93000000000001</v>
      </c>
      <c r="F164" t="n">
        <v>63.58</v>
      </c>
      <c r="G164" t="n">
        <v>57.8</v>
      </c>
      <c r="H164" t="n">
        <v>1.01</v>
      </c>
      <c r="I164" t="n">
        <v>66</v>
      </c>
      <c r="J164" t="n">
        <v>104.97</v>
      </c>
      <c r="K164" t="n">
        <v>39.72</v>
      </c>
      <c r="L164" t="n">
        <v>6</v>
      </c>
      <c r="M164" t="n">
        <v>64</v>
      </c>
      <c r="N164" t="n">
        <v>14.25</v>
      </c>
      <c r="O164" t="n">
        <v>13180.19</v>
      </c>
      <c r="P164" t="n">
        <v>540.6799999999999</v>
      </c>
      <c r="Q164" t="n">
        <v>793.21</v>
      </c>
      <c r="R164" t="n">
        <v>195.98</v>
      </c>
      <c r="S164" t="n">
        <v>86.27</v>
      </c>
      <c r="T164" t="n">
        <v>44062.57</v>
      </c>
      <c r="U164" t="n">
        <v>0.44</v>
      </c>
      <c r="V164" t="n">
        <v>0.76</v>
      </c>
      <c r="W164" t="n">
        <v>0.32</v>
      </c>
      <c r="X164" t="n">
        <v>2.61</v>
      </c>
      <c r="Y164" t="n">
        <v>0.5</v>
      </c>
      <c r="Z164" t="n">
        <v>10</v>
      </c>
    </row>
    <row r="165">
      <c r="A165" t="n">
        <v>6</v>
      </c>
      <c r="B165" t="n">
        <v>45</v>
      </c>
      <c r="C165" t="inlineStr">
        <is>
          <t xml:space="preserve">CONCLUIDO	</t>
        </is>
      </c>
      <c r="D165" t="n">
        <v>1.5111</v>
      </c>
      <c r="E165" t="n">
        <v>66.18000000000001</v>
      </c>
      <c r="F165" t="n">
        <v>63.04</v>
      </c>
      <c r="G165" t="n">
        <v>67.54000000000001</v>
      </c>
      <c r="H165" t="n">
        <v>1.16</v>
      </c>
      <c r="I165" t="n">
        <v>56</v>
      </c>
      <c r="J165" t="n">
        <v>106.23</v>
      </c>
      <c r="K165" t="n">
        <v>39.72</v>
      </c>
      <c r="L165" t="n">
        <v>7</v>
      </c>
      <c r="M165" t="n">
        <v>54</v>
      </c>
      <c r="N165" t="n">
        <v>14.52</v>
      </c>
      <c r="O165" t="n">
        <v>13335.87</v>
      </c>
      <c r="P165" t="n">
        <v>531.25</v>
      </c>
      <c r="Q165" t="n">
        <v>793.2</v>
      </c>
      <c r="R165" t="n">
        <v>177.26</v>
      </c>
      <c r="S165" t="n">
        <v>86.27</v>
      </c>
      <c r="T165" t="n">
        <v>34755.52</v>
      </c>
      <c r="U165" t="n">
        <v>0.49</v>
      </c>
      <c r="V165" t="n">
        <v>0.77</v>
      </c>
      <c r="W165" t="n">
        <v>0.31</v>
      </c>
      <c r="X165" t="n">
        <v>2.07</v>
      </c>
      <c r="Y165" t="n">
        <v>0.5</v>
      </c>
      <c r="Z165" t="n">
        <v>10</v>
      </c>
    </row>
    <row r="166">
      <c r="A166" t="n">
        <v>7</v>
      </c>
      <c r="B166" t="n">
        <v>45</v>
      </c>
      <c r="C166" t="inlineStr">
        <is>
          <t xml:space="preserve">CONCLUIDO	</t>
        </is>
      </c>
      <c r="D166" t="n">
        <v>1.5225</v>
      </c>
      <c r="E166" t="n">
        <v>65.68000000000001</v>
      </c>
      <c r="F166" t="n">
        <v>62.71</v>
      </c>
      <c r="G166" t="n">
        <v>78.38</v>
      </c>
      <c r="H166" t="n">
        <v>1.31</v>
      </c>
      <c r="I166" t="n">
        <v>48</v>
      </c>
      <c r="J166" t="n">
        <v>107.5</v>
      </c>
      <c r="K166" t="n">
        <v>39.72</v>
      </c>
      <c r="L166" t="n">
        <v>8</v>
      </c>
      <c r="M166" t="n">
        <v>46</v>
      </c>
      <c r="N166" t="n">
        <v>14.78</v>
      </c>
      <c r="O166" t="n">
        <v>13491.96</v>
      </c>
      <c r="P166" t="n">
        <v>522.79</v>
      </c>
      <c r="Q166" t="n">
        <v>793.2</v>
      </c>
      <c r="R166" t="n">
        <v>166.02</v>
      </c>
      <c r="S166" t="n">
        <v>86.27</v>
      </c>
      <c r="T166" t="n">
        <v>29174.07</v>
      </c>
      <c r="U166" t="n">
        <v>0.52</v>
      </c>
      <c r="V166" t="n">
        <v>0.77</v>
      </c>
      <c r="W166" t="n">
        <v>0.3</v>
      </c>
      <c r="X166" t="n">
        <v>1.74</v>
      </c>
      <c r="Y166" t="n">
        <v>0.5</v>
      </c>
      <c r="Z166" t="n">
        <v>10</v>
      </c>
    </row>
    <row r="167">
      <c r="A167" t="n">
        <v>8</v>
      </c>
      <c r="B167" t="n">
        <v>45</v>
      </c>
      <c r="C167" t="inlineStr">
        <is>
          <t xml:space="preserve">CONCLUIDO	</t>
        </is>
      </c>
      <c r="D167" t="n">
        <v>1.5304</v>
      </c>
      <c r="E167" t="n">
        <v>65.34</v>
      </c>
      <c r="F167" t="n">
        <v>62.49</v>
      </c>
      <c r="G167" t="n">
        <v>89.27</v>
      </c>
      <c r="H167" t="n">
        <v>1.46</v>
      </c>
      <c r="I167" t="n">
        <v>42</v>
      </c>
      <c r="J167" t="n">
        <v>108.77</v>
      </c>
      <c r="K167" t="n">
        <v>39.72</v>
      </c>
      <c r="L167" t="n">
        <v>9</v>
      </c>
      <c r="M167" t="n">
        <v>40</v>
      </c>
      <c r="N167" t="n">
        <v>15.05</v>
      </c>
      <c r="O167" t="n">
        <v>13648.58</v>
      </c>
      <c r="P167" t="n">
        <v>515.2</v>
      </c>
      <c r="Q167" t="n">
        <v>793.2</v>
      </c>
      <c r="R167" t="n">
        <v>158.79</v>
      </c>
      <c r="S167" t="n">
        <v>86.27</v>
      </c>
      <c r="T167" t="n">
        <v>25588.25</v>
      </c>
      <c r="U167" t="n">
        <v>0.54</v>
      </c>
      <c r="V167" t="n">
        <v>0.78</v>
      </c>
      <c r="W167" t="n">
        <v>0.29</v>
      </c>
      <c r="X167" t="n">
        <v>1.52</v>
      </c>
      <c r="Y167" t="n">
        <v>0.5</v>
      </c>
      <c r="Z167" t="n">
        <v>10</v>
      </c>
    </row>
    <row r="168">
      <c r="A168" t="n">
        <v>9</v>
      </c>
      <c r="B168" t="n">
        <v>45</v>
      </c>
      <c r="C168" t="inlineStr">
        <is>
          <t xml:space="preserve">CONCLUIDO	</t>
        </is>
      </c>
      <c r="D168" t="n">
        <v>1.5358</v>
      </c>
      <c r="E168" t="n">
        <v>65.11</v>
      </c>
      <c r="F168" t="n">
        <v>62.34</v>
      </c>
      <c r="G168" t="n">
        <v>98.44</v>
      </c>
      <c r="H168" t="n">
        <v>1.6</v>
      </c>
      <c r="I168" t="n">
        <v>38</v>
      </c>
      <c r="J168" t="n">
        <v>110.04</v>
      </c>
      <c r="K168" t="n">
        <v>39.72</v>
      </c>
      <c r="L168" t="n">
        <v>10</v>
      </c>
      <c r="M168" t="n">
        <v>36</v>
      </c>
      <c r="N168" t="n">
        <v>15.32</v>
      </c>
      <c r="O168" t="n">
        <v>13805.5</v>
      </c>
      <c r="P168" t="n">
        <v>508.37</v>
      </c>
      <c r="Q168" t="n">
        <v>793.2</v>
      </c>
      <c r="R168" t="n">
        <v>153.78</v>
      </c>
      <c r="S168" t="n">
        <v>86.27</v>
      </c>
      <c r="T168" t="n">
        <v>23106.39</v>
      </c>
      <c r="U168" t="n">
        <v>0.5600000000000001</v>
      </c>
      <c r="V168" t="n">
        <v>0.78</v>
      </c>
      <c r="W168" t="n">
        <v>0.28</v>
      </c>
      <c r="X168" t="n">
        <v>1.38</v>
      </c>
      <c r="Y168" t="n">
        <v>0.5</v>
      </c>
      <c r="Z168" t="n">
        <v>10</v>
      </c>
    </row>
    <row r="169">
      <c r="A169" t="n">
        <v>10</v>
      </c>
      <c r="B169" t="n">
        <v>45</v>
      </c>
      <c r="C169" t="inlineStr">
        <is>
          <t xml:space="preserve">CONCLUIDO	</t>
        </is>
      </c>
      <c r="D169" t="n">
        <v>1.5393</v>
      </c>
      <c r="E169" t="n">
        <v>64.97</v>
      </c>
      <c r="F169" t="n">
        <v>62.28</v>
      </c>
      <c r="G169" t="n">
        <v>109.91</v>
      </c>
      <c r="H169" t="n">
        <v>1.74</v>
      </c>
      <c r="I169" t="n">
        <v>34</v>
      </c>
      <c r="J169" t="n">
        <v>111.32</v>
      </c>
      <c r="K169" t="n">
        <v>39.72</v>
      </c>
      <c r="L169" t="n">
        <v>11</v>
      </c>
      <c r="M169" t="n">
        <v>32</v>
      </c>
      <c r="N169" t="n">
        <v>15.6</v>
      </c>
      <c r="O169" t="n">
        <v>13962.83</v>
      </c>
      <c r="P169" t="n">
        <v>503.19</v>
      </c>
      <c r="Q169" t="n">
        <v>793.2</v>
      </c>
      <c r="R169" t="n">
        <v>152.05</v>
      </c>
      <c r="S169" t="n">
        <v>86.27</v>
      </c>
      <c r="T169" t="n">
        <v>22260.95</v>
      </c>
      <c r="U169" t="n">
        <v>0.57</v>
      </c>
      <c r="V169" t="n">
        <v>0.78</v>
      </c>
      <c r="W169" t="n">
        <v>0.27</v>
      </c>
      <c r="X169" t="n">
        <v>1.31</v>
      </c>
      <c r="Y169" t="n">
        <v>0.5</v>
      </c>
      <c r="Z169" t="n">
        <v>10</v>
      </c>
    </row>
    <row r="170">
      <c r="A170" t="n">
        <v>11</v>
      </c>
      <c r="B170" t="n">
        <v>45</v>
      </c>
      <c r="C170" t="inlineStr">
        <is>
          <t xml:space="preserve">CONCLUIDO	</t>
        </is>
      </c>
      <c r="D170" t="n">
        <v>1.545</v>
      </c>
      <c r="E170" t="n">
        <v>64.72</v>
      </c>
      <c r="F170" t="n">
        <v>62.1</v>
      </c>
      <c r="G170" t="n">
        <v>120.19</v>
      </c>
      <c r="H170" t="n">
        <v>1.88</v>
      </c>
      <c r="I170" t="n">
        <v>31</v>
      </c>
      <c r="J170" t="n">
        <v>112.59</v>
      </c>
      <c r="K170" t="n">
        <v>39.72</v>
      </c>
      <c r="L170" t="n">
        <v>12</v>
      </c>
      <c r="M170" t="n">
        <v>29</v>
      </c>
      <c r="N170" t="n">
        <v>15.88</v>
      </c>
      <c r="O170" t="n">
        <v>14120.58</v>
      </c>
      <c r="P170" t="n">
        <v>497.13</v>
      </c>
      <c r="Q170" t="n">
        <v>793.2</v>
      </c>
      <c r="R170" t="n">
        <v>145.77</v>
      </c>
      <c r="S170" t="n">
        <v>86.27</v>
      </c>
      <c r="T170" t="n">
        <v>19133.16</v>
      </c>
      <c r="U170" t="n">
        <v>0.59</v>
      </c>
      <c r="V170" t="n">
        <v>0.78</v>
      </c>
      <c r="W170" t="n">
        <v>0.27</v>
      </c>
      <c r="X170" t="n">
        <v>1.13</v>
      </c>
      <c r="Y170" t="n">
        <v>0.5</v>
      </c>
      <c r="Z170" t="n">
        <v>10</v>
      </c>
    </row>
    <row r="171">
      <c r="A171" t="n">
        <v>12</v>
      </c>
      <c r="B171" t="n">
        <v>45</v>
      </c>
      <c r="C171" t="inlineStr">
        <is>
          <t xml:space="preserve">CONCLUIDO	</t>
        </is>
      </c>
      <c r="D171" t="n">
        <v>1.5494</v>
      </c>
      <c r="E171" t="n">
        <v>64.54000000000001</v>
      </c>
      <c r="F171" t="n">
        <v>61.98</v>
      </c>
      <c r="G171" t="n">
        <v>132.81</v>
      </c>
      <c r="H171" t="n">
        <v>2.01</v>
      </c>
      <c r="I171" t="n">
        <v>28</v>
      </c>
      <c r="J171" t="n">
        <v>113.88</v>
      </c>
      <c r="K171" t="n">
        <v>39.72</v>
      </c>
      <c r="L171" t="n">
        <v>13</v>
      </c>
      <c r="M171" t="n">
        <v>26</v>
      </c>
      <c r="N171" t="n">
        <v>16.16</v>
      </c>
      <c r="O171" t="n">
        <v>14278.75</v>
      </c>
      <c r="P171" t="n">
        <v>488.83</v>
      </c>
      <c r="Q171" t="n">
        <v>793.2</v>
      </c>
      <c r="R171" t="n">
        <v>141.72</v>
      </c>
      <c r="S171" t="n">
        <v>86.27</v>
      </c>
      <c r="T171" t="n">
        <v>17122.91</v>
      </c>
      <c r="U171" t="n">
        <v>0.61</v>
      </c>
      <c r="V171" t="n">
        <v>0.78</v>
      </c>
      <c r="W171" t="n">
        <v>0.27</v>
      </c>
      <c r="X171" t="n">
        <v>1.01</v>
      </c>
      <c r="Y171" t="n">
        <v>0.5</v>
      </c>
      <c r="Z171" t="n">
        <v>10</v>
      </c>
    </row>
    <row r="172">
      <c r="A172" t="n">
        <v>13</v>
      </c>
      <c r="B172" t="n">
        <v>45</v>
      </c>
      <c r="C172" t="inlineStr">
        <is>
          <t xml:space="preserve">CONCLUIDO	</t>
        </is>
      </c>
      <c r="D172" t="n">
        <v>1.5522</v>
      </c>
      <c r="E172" t="n">
        <v>64.43000000000001</v>
      </c>
      <c r="F172" t="n">
        <v>61.9</v>
      </c>
      <c r="G172" t="n">
        <v>142.85</v>
      </c>
      <c r="H172" t="n">
        <v>2.14</v>
      </c>
      <c r="I172" t="n">
        <v>26</v>
      </c>
      <c r="J172" t="n">
        <v>115.16</v>
      </c>
      <c r="K172" t="n">
        <v>39.72</v>
      </c>
      <c r="L172" t="n">
        <v>14</v>
      </c>
      <c r="M172" t="n">
        <v>24</v>
      </c>
      <c r="N172" t="n">
        <v>16.45</v>
      </c>
      <c r="O172" t="n">
        <v>14437.35</v>
      </c>
      <c r="P172" t="n">
        <v>484.03</v>
      </c>
      <c r="Q172" t="n">
        <v>793.2</v>
      </c>
      <c r="R172" t="n">
        <v>139.27</v>
      </c>
      <c r="S172" t="n">
        <v>86.27</v>
      </c>
      <c r="T172" t="n">
        <v>15910.12</v>
      </c>
      <c r="U172" t="n">
        <v>0.62</v>
      </c>
      <c r="V172" t="n">
        <v>0.78</v>
      </c>
      <c r="W172" t="n">
        <v>0.26</v>
      </c>
      <c r="X172" t="n">
        <v>0.9399999999999999</v>
      </c>
      <c r="Y172" t="n">
        <v>0.5</v>
      </c>
      <c r="Z172" t="n">
        <v>10</v>
      </c>
    </row>
    <row r="173">
      <c r="A173" t="n">
        <v>14</v>
      </c>
      <c r="B173" t="n">
        <v>45</v>
      </c>
      <c r="C173" t="inlineStr">
        <is>
          <t xml:space="preserve">CONCLUIDO	</t>
        </is>
      </c>
      <c r="D173" t="n">
        <v>1.5569</v>
      </c>
      <c r="E173" t="n">
        <v>64.23</v>
      </c>
      <c r="F173" t="n">
        <v>61.75</v>
      </c>
      <c r="G173" t="n">
        <v>154.37</v>
      </c>
      <c r="H173" t="n">
        <v>2.27</v>
      </c>
      <c r="I173" t="n">
        <v>24</v>
      </c>
      <c r="J173" t="n">
        <v>116.45</v>
      </c>
      <c r="K173" t="n">
        <v>39.72</v>
      </c>
      <c r="L173" t="n">
        <v>15</v>
      </c>
      <c r="M173" t="n">
        <v>22</v>
      </c>
      <c r="N173" t="n">
        <v>16.74</v>
      </c>
      <c r="O173" t="n">
        <v>14596.38</v>
      </c>
      <c r="P173" t="n">
        <v>477.13</v>
      </c>
      <c r="Q173" t="n">
        <v>793.2</v>
      </c>
      <c r="R173" t="n">
        <v>133.78</v>
      </c>
      <c r="S173" t="n">
        <v>86.27</v>
      </c>
      <c r="T173" t="n">
        <v>13173.62</v>
      </c>
      <c r="U173" t="n">
        <v>0.64</v>
      </c>
      <c r="V173" t="n">
        <v>0.79</v>
      </c>
      <c r="W173" t="n">
        <v>0.26</v>
      </c>
      <c r="X173" t="n">
        <v>0.78</v>
      </c>
      <c r="Y173" t="n">
        <v>0.5</v>
      </c>
      <c r="Z173" t="n">
        <v>10</v>
      </c>
    </row>
    <row r="174">
      <c r="A174" t="n">
        <v>15</v>
      </c>
      <c r="B174" t="n">
        <v>45</v>
      </c>
      <c r="C174" t="inlineStr">
        <is>
          <t xml:space="preserve">CONCLUIDO	</t>
        </is>
      </c>
      <c r="D174" t="n">
        <v>1.5582</v>
      </c>
      <c r="E174" t="n">
        <v>64.17</v>
      </c>
      <c r="F174" t="n">
        <v>61.73</v>
      </c>
      <c r="G174" t="n">
        <v>168.37</v>
      </c>
      <c r="H174" t="n">
        <v>2.4</v>
      </c>
      <c r="I174" t="n">
        <v>22</v>
      </c>
      <c r="J174" t="n">
        <v>117.75</v>
      </c>
      <c r="K174" t="n">
        <v>39.72</v>
      </c>
      <c r="L174" t="n">
        <v>16</v>
      </c>
      <c r="M174" t="n">
        <v>20</v>
      </c>
      <c r="N174" t="n">
        <v>17.03</v>
      </c>
      <c r="O174" t="n">
        <v>14755.84</v>
      </c>
      <c r="P174" t="n">
        <v>468.39</v>
      </c>
      <c r="Q174" t="n">
        <v>793.2</v>
      </c>
      <c r="R174" t="n">
        <v>133.63</v>
      </c>
      <c r="S174" t="n">
        <v>86.27</v>
      </c>
      <c r="T174" t="n">
        <v>13107.83</v>
      </c>
      <c r="U174" t="n">
        <v>0.65</v>
      </c>
      <c r="V174" t="n">
        <v>0.79</v>
      </c>
      <c r="W174" t="n">
        <v>0.26</v>
      </c>
      <c r="X174" t="n">
        <v>0.77</v>
      </c>
      <c r="Y174" t="n">
        <v>0.5</v>
      </c>
      <c r="Z174" t="n">
        <v>10</v>
      </c>
    </row>
    <row r="175">
      <c r="A175" t="n">
        <v>16</v>
      </c>
      <c r="B175" t="n">
        <v>45</v>
      </c>
      <c r="C175" t="inlineStr">
        <is>
          <t xml:space="preserve">CONCLUIDO	</t>
        </is>
      </c>
      <c r="D175" t="n">
        <v>1.5592</v>
      </c>
      <c r="E175" t="n">
        <v>64.14</v>
      </c>
      <c r="F175" t="n">
        <v>61.72</v>
      </c>
      <c r="G175" t="n">
        <v>176.33</v>
      </c>
      <c r="H175" t="n">
        <v>2.52</v>
      </c>
      <c r="I175" t="n">
        <v>21</v>
      </c>
      <c r="J175" t="n">
        <v>119.04</v>
      </c>
      <c r="K175" t="n">
        <v>39.72</v>
      </c>
      <c r="L175" t="n">
        <v>17</v>
      </c>
      <c r="M175" t="n">
        <v>16</v>
      </c>
      <c r="N175" t="n">
        <v>17.33</v>
      </c>
      <c r="O175" t="n">
        <v>14915.73</v>
      </c>
      <c r="P175" t="n">
        <v>463.33</v>
      </c>
      <c r="Q175" t="n">
        <v>793.2</v>
      </c>
      <c r="R175" t="n">
        <v>132.88</v>
      </c>
      <c r="S175" t="n">
        <v>86.27</v>
      </c>
      <c r="T175" t="n">
        <v>12742.47</v>
      </c>
      <c r="U175" t="n">
        <v>0.65</v>
      </c>
      <c r="V175" t="n">
        <v>0.79</v>
      </c>
      <c r="W175" t="n">
        <v>0.26</v>
      </c>
      <c r="X175" t="n">
        <v>0.75</v>
      </c>
      <c r="Y175" t="n">
        <v>0.5</v>
      </c>
      <c r="Z175" t="n">
        <v>10</v>
      </c>
    </row>
    <row r="176">
      <c r="A176" t="n">
        <v>17</v>
      </c>
      <c r="B176" t="n">
        <v>45</v>
      </c>
      <c r="C176" t="inlineStr">
        <is>
          <t xml:space="preserve">CONCLUIDO	</t>
        </is>
      </c>
      <c r="D176" t="n">
        <v>1.5606</v>
      </c>
      <c r="E176" t="n">
        <v>64.08</v>
      </c>
      <c r="F176" t="n">
        <v>61.68</v>
      </c>
      <c r="G176" t="n">
        <v>185.03</v>
      </c>
      <c r="H176" t="n">
        <v>2.64</v>
      </c>
      <c r="I176" t="n">
        <v>20</v>
      </c>
      <c r="J176" t="n">
        <v>120.34</v>
      </c>
      <c r="K176" t="n">
        <v>39.72</v>
      </c>
      <c r="L176" t="n">
        <v>18</v>
      </c>
      <c r="M176" t="n">
        <v>9</v>
      </c>
      <c r="N176" t="n">
        <v>17.63</v>
      </c>
      <c r="O176" t="n">
        <v>15076.07</v>
      </c>
      <c r="P176" t="n">
        <v>462.17</v>
      </c>
      <c r="Q176" t="n">
        <v>793.2</v>
      </c>
      <c r="R176" t="n">
        <v>131.29</v>
      </c>
      <c r="S176" t="n">
        <v>86.27</v>
      </c>
      <c r="T176" t="n">
        <v>11948.52</v>
      </c>
      <c r="U176" t="n">
        <v>0.66</v>
      </c>
      <c r="V176" t="n">
        <v>0.79</v>
      </c>
      <c r="W176" t="n">
        <v>0.27</v>
      </c>
      <c r="X176" t="n">
        <v>0.71</v>
      </c>
      <c r="Y176" t="n">
        <v>0.5</v>
      </c>
      <c r="Z176" t="n">
        <v>10</v>
      </c>
    </row>
    <row r="177">
      <c r="A177" t="n">
        <v>18</v>
      </c>
      <c r="B177" t="n">
        <v>45</v>
      </c>
      <c r="C177" t="inlineStr">
        <is>
          <t xml:space="preserve">CONCLUIDO	</t>
        </is>
      </c>
      <c r="D177" t="n">
        <v>1.5616</v>
      </c>
      <c r="E177" t="n">
        <v>64.04000000000001</v>
      </c>
      <c r="F177" t="n">
        <v>61.66</v>
      </c>
      <c r="G177" t="n">
        <v>194.71</v>
      </c>
      <c r="H177" t="n">
        <v>2.76</v>
      </c>
      <c r="I177" t="n">
        <v>19</v>
      </c>
      <c r="J177" t="n">
        <v>121.65</v>
      </c>
      <c r="K177" t="n">
        <v>39.72</v>
      </c>
      <c r="L177" t="n">
        <v>19</v>
      </c>
      <c r="M177" t="n">
        <v>5</v>
      </c>
      <c r="N177" t="n">
        <v>17.93</v>
      </c>
      <c r="O177" t="n">
        <v>15236.84</v>
      </c>
      <c r="P177" t="n">
        <v>459.44</v>
      </c>
      <c r="Q177" t="n">
        <v>793.2</v>
      </c>
      <c r="R177" t="n">
        <v>130.48</v>
      </c>
      <c r="S177" t="n">
        <v>86.27</v>
      </c>
      <c r="T177" t="n">
        <v>11547.97</v>
      </c>
      <c r="U177" t="n">
        <v>0.66</v>
      </c>
      <c r="V177" t="n">
        <v>0.79</v>
      </c>
      <c r="W177" t="n">
        <v>0.27</v>
      </c>
      <c r="X177" t="n">
        <v>0.6899999999999999</v>
      </c>
      <c r="Y177" t="n">
        <v>0.5</v>
      </c>
      <c r="Z177" t="n">
        <v>10</v>
      </c>
    </row>
    <row r="178">
      <c r="A178" t="n">
        <v>19</v>
      </c>
      <c r="B178" t="n">
        <v>45</v>
      </c>
      <c r="C178" t="inlineStr">
        <is>
          <t xml:space="preserve">CONCLUIDO	</t>
        </is>
      </c>
      <c r="D178" t="n">
        <v>1.5617</v>
      </c>
      <c r="E178" t="n">
        <v>64.03</v>
      </c>
      <c r="F178" t="n">
        <v>61.65</v>
      </c>
      <c r="G178" t="n">
        <v>194.7</v>
      </c>
      <c r="H178" t="n">
        <v>2.87</v>
      </c>
      <c r="I178" t="n">
        <v>19</v>
      </c>
      <c r="J178" t="n">
        <v>122.95</v>
      </c>
      <c r="K178" t="n">
        <v>39.72</v>
      </c>
      <c r="L178" t="n">
        <v>20</v>
      </c>
      <c r="M178" t="n">
        <v>2</v>
      </c>
      <c r="N178" t="n">
        <v>18.24</v>
      </c>
      <c r="O178" t="n">
        <v>15398.07</v>
      </c>
      <c r="P178" t="n">
        <v>462.89</v>
      </c>
      <c r="Q178" t="n">
        <v>793.21</v>
      </c>
      <c r="R178" t="n">
        <v>130.08</v>
      </c>
      <c r="S178" t="n">
        <v>86.27</v>
      </c>
      <c r="T178" t="n">
        <v>11351.47</v>
      </c>
      <c r="U178" t="n">
        <v>0.66</v>
      </c>
      <c r="V178" t="n">
        <v>0.79</v>
      </c>
      <c r="W178" t="n">
        <v>0.27</v>
      </c>
      <c r="X178" t="n">
        <v>0.6899999999999999</v>
      </c>
      <c r="Y178" t="n">
        <v>0.5</v>
      </c>
      <c r="Z178" t="n">
        <v>10</v>
      </c>
    </row>
    <row r="179">
      <c r="A179" t="n">
        <v>20</v>
      </c>
      <c r="B179" t="n">
        <v>45</v>
      </c>
      <c r="C179" t="inlineStr">
        <is>
          <t xml:space="preserve">CONCLUIDO	</t>
        </is>
      </c>
      <c r="D179" t="n">
        <v>1.5624</v>
      </c>
      <c r="E179" t="n">
        <v>64.01000000000001</v>
      </c>
      <c r="F179" t="n">
        <v>61.63</v>
      </c>
      <c r="G179" t="n">
        <v>194.61</v>
      </c>
      <c r="H179" t="n">
        <v>2.98</v>
      </c>
      <c r="I179" t="n">
        <v>19</v>
      </c>
      <c r="J179" t="n">
        <v>124.26</v>
      </c>
      <c r="K179" t="n">
        <v>39.72</v>
      </c>
      <c r="L179" t="n">
        <v>21</v>
      </c>
      <c r="M179" t="n">
        <v>1</v>
      </c>
      <c r="N179" t="n">
        <v>18.55</v>
      </c>
      <c r="O179" t="n">
        <v>15559.74</v>
      </c>
      <c r="P179" t="n">
        <v>466.85</v>
      </c>
      <c r="Q179" t="n">
        <v>793.2</v>
      </c>
      <c r="R179" t="n">
        <v>129.12</v>
      </c>
      <c r="S179" t="n">
        <v>86.27</v>
      </c>
      <c r="T179" t="n">
        <v>10869.81</v>
      </c>
      <c r="U179" t="n">
        <v>0.67</v>
      </c>
      <c r="V179" t="n">
        <v>0.79</v>
      </c>
      <c r="W179" t="n">
        <v>0.27</v>
      </c>
      <c r="X179" t="n">
        <v>0.66</v>
      </c>
      <c r="Y179" t="n">
        <v>0.5</v>
      </c>
      <c r="Z179" t="n">
        <v>10</v>
      </c>
    </row>
    <row r="180">
      <c r="A180" t="n">
        <v>21</v>
      </c>
      <c r="B180" t="n">
        <v>45</v>
      </c>
      <c r="C180" t="inlineStr">
        <is>
          <t xml:space="preserve">CONCLUIDO	</t>
        </is>
      </c>
      <c r="D180" t="n">
        <v>1.5623</v>
      </c>
      <c r="E180" t="n">
        <v>64.01000000000001</v>
      </c>
      <c r="F180" t="n">
        <v>61.63</v>
      </c>
      <c r="G180" t="n">
        <v>194.62</v>
      </c>
      <c r="H180" t="n">
        <v>3.09</v>
      </c>
      <c r="I180" t="n">
        <v>19</v>
      </c>
      <c r="J180" t="n">
        <v>125.58</v>
      </c>
      <c r="K180" t="n">
        <v>39.72</v>
      </c>
      <c r="L180" t="n">
        <v>22</v>
      </c>
      <c r="M180" t="n">
        <v>0</v>
      </c>
      <c r="N180" t="n">
        <v>18.86</v>
      </c>
      <c r="O180" t="n">
        <v>15721.87</v>
      </c>
      <c r="P180" t="n">
        <v>470.96</v>
      </c>
      <c r="Q180" t="n">
        <v>793.2</v>
      </c>
      <c r="R180" t="n">
        <v>129.18</v>
      </c>
      <c r="S180" t="n">
        <v>86.27</v>
      </c>
      <c r="T180" t="n">
        <v>10897.76</v>
      </c>
      <c r="U180" t="n">
        <v>0.67</v>
      </c>
      <c r="V180" t="n">
        <v>0.79</v>
      </c>
      <c r="W180" t="n">
        <v>0.28</v>
      </c>
      <c r="X180" t="n">
        <v>0.66</v>
      </c>
      <c r="Y180" t="n">
        <v>0.5</v>
      </c>
      <c r="Z180" t="n">
        <v>10</v>
      </c>
    </row>
    <row r="181">
      <c r="A181" t="n">
        <v>0</v>
      </c>
      <c r="B181" t="n">
        <v>60</v>
      </c>
      <c r="C181" t="inlineStr">
        <is>
          <t xml:space="preserve">CONCLUIDO	</t>
        </is>
      </c>
      <c r="D181" t="n">
        <v>0.9495</v>
      </c>
      <c r="E181" t="n">
        <v>105.32</v>
      </c>
      <c r="F181" t="n">
        <v>86.45</v>
      </c>
      <c r="G181" t="n">
        <v>7.92</v>
      </c>
      <c r="H181" t="n">
        <v>0.14</v>
      </c>
      <c r="I181" t="n">
        <v>655</v>
      </c>
      <c r="J181" t="n">
        <v>124.63</v>
      </c>
      <c r="K181" t="n">
        <v>45</v>
      </c>
      <c r="L181" t="n">
        <v>1</v>
      </c>
      <c r="M181" t="n">
        <v>653</v>
      </c>
      <c r="N181" t="n">
        <v>18.64</v>
      </c>
      <c r="O181" t="n">
        <v>15605.44</v>
      </c>
      <c r="P181" t="n">
        <v>900.61</v>
      </c>
      <c r="Q181" t="n">
        <v>793.33</v>
      </c>
      <c r="R181" t="n">
        <v>961.02</v>
      </c>
      <c r="S181" t="n">
        <v>86.27</v>
      </c>
      <c r="T181" t="n">
        <v>423641.68</v>
      </c>
      <c r="U181" t="n">
        <v>0.09</v>
      </c>
      <c r="V181" t="n">
        <v>0.5600000000000001</v>
      </c>
      <c r="W181" t="n">
        <v>1.27</v>
      </c>
      <c r="X181" t="n">
        <v>25.47</v>
      </c>
      <c r="Y181" t="n">
        <v>0.5</v>
      </c>
      <c r="Z181" t="n">
        <v>10</v>
      </c>
    </row>
    <row r="182">
      <c r="A182" t="n">
        <v>1</v>
      </c>
      <c r="B182" t="n">
        <v>60</v>
      </c>
      <c r="C182" t="inlineStr">
        <is>
          <t xml:space="preserve">CONCLUIDO	</t>
        </is>
      </c>
      <c r="D182" t="n">
        <v>1.2512</v>
      </c>
      <c r="E182" t="n">
        <v>79.92</v>
      </c>
      <c r="F182" t="n">
        <v>70.98999999999999</v>
      </c>
      <c r="G182" t="n">
        <v>16.01</v>
      </c>
      <c r="H182" t="n">
        <v>0.28</v>
      </c>
      <c r="I182" t="n">
        <v>266</v>
      </c>
      <c r="J182" t="n">
        <v>125.95</v>
      </c>
      <c r="K182" t="n">
        <v>45</v>
      </c>
      <c r="L182" t="n">
        <v>2</v>
      </c>
      <c r="M182" t="n">
        <v>264</v>
      </c>
      <c r="N182" t="n">
        <v>18.95</v>
      </c>
      <c r="O182" t="n">
        <v>15767.7</v>
      </c>
      <c r="P182" t="n">
        <v>734.87</v>
      </c>
      <c r="Q182" t="n">
        <v>793.24</v>
      </c>
      <c r="R182" t="n">
        <v>443</v>
      </c>
      <c r="S182" t="n">
        <v>86.27</v>
      </c>
      <c r="T182" t="n">
        <v>166576.12</v>
      </c>
      <c r="U182" t="n">
        <v>0.19</v>
      </c>
      <c r="V182" t="n">
        <v>0.68</v>
      </c>
      <c r="W182" t="n">
        <v>0.65</v>
      </c>
      <c r="X182" t="n">
        <v>10.02</v>
      </c>
      <c r="Y182" t="n">
        <v>0.5</v>
      </c>
      <c r="Z182" t="n">
        <v>10</v>
      </c>
    </row>
    <row r="183">
      <c r="A183" t="n">
        <v>2</v>
      </c>
      <c r="B183" t="n">
        <v>60</v>
      </c>
      <c r="C183" t="inlineStr">
        <is>
          <t xml:space="preserve">CONCLUIDO	</t>
        </is>
      </c>
      <c r="D183" t="n">
        <v>1.3592</v>
      </c>
      <c r="E183" t="n">
        <v>73.58</v>
      </c>
      <c r="F183" t="n">
        <v>67.18000000000001</v>
      </c>
      <c r="G183" t="n">
        <v>24.13</v>
      </c>
      <c r="H183" t="n">
        <v>0.42</v>
      </c>
      <c r="I183" t="n">
        <v>167</v>
      </c>
      <c r="J183" t="n">
        <v>127.27</v>
      </c>
      <c r="K183" t="n">
        <v>45</v>
      </c>
      <c r="L183" t="n">
        <v>3</v>
      </c>
      <c r="M183" t="n">
        <v>165</v>
      </c>
      <c r="N183" t="n">
        <v>19.27</v>
      </c>
      <c r="O183" t="n">
        <v>15930.42</v>
      </c>
      <c r="P183" t="n">
        <v>691.46</v>
      </c>
      <c r="Q183" t="n">
        <v>793.23</v>
      </c>
      <c r="R183" t="n">
        <v>315.44</v>
      </c>
      <c r="S183" t="n">
        <v>86.27</v>
      </c>
      <c r="T183" t="n">
        <v>103287.73</v>
      </c>
      <c r="U183" t="n">
        <v>0.27</v>
      </c>
      <c r="V183" t="n">
        <v>0.72</v>
      </c>
      <c r="W183" t="n">
        <v>0.48</v>
      </c>
      <c r="X183" t="n">
        <v>6.2</v>
      </c>
      <c r="Y183" t="n">
        <v>0.5</v>
      </c>
      <c r="Z183" t="n">
        <v>10</v>
      </c>
    </row>
    <row r="184">
      <c r="A184" t="n">
        <v>3</v>
      </c>
      <c r="B184" t="n">
        <v>60</v>
      </c>
      <c r="C184" t="inlineStr">
        <is>
          <t xml:space="preserve">CONCLUIDO	</t>
        </is>
      </c>
      <c r="D184" t="n">
        <v>1.414</v>
      </c>
      <c r="E184" t="n">
        <v>70.72</v>
      </c>
      <c r="F184" t="n">
        <v>65.47</v>
      </c>
      <c r="G184" t="n">
        <v>32.2</v>
      </c>
      <c r="H184" t="n">
        <v>0.55</v>
      </c>
      <c r="I184" t="n">
        <v>122</v>
      </c>
      <c r="J184" t="n">
        <v>128.59</v>
      </c>
      <c r="K184" t="n">
        <v>45</v>
      </c>
      <c r="L184" t="n">
        <v>4</v>
      </c>
      <c r="M184" t="n">
        <v>120</v>
      </c>
      <c r="N184" t="n">
        <v>19.59</v>
      </c>
      <c r="O184" t="n">
        <v>16093.6</v>
      </c>
      <c r="P184" t="n">
        <v>670.41</v>
      </c>
      <c r="Q184" t="n">
        <v>793.22</v>
      </c>
      <c r="R184" t="n">
        <v>258.28</v>
      </c>
      <c r="S184" t="n">
        <v>86.27</v>
      </c>
      <c r="T184" t="n">
        <v>74933.98</v>
      </c>
      <c r="U184" t="n">
        <v>0.33</v>
      </c>
      <c r="V184" t="n">
        <v>0.74</v>
      </c>
      <c r="W184" t="n">
        <v>0.42</v>
      </c>
      <c r="X184" t="n">
        <v>4.5</v>
      </c>
      <c r="Y184" t="n">
        <v>0.5</v>
      </c>
      <c r="Z184" t="n">
        <v>10</v>
      </c>
    </row>
    <row r="185">
      <c r="A185" t="n">
        <v>4</v>
      </c>
      <c r="B185" t="n">
        <v>60</v>
      </c>
      <c r="C185" t="inlineStr">
        <is>
          <t xml:space="preserve">CONCLUIDO	</t>
        </is>
      </c>
      <c r="D185" t="n">
        <v>1.4477</v>
      </c>
      <c r="E185" t="n">
        <v>69.08</v>
      </c>
      <c r="F185" t="n">
        <v>64.48999999999999</v>
      </c>
      <c r="G185" t="n">
        <v>40.31</v>
      </c>
      <c r="H185" t="n">
        <v>0.68</v>
      </c>
      <c r="I185" t="n">
        <v>96</v>
      </c>
      <c r="J185" t="n">
        <v>129.92</v>
      </c>
      <c r="K185" t="n">
        <v>45</v>
      </c>
      <c r="L185" t="n">
        <v>5</v>
      </c>
      <c r="M185" t="n">
        <v>94</v>
      </c>
      <c r="N185" t="n">
        <v>19.92</v>
      </c>
      <c r="O185" t="n">
        <v>16257.24</v>
      </c>
      <c r="P185" t="n">
        <v>656.55</v>
      </c>
      <c r="Q185" t="n">
        <v>793.22</v>
      </c>
      <c r="R185" t="n">
        <v>225.47</v>
      </c>
      <c r="S185" t="n">
        <v>86.27</v>
      </c>
      <c r="T185" t="n">
        <v>58661.23</v>
      </c>
      <c r="U185" t="n">
        <v>0.38</v>
      </c>
      <c r="V185" t="n">
        <v>0.75</v>
      </c>
      <c r="W185" t="n">
        <v>0.38</v>
      </c>
      <c r="X185" t="n">
        <v>3.52</v>
      </c>
      <c r="Y185" t="n">
        <v>0.5</v>
      </c>
      <c r="Z185" t="n">
        <v>10</v>
      </c>
    </row>
    <row r="186">
      <c r="A186" t="n">
        <v>5</v>
      </c>
      <c r="B186" t="n">
        <v>60</v>
      </c>
      <c r="C186" t="inlineStr">
        <is>
          <t xml:space="preserve">CONCLUIDO	</t>
        </is>
      </c>
      <c r="D186" t="n">
        <v>1.4712</v>
      </c>
      <c r="E186" t="n">
        <v>67.97</v>
      </c>
      <c r="F186" t="n">
        <v>63.82</v>
      </c>
      <c r="G186" t="n">
        <v>48.47</v>
      </c>
      <c r="H186" t="n">
        <v>0.8100000000000001</v>
      </c>
      <c r="I186" t="n">
        <v>79</v>
      </c>
      <c r="J186" t="n">
        <v>131.25</v>
      </c>
      <c r="K186" t="n">
        <v>45</v>
      </c>
      <c r="L186" t="n">
        <v>6</v>
      </c>
      <c r="M186" t="n">
        <v>77</v>
      </c>
      <c r="N186" t="n">
        <v>20.25</v>
      </c>
      <c r="O186" t="n">
        <v>16421.36</v>
      </c>
      <c r="P186" t="n">
        <v>646.45</v>
      </c>
      <c r="Q186" t="n">
        <v>793.22</v>
      </c>
      <c r="R186" t="n">
        <v>203.11</v>
      </c>
      <c r="S186" t="n">
        <v>86.27</v>
      </c>
      <c r="T186" t="n">
        <v>47564.4</v>
      </c>
      <c r="U186" t="n">
        <v>0.42</v>
      </c>
      <c r="V186" t="n">
        <v>0.76</v>
      </c>
      <c r="W186" t="n">
        <v>0.35</v>
      </c>
      <c r="X186" t="n">
        <v>2.85</v>
      </c>
      <c r="Y186" t="n">
        <v>0.5</v>
      </c>
      <c r="Z186" t="n">
        <v>10</v>
      </c>
    </row>
    <row r="187">
      <c r="A187" t="n">
        <v>6</v>
      </c>
      <c r="B187" t="n">
        <v>60</v>
      </c>
      <c r="C187" t="inlineStr">
        <is>
          <t xml:space="preserve">CONCLUIDO	</t>
        </is>
      </c>
      <c r="D187" t="n">
        <v>1.4814</v>
      </c>
      <c r="E187" t="n">
        <v>67.5</v>
      </c>
      <c r="F187" t="n">
        <v>63.66</v>
      </c>
      <c r="G187" t="n">
        <v>57.01</v>
      </c>
      <c r="H187" t="n">
        <v>0.93</v>
      </c>
      <c r="I187" t="n">
        <v>67</v>
      </c>
      <c r="J187" t="n">
        <v>132.58</v>
      </c>
      <c r="K187" t="n">
        <v>45</v>
      </c>
      <c r="L187" t="n">
        <v>7</v>
      </c>
      <c r="M187" t="n">
        <v>65</v>
      </c>
      <c r="N187" t="n">
        <v>20.59</v>
      </c>
      <c r="O187" t="n">
        <v>16585.95</v>
      </c>
      <c r="P187" t="n">
        <v>641.11</v>
      </c>
      <c r="Q187" t="n">
        <v>793.21</v>
      </c>
      <c r="R187" t="n">
        <v>198.82</v>
      </c>
      <c r="S187" t="n">
        <v>86.27</v>
      </c>
      <c r="T187" t="n">
        <v>45480</v>
      </c>
      <c r="U187" t="n">
        <v>0.43</v>
      </c>
      <c r="V187" t="n">
        <v>0.76</v>
      </c>
      <c r="W187" t="n">
        <v>0.32</v>
      </c>
      <c r="X187" t="n">
        <v>2.69</v>
      </c>
      <c r="Y187" t="n">
        <v>0.5</v>
      </c>
      <c r="Z187" t="n">
        <v>10</v>
      </c>
    </row>
    <row r="188">
      <c r="A188" t="n">
        <v>7</v>
      </c>
      <c r="B188" t="n">
        <v>60</v>
      </c>
      <c r="C188" t="inlineStr">
        <is>
          <t xml:space="preserve">CONCLUIDO	</t>
        </is>
      </c>
      <c r="D188" t="n">
        <v>1.4987</v>
      </c>
      <c r="E188" t="n">
        <v>66.72</v>
      </c>
      <c r="F188" t="n">
        <v>63.11</v>
      </c>
      <c r="G188" t="n">
        <v>65.28</v>
      </c>
      <c r="H188" t="n">
        <v>1.06</v>
      </c>
      <c r="I188" t="n">
        <v>58</v>
      </c>
      <c r="J188" t="n">
        <v>133.92</v>
      </c>
      <c r="K188" t="n">
        <v>45</v>
      </c>
      <c r="L188" t="n">
        <v>8</v>
      </c>
      <c r="M188" t="n">
        <v>56</v>
      </c>
      <c r="N188" t="n">
        <v>20.93</v>
      </c>
      <c r="O188" t="n">
        <v>16751.02</v>
      </c>
      <c r="P188" t="n">
        <v>632.16</v>
      </c>
      <c r="Q188" t="n">
        <v>793.2</v>
      </c>
      <c r="R188" t="n">
        <v>179.65</v>
      </c>
      <c r="S188" t="n">
        <v>86.27</v>
      </c>
      <c r="T188" t="n">
        <v>35941.33</v>
      </c>
      <c r="U188" t="n">
        <v>0.48</v>
      </c>
      <c r="V188" t="n">
        <v>0.77</v>
      </c>
      <c r="W188" t="n">
        <v>0.31</v>
      </c>
      <c r="X188" t="n">
        <v>2.14</v>
      </c>
      <c r="Y188" t="n">
        <v>0.5</v>
      </c>
      <c r="Z188" t="n">
        <v>10</v>
      </c>
    </row>
    <row r="189">
      <c r="A189" t="n">
        <v>8</v>
      </c>
      <c r="B189" t="n">
        <v>60</v>
      </c>
      <c r="C189" t="inlineStr">
        <is>
          <t xml:space="preserve">CONCLUIDO	</t>
        </is>
      </c>
      <c r="D189" t="n">
        <v>1.5089</v>
      </c>
      <c r="E189" t="n">
        <v>66.27</v>
      </c>
      <c r="F189" t="n">
        <v>62.84</v>
      </c>
      <c r="G189" t="n">
        <v>73.93000000000001</v>
      </c>
      <c r="H189" t="n">
        <v>1.18</v>
      </c>
      <c r="I189" t="n">
        <v>51</v>
      </c>
      <c r="J189" t="n">
        <v>135.27</v>
      </c>
      <c r="K189" t="n">
        <v>45</v>
      </c>
      <c r="L189" t="n">
        <v>9</v>
      </c>
      <c r="M189" t="n">
        <v>49</v>
      </c>
      <c r="N189" t="n">
        <v>21.27</v>
      </c>
      <c r="O189" t="n">
        <v>16916.71</v>
      </c>
      <c r="P189" t="n">
        <v>626.53</v>
      </c>
      <c r="Q189" t="n">
        <v>793.2</v>
      </c>
      <c r="R189" t="n">
        <v>170.39</v>
      </c>
      <c r="S189" t="n">
        <v>86.27</v>
      </c>
      <c r="T189" t="n">
        <v>31344.84</v>
      </c>
      <c r="U189" t="n">
        <v>0.51</v>
      </c>
      <c r="V189" t="n">
        <v>0.77</v>
      </c>
      <c r="W189" t="n">
        <v>0.3</v>
      </c>
      <c r="X189" t="n">
        <v>1.87</v>
      </c>
      <c r="Y189" t="n">
        <v>0.5</v>
      </c>
      <c r="Z189" t="n">
        <v>10</v>
      </c>
    </row>
    <row r="190">
      <c r="A190" t="n">
        <v>9</v>
      </c>
      <c r="B190" t="n">
        <v>60</v>
      </c>
      <c r="C190" t="inlineStr">
        <is>
          <t xml:space="preserve">CONCLUIDO	</t>
        </is>
      </c>
      <c r="D190" t="n">
        <v>1.5155</v>
      </c>
      <c r="E190" t="n">
        <v>65.98999999999999</v>
      </c>
      <c r="F190" t="n">
        <v>62.68</v>
      </c>
      <c r="G190" t="n">
        <v>81.75</v>
      </c>
      <c r="H190" t="n">
        <v>1.29</v>
      </c>
      <c r="I190" t="n">
        <v>46</v>
      </c>
      <c r="J190" t="n">
        <v>136.61</v>
      </c>
      <c r="K190" t="n">
        <v>45</v>
      </c>
      <c r="L190" t="n">
        <v>10</v>
      </c>
      <c r="M190" t="n">
        <v>44</v>
      </c>
      <c r="N190" t="n">
        <v>21.61</v>
      </c>
      <c r="O190" t="n">
        <v>17082.76</v>
      </c>
      <c r="P190" t="n">
        <v>620.64</v>
      </c>
      <c r="Q190" t="n">
        <v>793.2</v>
      </c>
      <c r="R190" t="n">
        <v>165.21</v>
      </c>
      <c r="S190" t="n">
        <v>86.27</v>
      </c>
      <c r="T190" t="n">
        <v>28780.58</v>
      </c>
      <c r="U190" t="n">
        <v>0.52</v>
      </c>
      <c r="V190" t="n">
        <v>0.77</v>
      </c>
      <c r="W190" t="n">
        <v>0.29</v>
      </c>
      <c r="X190" t="n">
        <v>1.71</v>
      </c>
      <c r="Y190" t="n">
        <v>0.5</v>
      </c>
      <c r="Z190" t="n">
        <v>10</v>
      </c>
    </row>
    <row r="191">
      <c r="A191" t="n">
        <v>10</v>
      </c>
      <c r="B191" t="n">
        <v>60</v>
      </c>
      <c r="C191" t="inlineStr">
        <is>
          <t xml:space="preserve">CONCLUIDO	</t>
        </is>
      </c>
      <c r="D191" t="n">
        <v>1.524</v>
      </c>
      <c r="E191" t="n">
        <v>65.62</v>
      </c>
      <c r="F191" t="n">
        <v>62.44</v>
      </c>
      <c r="G191" t="n">
        <v>91.37</v>
      </c>
      <c r="H191" t="n">
        <v>1.41</v>
      </c>
      <c r="I191" t="n">
        <v>41</v>
      </c>
      <c r="J191" t="n">
        <v>137.96</v>
      </c>
      <c r="K191" t="n">
        <v>45</v>
      </c>
      <c r="L191" t="n">
        <v>11</v>
      </c>
      <c r="M191" t="n">
        <v>39</v>
      </c>
      <c r="N191" t="n">
        <v>21.96</v>
      </c>
      <c r="O191" t="n">
        <v>17249.3</v>
      </c>
      <c r="P191" t="n">
        <v>614.03</v>
      </c>
      <c r="Q191" t="n">
        <v>793.21</v>
      </c>
      <c r="R191" t="n">
        <v>157.22</v>
      </c>
      <c r="S191" t="n">
        <v>86.27</v>
      </c>
      <c r="T191" t="n">
        <v>24811.85</v>
      </c>
      <c r="U191" t="n">
        <v>0.55</v>
      </c>
      <c r="V191" t="n">
        <v>0.78</v>
      </c>
      <c r="W191" t="n">
        <v>0.28</v>
      </c>
      <c r="X191" t="n">
        <v>1.47</v>
      </c>
      <c r="Y191" t="n">
        <v>0.5</v>
      </c>
      <c r="Z191" t="n">
        <v>10</v>
      </c>
    </row>
    <row r="192">
      <c r="A192" t="n">
        <v>11</v>
      </c>
      <c r="B192" t="n">
        <v>60</v>
      </c>
      <c r="C192" t="inlineStr">
        <is>
          <t xml:space="preserve">CONCLUIDO	</t>
        </is>
      </c>
      <c r="D192" t="n">
        <v>1.5281</v>
      </c>
      <c r="E192" t="n">
        <v>65.44</v>
      </c>
      <c r="F192" t="n">
        <v>62.34</v>
      </c>
      <c r="G192" t="n">
        <v>98.43000000000001</v>
      </c>
      <c r="H192" t="n">
        <v>1.52</v>
      </c>
      <c r="I192" t="n">
        <v>38</v>
      </c>
      <c r="J192" t="n">
        <v>139.32</v>
      </c>
      <c r="K192" t="n">
        <v>45</v>
      </c>
      <c r="L192" t="n">
        <v>12</v>
      </c>
      <c r="M192" t="n">
        <v>36</v>
      </c>
      <c r="N192" t="n">
        <v>22.32</v>
      </c>
      <c r="O192" t="n">
        <v>17416.34</v>
      </c>
      <c r="P192" t="n">
        <v>609.4299999999999</v>
      </c>
      <c r="Q192" t="n">
        <v>793.2</v>
      </c>
      <c r="R192" t="n">
        <v>153.57</v>
      </c>
      <c r="S192" t="n">
        <v>86.27</v>
      </c>
      <c r="T192" t="n">
        <v>22999.87</v>
      </c>
      <c r="U192" t="n">
        <v>0.5600000000000001</v>
      </c>
      <c r="V192" t="n">
        <v>0.78</v>
      </c>
      <c r="W192" t="n">
        <v>0.28</v>
      </c>
      <c r="X192" t="n">
        <v>1.37</v>
      </c>
      <c r="Y192" t="n">
        <v>0.5</v>
      </c>
      <c r="Z192" t="n">
        <v>10</v>
      </c>
    </row>
    <row r="193">
      <c r="A193" t="n">
        <v>12</v>
      </c>
      <c r="B193" t="n">
        <v>60</v>
      </c>
      <c r="C193" t="inlineStr">
        <is>
          <t xml:space="preserve">CONCLUIDO	</t>
        </is>
      </c>
      <c r="D193" t="n">
        <v>1.5315</v>
      </c>
      <c r="E193" t="n">
        <v>65.3</v>
      </c>
      <c r="F193" t="n">
        <v>62.27</v>
      </c>
      <c r="G193" t="n">
        <v>106.75</v>
      </c>
      <c r="H193" t="n">
        <v>1.63</v>
      </c>
      <c r="I193" t="n">
        <v>35</v>
      </c>
      <c r="J193" t="n">
        <v>140.67</v>
      </c>
      <c r="K193" t="n">
        <v>45</v>
      </c>
      <c r="L193" t="n">
        <v>13</v>
      </c>
      <c r="M193" t="n">
        <v>33</v>
      </c>
      <c r="N193" t="n">
        <v>22.68</v>
      </c>
      <c r="O193" t="n">
        <v>17583.88</v>
      </c>
      <c r="P193" t="n">
        <v>606.51</v>
      </c>
      <c r="Q193" t="n">
        <v>793.2</v>
      </c>
      <c r="R193" t="n">
        <v>152.18</v>
      </c>
      <c r="S193" t="n">
        <v>86.27</v>
      </c>
      <c r="T193" t="n">
        <v>22320.7</v>
      </c>
      <c r="U193" t="n">
        <v>0.57</v>
      </c>
      <c r="V193" t="n">
        <v>0.78</v>
      </c>
      <c r="W193" t="n">
        <v>0.26</v>
      </c>
      <c r="X193" t="n">
        <v>1.3</v>
      </c>
      <c r="Y193" t="n">
        <v>0.5</v>
      </c>
      <c r="Z193" t="n">
        <v>10</v>
      </c>
    </row>
    <row r="194">
      <c r="A194" t="n">
        <v>13</v>
      </c>
      <c r="B194" t="n">
        <v>60</v>
      </c>
      <c r="C194" t="inlineStr">
        <is>
          <t xml:space="preserve">CONCLUIDO	</t>
        </is>
      </c>
      <c r="D194" t="n">
        <v>1.5367</v>
      </c>
      <c r="E194" t="n">
        <v>65.06999999999999</v>
      </c>
      <c r="F194" t="n">
        <v>62.12</v>
      </c>
      <c r="G194" t="n">
        <v>116.48</v>
      </c>
      <c r="H194" t="n">
        <v>1.74</v>
      </c>
      <c r="I194" t="n">
        <v>32</v>
      </c>
      <c r="J194" t="n">
        <v>142.04</v>
      </c>
      <c r="K194" t="n">
        <v>45</v>
      </c>
      <c r="L194" t="n">
        <v>14</v>
      </c>
      <c r="M194" t="n">
        <v>30</v>
      </c>
      <c r="N194" t="n">
        <v>23.04</v>
      </c>
      <c r="O194" t="n">
        <v>17751.93</v>
      </c>
      <c r="P194" t="n">
        <v>600.95</v>
      </c>
      <c r="Q194" t="n">
        <v>793.2</v>
      </c>
      <c r="R194" t="n">
        <v>146.58</v>
      </c>
      <c r="S194" t="n">
        <v>86.27</v>
      </c>
      <c r="T194" t="n">
        <v>19535.19</v>
      </c>
      <c r="U194" t="n">
        <v>0.59</v>
      </c>
      <c r="V194" t="n">
        <v>0.78</v>
      </c>
      <c r="W194" t="n">
        <v>0.27</v>
      </c>
      <c r="X194" t="n">
        <v>1.16</v>
      </c>
      <c r="Y194" t="n">
        <v>0.5</v>
      </c>
      <c r="Z194" t="n">
        <v>10</v>
      </c>
    </row>
    <row r="195">
      <c r="A195" t="n">
        <v>14</v>
      </c>
      <c r="B195" t="n">
        <v>60</v>
      </c>
      <c r="C195" t="inlineStr">
        <is>
          <t xml:space="preserve">CONCLUIDO	</t>
        </is>
      </c>
      <c r="D195" t="n">
        <v>1.5397</v>
      </c>
      <c r="E195" t="n">
        <v>64.95</v>
      </c>
      <c r="F195" t="n">
        <v>62.05</v>
      </c>
      <c r="G195" t="n">
        <v>124.09</v>
      </c>
      <c r="H195" t="n">
        <v>1.85</v>
      </c>
      <c r="I195" t="n">
        <v>30</v>
      </c>
      <c r="J195" t="n">
        <v>143.4</v>
      </c>
      <c r="K195" t="n">
        <v>45</v>
      </c>
      <c r="L195" t="n">
        <v>15</v>
      </c>
      <c r="M195" t="n">
        <v>28</v>
      </c>
      <c r="N195" t="n">
        <v>23.41</v>
      </c>
      <c r="O195" t="n">
        <v>17920.49</v>
      </c>
      <c r="P195" t="n">
        <v>597.22</v>
      </c>
      <c r="Q195" t="n">
        <v>793.21</v>
      </c>
      <c r="R195" t="n">
        <v>144.02</v>
      </c>
      <c r="S195" t="n">
        <v>86.27</v>
      </c>
      <c r="T195" t="n">
        <v>18263.67</v>
      </c>
      <c r="U195" t="n">
        <v>0.6</v>
      </c>
      <c r="V195" t="n">
        <v>0.78</v>
      </c>
      <c r="W195" t="n">
        <v>0.27</v>
      </c>
      <c r="X195" t="n">
        <v>1.08</v>
      </c>
      <c r="Y195" t="n">
        <v>0.5</v>
      </c>
      <c r="Z195" t="n">
        <v>10</v>
      </c>
    </row>
    <row r="196">
      <c r="A196" t="n">
        <v>15</v>
      </c>
      <c r="B196" t="n">
        <v>60</v>
      </c>
      <c r="C196" t="inlineStr">
        <is>
          <t xml:space="preserve">CONCLUIDO	</t>
        </is>
      </c>
      <c r="D196" t="n">
        <v>1.5429</v>
      </c>
      <c r="E196" t="n">
        <v>64.81</v>
      </c>
      <c r="F196" t="n">
        <v>61.97</v>
      </c>
      <c r="G196" t="n">
        <v>132.78</v>
      </c>
      <c r="H196" t="n">
        <v>1.96</v>
      </c>
      <c r="I196" t="n">
        <v>28</v>
      </c>
      <c r="J196" t="n">
        <v>144.77</v>
      </c>
      <c r="K196" t="n">
        <v>45</v>
      </c>
      <c r="L196" t="n">
        <v>16</v>
      </c>
      <c r="M196" t="n">
        <v>26</v>
      </c>
      <c r="N196" t="n">
        <v>23.78</v>
      </c>
      <c r="O196" t="n">
        <v>18089.56</v>
      </c>
      <c r="P196" t="n">
        <v>592.55</v>
      </c>
      <c r="Q196" t="n">
        <v>793.2</v>
      </c>
      <c r="R196" t="n">
        <v>141.29</v>
      </c>
      <c r="S196" t="n">
        <v>86.27</v>
      </c>
      <c r="T196" t="n">
        <v>16909.85</v>
      </c>
      <c r="U196" t="n">
        <v>0.61</v>
      </c>
      <c r="V196" t="n">
        <v>0.78</v>
      </c>
      <c r="W196" t="n">
        <v>0.27</v>
      </c>
      <c r="X196" t="n">
        <v>1</v>
      </c>
      <c r="Y196" t="n">
        <v>0.5</v>
      </c>
      <c r="Z196" t="n">
        <v>10</v>
      </c>
    </row>
    <row r="197">
      <c r="A197" t="n">
        <v>16</v>
      </c>
      <c r="B197" t="n">
        <v>60</v>
      </c>
      <c r="C197" t="inlineStr">
        <is>
          <t xml:space="preserve">CONCLUIDO	</t>
        </is>
      </c>
      <c r="D197" t="n">
        <v>1.546</v>
      </c>
      <c r="E197" t="n">
        <v>64.68000000000001</v>
      </c>
      <c r="F197" t="n">
        <v>61.89</v>
      </c>
      <c r="G197" t="n">
        <v>142.82</v>
      </c>
      <c r="H197" t="n">
        <v>2.06</v>
      </c>
      <c r="I197" t="n">
        <v>26</v>
      </c>
      <c r="J197" t="n">
        <v>146.15</v>
      </c>
      <c r="K197" t="n">
        <v>45</v>
      </c>
      <c r="L197" t="n">
        <v>17</v>
      </c>
      <c r="M197" t="n">
        <v>24</v>
      </c>
      <c r="N197" t="n">
        <v>24.15</v>
      </c>
      <c r="O197" t="n">
        <v>18259.16</v>
      </c>
      <c r="P197" t="n">
        <v>589.21</v>
      </c>
      <c r="Q197" t="n">
        <v>793.2</v>
      </c>
      <c r="R197" t="n">
        <v>138.64</v>
      </c>
      <c r="S197" t="n">
        <v>86.27</v>
      </c>
      <c r="T197" t="n">
        <v>15593.82</v>
      </c>
      <c r="U197" t="n">
        <v>0.62</v>
      </c>
      <c r="V197" t="n">
        <v>0.78</v>
      </c>
      <c r="W197" t="n">
        <v>0.26</v>
      </c>
      <c r="X197" t="n">
        <v>0.92</v>
      </c>
      <c r="Y197" t="n">
        <v>0.5</v>
      </c>
      <c r="Z197" t="n">
        <v>10</v>
      </c>
    </row>
    <row r="198">
      <c r="A198" t="n">
        <v>17</v>
      </c>
      <c r="B198" t="n">
        <v>60</v>
      </c>
      <c r="C198" t="inlineStr">
        <is>
          <t xml:space="preserve">CONCLUIDO	</t>
        </is>
      </c>
      <c r="D198" t="n">
        <v>1.5471</v>
      </c>
      <c r="E198" t="n">
        <v>64.64</v>
      </c>
      <c r="F198" t="n">
        <v>61.87</v>
      </c>
      <c r="G198" t="n">
        <v>148.48</v>
      </c>
      <c r="H198" t="n">
        <v>2.16</v>
      </c>
      <c r="I198" t="n">
        <v>25</v>
      </c>
      <c r="J198" t="n">
        <v>147.53</v>
      </c>
      <c r="K198" t="n">
        <v>45</v>
      </c>
      <c r="L198" t="n">
        <v>18</v>
      </c>
      <c r="M198" t="n">
        <v>23</v>
      </c>
      <c r="N198" t="n">
        <v>24.53</v>
      </c>
      <c r="O198" t="n">
        <v>18429.27</v>
      </c>
      <c r="P198" t="n">
        <v>585.25</v>
      </c>
      <c r="Q198" t="n">
        <v>793.2</v>
      </c>
      <c r="R198" t="n">
        <v>137.86</v>
      </c>
      <c r="S198" t="n">
        <v>86.27</v>
      </c>
      <c r="T198" t="n">
        <v>15208.64</v>
      </c>
      <c r="U198" t="n">
        <v>0.63</v>
      </c>
      <c r="V198" t="n">
        <v>0.79</v>
      </c>
      <c r="W198" t="n">
        <v>0.26</v>
      </c>
      <c r="X198" t="n">
        <v>0.9</v>
      </c>
      <c r="Y198" t="n">
        <v>0.5</v>
      </c>
      <c r="Z198" t="n">
        <v>10</v>
      </c>
    </row>
    <row r="199">
      <c r="A199" t="n">
        <v>18</v>
      </c>
      <c r="B199" t="n">
        <v>60</v>
      </c>
      <c r="C199" t="inlineStr">
        <is>
          <t xml:space="preserve">CONCLUIDO	</t>
        </is>
      </c>
      <c r="D199" t="n">
        <v>1.5494</v>
      </c>
      <c r="E199" t="n">
        <v>64.54000000000001</v>
      </c>
      <c r="F199" t="n">
        <v>61.82</v>
      </c>
      <c r="G199" t="n">
        <v>161.27</v>
      </c>
      <c r="H199" t="n">
        <v>2.26</v>
      </c>
      <c r="I199" t="n">
        <v>23</v>
      </c>
      <c r="J199" t="n">
        <v>148.91</v>
      </c>
      <c r="K199" t="n">
        <v>45</v>
      </c>
      <c r="L199" t="n">
        <v>19</v>
      </c>
      <c r="M199" t="n">
        <v>21</v>
      </c>
      <c r="N199" t="n">
        <v>24.92</v>
      </c>
      <c r="O199" t="n">
        <v>18599.92</v>
      </c>
      <c r="P199" t="n">
        <v>579.5</v>
      </c>
      <c r="Q199" t="n">
        <v>793.2</v>
      </c>
      <c r="R199" t="n">
        <v>136.61</v>
      </c>
      <c r="S199" t="n">
        <v>86.27</v>
      </c>
      <c r="T199" t="n">
        <v>14595.58</v>
      </c>
      <c r="U199" t="n">
        <v>0.63</v>
      </c>
      <c r="V199" t="n">
        <v>0.79</v>
      </c>
      <c r="W199" t="n">
        <v>0.26</v>
      </c>
      <c r="X199" t="n">
        <v>0.85</v>
      </c>
      <c r="Y199" t="n">
        <v>0.5</v>
      </c>
      <c r="Z199" t="n">
        <v>10</v>
      </c>
    </row>
    <row r="200">
      <c r="A200" t="n">
        <v>19</v>
      </c>
      <c r="B200" t="n">
        <v>60</v>
      </c>
      <c r="C200" t="inlineStr">
        <is>
          <t xml:space="preserve">CONCLUIDO	</t>
        </is>
      </c>
      <c r="D200" t="n">
        <v>1.5519</v>
      </c>
      <c r="E200" t="n">
        <v>64.44</v>
      </c>
      <c r="F200" t="n">
        <v>61.74</v>
      </c>
      <c r="G200" t="n">
        <v>168.39</v>
      </c>
      <c r="H200" t="n">
        <v>2.36</v>
      </c>
      <c r="I200" t="n">
        <v>22</v>
      </c>
      <c r="J200" t="n">
        <v>150.3</v>
      </c>
      <c r="K200" t="n">
        <v>45</v>
      </c>
      <c r="L200" t="n">
        <v>20</v>
      </c>
      <c r="M200" t="n">
        <v>20</v>
      </c>
      <c r="N200" t="n">
        <v>25.3</v>
      </c>
      <c r="O200" t="n">
        <v>18771.1</v>
      </c>
      <c r="P200" t="n">
        <v>576.5700000000001</v>
      </c>
      <c r="Q200" t="n">
        <v>793.2</v>
      </c>
      <c r="R200" t="n">
        <v>133.81</v>
      </c>
      <c r="S200" t="n">
        <v>86.27</v>
      </c>
      <c r="T200" t="n">
        <v>13200.31</v>
      </c>
      <c r="U200" t="n">
        <v>0.64</v>
      </c>
      <c r="V200" t="n">
        <v>0.79</v>
      </c>
      <c r="W200" t="n">
        <v>0.26</v>
      </c>
      <c r="X200" t="n">
        <v>0.78</v>
      </c>
      <c r="Y200" t="n">
        <v>0.5</v>
      </c>
      <c r="Z200" t="n">
        <v>10</v>
      </c>
    </row>
    <row r="201">
      <c r="A201" t="n">
        <v>20</v>
      </c>
      <c r="B201" t="n">
        <v>60</v>
      </c>
      <c r="C201" t="inlineStr">
        <is>
          <t xml:space="preserve">CONCLUIDO	</t>
        </is>
      </c>
      <c r="D201" t="n">
        <v>1.5533</v>
      </c>
      <c r="E201" t="n">
        <v>64.38</v>
      </c>
      <c r="F201" t="n">
        <v>61.71</v>
      </c>
      <c r="G201" t="n">
        <v>176.32</v>
      </c>
      <c r="H201" t="n">
        <v>2.45</v>
      </c>
      <c r="I201" t="n">
        <v>21</v>
      </c>
      <c r="J201" t="n">
        <v>151.69</v>
      </c>
      <c r="K201" t="n">
        <v>45</v>
      </c>
      <c r="L201" t="n">
        <v>21</v>
      </c>
      <c r="M201" t="n">
        <v>19</v>
      </c>
      <c r="N201" t="n">
        <v>25.7</v>
      </c>
      <c r="O201" t="n">
        <v>18942.82</v>
      </c>
      <c r="P201" t="n">
        <v>571.58</v>
      </c>
      <c r="Q201" t="n">
        <v>793.2</v>
      </c>
      <c r="R201" t="n">
        <v>132.79</v>
      </c>
      <c r="S201" t="n">
        <v>86.27</v>
      </c>
      <c r="T201" t="n">
        <v>12695.63</v>
      </c>
      <c r="U201" t="n">
        <v>0.65</v>
      </c>
      <c r="V201" t="n">
        <v>0.79</v>
      </c>
      <c r="W201" t="n">
        <v>0.25</v>
      </c>
      <c r="X201" t="n">
        <v>0.74</v>
      </c>
      <c r="Y201" t="n">
        <v>0.5</v>
      </c>
      <c r="Z201" t="n">
        <v>10</v>
      </c>
    </row>
    <row r="202">
      <c r="A202" t="n">
        <v>21</v>
      </c>
      <c r="B202" t="n">
        <v>60</v>
      </c>
      <c r="C202" t="inlineStr">
        <is>
          <t xml:space="preserve">CONCLUIDO	</t>
        </is>
      </c>
      <c r="D202" t="n">
        <v>1.5547</v>
      </c>
      <c r="E202" t="n">
        <v>64.31999999999999</v>
      </c>
      <c r="F202" t="n">
        <v>61.68</v>
      </c>
      <c r="G202" t="n">
        <v>185.03</v>
      </c>
      <c r="H202" t="n">
        <v>2.54</v>
      </c>
      <c r="I202" t="n">
        <v>20</v>
      </c>
      <c r="J202" t="n">
        <v>153.09</v>
      </c>
      <c r="K202" t="n">
        <v>45</v>
      </c>
      <c r="L202" t="n">
        <v>22</v>
      </c>
      <c r="M202" t="n">
        <v>18</v>
      </c>
      <c r="N202" t="n">
        <v>26.09</v>
      </c>
      <c r="O202" t="n">
        <v>19115.09</v>
      </c>
      <c r="P202" t="n">
        <v>569.62</v>
      </c>
      <c r="Q202" t="n">
        <v>793.2</v>
      </c>
      <c r="R202" t="n">
        <v>131.66</v>
      </c>
      <c r="S202" t="n">
        <v>86.27</v>
      </c>
      <c r="T202" t="n">
        <v>12133.71</v>
      </c>
      <c r="U202" t="n">
        <v>0.66</v>
      </c>
      <c r="V202" t="n">
        <v>0.79</v>
      </c>
      <c r="W202" t="n">
        <v>0.25</v>
      </c>
      <c r="X202" t="n">
        <v>0.71</v>
      </c>
      <c r="Y202" t="n">
        <v>0.5</v>
      </c>
      <c r="Z202" t="n">
        <v>10</v>
      </c>
    </row>
    <row r="203">
      <c r="A203" t="n">
        <v>22</v>
      </c>
      <c r="B203" t="n">
        <v>60</v>
      </c>
      <c r="C203" t="inlineStr">
        <is>
          <t xml:space="preserve">CONCLUIDO	</t>
        </is>
      </c>
      <c r="D203" t="n">
        <v>1.5562</v>
      </c>
      <c r="E203" t="n">
        <v>64.26000000000001</v>
      </c>
      <c r="F203" t="n">
        <v>61.64</v>
      </c>
      <c r="G203" t="n">
        <v>194.66</v>
      </c>
      <c r="H203" t="n">
        <v>2.64</v>
      </c>
      <c r="I203" t="n">
        <v>19</v>
      </c>
      <c r="J203" t="n">
        <v>154.49</v>
      </c>
      <c r="K203" t="n">
        <v>45</v>
      </c>
      <c r="L203" t="n">
        <v>23</v>
      </c>
      <c r="M203" t="n">
        <v>17</v>
      </c>
      <c r="N203" t="n">
        <v>26.49</v>
      </c>
      <c r="O203" t="n">
        <v>19287.9</v>
      </c>
      <c r="P203" t="n">
        <v>565.3099999999999</v>
      </c>
      <c r="Q203" t="n">
        <v>793.2</v>
      </c>
      <c r="R203" t="n">
        <v>130.59</v>
      </c>
      <c r="S203" t="n">
        <v>86.27</v>
      </c>
      <c r="T203" t="n">
        <v>11606.59</v>
      </c>
      <c r="U203" t="n">
        <v>0.66</v>
      </c>
      <c r="V203" t="n">
        <v>0.79</v>
      </c>
      <c r="W203" t="n">
        <v>0.25</v>
      </c>
      <c r="X203" t="n">
        <v>0.67</v>
      </c>
      <c r="Y203" t="n">
        <v>0.5</v>
      </c>
      <c r="Z203" t="n">
        <v>10</v>
      </c>
    </row>
    <row r="204">
      <c r="A204" t="n">
        <v>23</v>
      </c>
      <c r="B204" t="n">
        <v>60</v>
      </c>
      <c r="C204" t="inlineStr">
        <is>
          <t xml:space="preserve">CONCLUIDO	</t>
        </is>
      </c>
      <c r="D204" t="n">
        <v>1.5596</v>
      </c>
      <c r="E204" t="n">
        <v>64.12</v>
      </c>
      <c r="F204" t="n">
        <v>61.53</v>
      </c>
      <c r="G204" t="n">
        <v>205.09</v>
      </c>
      <c r="H204" t="n">
        <v>2.73</v>
      </c>
      <c r="I204" t="n">
        <v>18</v>
      </c>
      <c r="J204" t="n">
        <v>155.9</v>
      </c>
      <c r="K204" t="n">
        <v>45</v>
      </c>
      <c r="L204" t="n">
        <v>24</v>
      </c>
      <c r="M204" t="n">
        <v>16</v>
      </c>
      <c r="N204" t="n">
        <v>26.9</v>
      </c>
      <c r="O204" t="n">
        <v>19461.27</v>
      </c>
      <c r="P204" t="n">
        <v>560.53</v>
      </c>
      <c r="Q204" t="n">
        <v>793.2</v>
      </c>
      <c r="R204" t="n">
        <v>126.74</v>
      </c>
      <c r="S204" t="n">
        <v>86.27</v>
      </c>
      <c r="T204" t="n">
        <v>9684.84</v>
      </c>
      <c r="U204" t="n">
        <v>0.68</v>
      </c>
      <c r="V204" t="n">
        <v>0.79</v>
      </c>
      <c r="W204" t="n">
        <v>0.24</v>
      </c>
      <c r="X204" t="n">
        <v>0.5600000000000001</v>
      </c>
      <c r="Y204" t="n">
        <v>0.5</v>
      </c>
      <c r="Z204" t="n">
        <v>10</v>
      </c>
    </row>
    <row r="205">
      <c r="A205" t="n">
        <v>24</v>
      </c>
      <c r="B205" t="n">
        <v>60</v>
      </c>
      <c r="C205" t="inlineStr">
        <is>
          <t xml:space="preserve">CONCLUIDO	</t>
        </is>
      </c>
      <c r="D205" t="n">
        <v>1.5588</v>
      </c>
      <c r="E205" t="n">
        <v>64.15000000000001</v>
      </c>
      <c r="F205" t="n">
        <v>61.59</v>
      </c>
      <c r="G205" t="n">
        <v>217.36</v>
      </c>
      <c r="H205" t="n">
        <v>2.81</v>
      </c>
      <c r="I205" t="n">
        <v>17</v>
      </c>
      <c r="J205" t="n">
        <v>157.31</v>
      </c>
      <c r="K205" t="n">
        <v>45</v>
      </c>
      <c r="L205" t="n">
        <v>25</v>
      </c>
      <c r="M205" t="n">
        <v>15</v>
      </c>
      <c r="N205" t="n">
        <v>27.31</v>
      </c>
      <c r="O205" t="n">
        <v>19635.2</v>
      </c>
      <c r="P205" t="n">
        <v>554.8200000000001</v>
      </c>
      <c r="Q205" t="n">
        <v>793.2</v>
      </c>
      <c r="R205" t="n">
        <v>128.66</v>
      </c>
      <c r="S205" t="n">
        <v>86.27</v>
      </c>
      <c r="T205" t="n">
        <v>10650.17</v>
      </c>
      <c r="U205" t="n">
        <v>0.67</v>
      </c>
      <c r="V205" t="n">
        <v>0.79</v>
      </c>
      <c r="W205" t="n">
        <v>0.25</v>
      </c>
      <c r="X205" t="n">
        <v>0.62</v>
      </c>
      <c r="Y205" t="n">
        <v>0.5</v>
      </c>
      <c r="Z205" t="n">
        <v>10</v>
      </c>
    </row>
    <row r="206">
      <c r="A206" t="n">
        <v>25</v>
      </c>
      <c r="B206" t="n">
        <v>60</v>
      </c>
      <c r="C206" t="inlineStr">
        <is>
          <t xml:space="preserve">CONCLUIDO	</t>
        </is>
      </c>
      <c r="D206" t="n">
        <v>1.5587</v>
      </c>
      <c r="E206" t="n">
        <v>64.16</v>
      </c>
      <c r="F206" t="n">
        <v>61.59</v>
      </c>
      <c r="G206" t="n">
        <v>217.37</v>
      </c>
      <c r="H206" t="n">
        <v>2.9</v>
      </c>
      <c r="I206" t="n">
        <v>17</v>
      </c>
      <c r="J206" t="n">
        <v>158.72</v>
      </c>
      <c r="K206" t="n">
        <v>45</v>
      </c>
      <c r="L206" t="n">
        <v>26</v>
      </c>
      <c r="M206" t="n">
        <v>13</v>
      </c>
      <c r="N206" t="n">
        <v>27.72</v>
      </c>
      <c r="O206" t="n">
        <v>19809.69</v>
      </c>
      <c r="P206" t="n">
        <v>551.49</v>
      </c>
      <c r="Q206" t="n">
        <v>793.2</v>
      </c>
      <c r="R206" t="n">
        <v>128.76</v>
      </c>
      <c r="S206" t="n">
        <v>86.27</v>
      </c>
      <c r="T206" t="n">
        <v>10699.42</v>
      </c>
      <c r="U206" t="n">
        <v>0.67</v>
      </c>
      <c r="V206" t="n">
        <v>0.79</v>
      </c>
      <c r="W206" t="n">
        <v>0.25</v>
      </c>
      <c r="X206" t="n">
        <v>0.62</v>
      </c>
      <c r="Y206" t="n">
        <v>0.5</v>
      </c>
      <c r="Z206" t="n">
        <v>10</v>
      </c>
    </row>
    <row r="207">
      <c r="A207" t="n">
        <v>26</v>
      </c>
      <c r="B207" t="n">
        <v>60</v>
      </c>
      <c r="C207" t="inlineStr">
        <is>
          <t xml:space="preserve">CONCLUIDO	</t>
        </is>
      </c>
      <c r="D207" t="n">
        <v>1.5606</v>
      </c>
      <c r="E207" t="n">
        <v>64.08</v>
      </c>
      <c r="F207" t="n">
        <v>61.54</v>
      </c>
      <c r="G207" t="n">
        <v>230.76</v>
      </c>
      <c r="H207" t="n">
        <v>2.99</v>
      </c>
      <c r="I207" t="n">
        <v>16</v>
      </c>
      <c r="J207" t="n">
        <v>160.14</v>
      </c>
      <c r="K207" t="n">
        <v>45</v>
      </c>
      <c r="L207" t="n">
        <v>27</v>
      </c>
      <c r="M207" t="n">
        <v>12</v>
      </c>
      <c r="N207" t="n">
        <v>28.14</v>
      </c>
      <c r="O207" t="n">
        <v>19984.89</v>
      </c>
      <c r="P207" t="n">
        <v>547.2</v>
      </c>
      <c r="Q207" t="n">
        <v>793.2</v>
      </c>
      <c r="R207" t="n">
        <v>126.96</v>
      </c>
      <c r="S207" t="n">
        <v>86.27</v>
      </c>
      <c r="T207" t="n">
        <v>9806.290000000001</v>
      </c>
      <c r="U207" t="n">
        <v>0.68</v>
      </c>
      <c r="V207" t="n">
        <v>0.79</v>
      </c>
      <c r="W207" t="n">
        <v>0.25</v>
      </c>
      <c r="X207" t="n">
        <v>0.57</v>
      </c>
      <c r="Y207" t="n">
        <v>0.5</v>
      </c>
      <c r="Z207" t="n">
        <v>10</v>
      </c>
    </row>
    <row r="208">
      <c r="A208" t="n">
        <v>27</v>
      </c>
      <c r="B208" t="n">
        <v>60</v>
      </c>
      <c r="C208" t="inlineStr">
        <is>
          <t xml:space="preserve">CONCLUIDO	</t>
        </is>
      </c>
      <c r="D208" t="n">
        <v>1.5604</v>
      </c>
      <c r="E208" t="n">
        <v>64.08</v>
      </c>
      <c r="F208" t="n">
        <v>61.54</v>
      </c>
      <c r="G208" t="n">
        <v>230.79</v>
      </c>
      <c r="H208" t="n">
        <v>3.07</v>
      </c>
      <c r="I208" t="n">
        <v>16</v>
      </c>
      <c r="J208" t="n">
        <v>161.57</v>
      </c>
      <c r="K208" t="n">
        <v>45</v>
      </c>
      <c r="L208" t="n">
        <v>28</v>
      </c>
      <c r="M208" t="n">
        <v>10</v>
      </c>
      <c r="N208" t="n">
        <v>28.57</v>
      </c>
      <c r="O208" t="n">
        <v>20160.55</v>
      </c>
      <c r="P208" t="n">
        <v>544.6799999999999</v>
      </c>
      <c r="Q208" t="n">
        <v>793.2</v>
      </c>
      <c r="R208" t="n">
        <v>126.93</v>
      </c>
      <c r="S208" t="n">
        <v>86.27</v>
      </c>
      <c r="T208" t="n">
        <v>9789.51</v>
      </c>
      <c r="U208" t="n">
        <v>0.68</v>
      </c>
      <c r="V208" t="n">
        <v>0.79</v>
      </c>
      <c r="W208" t="n">
        <v>0.26</v>
      </c>
      <c r="X208" t="n">
        <v>0.58</v>
      </c>
      <c r="Y208" t="n">
        <v>0.5</v>
      </c>
      <c r="Z208" t="n">
        <v>10</v>
      </c>
    </row>
    <row r="209">
      <c r="A209" t="n">
        <v>28</v>
      </c>
      <c r="B209" t="n">
        <v>60</v>
      </c>
      <c r="C209" t="inlineStr">
        <is>
          <t xml:space="preserve">CONCLUIDO	</t>
        </is>
      </c>
      <c r="D209" t="n">
        <v>1.5641</v>
      </c>
      <c r="E209" t="n">
        <v>63.93</v>
      </c>
      <c r="F209" t="n">
        <v>61.42</v>
      </c>
      <c r="G209" t="n">
        <v>245.67</v>
      </c>
      <c r="H209" t="n">
        <v>3.15</v>
      </c>
      <c r="I209" t="n">
        <v>15</v>
      </c>
      <c r="J209" t="n">
        <v>163</v>
      </c>
      <c r="K209" t="n">
        <v>45</v>
      </c>
      <c r="L209" t="n">
        <v>29</v>
      </c>
      <c r="M209" t="n">
        <v>7</v>
      </c>
      <c r="N209" t="n">
        <v>29</v>
      </c>
      <c r="O209" t="n">
        <v>20336.78</v>
      </c>
      <c r="P209" t="n">
        <v>546.27</v>
      </c>
      <c r="Q209" t="n">
        <v>793.2</v>
      </c>
      <c r="R209" t="n">
        <v>122.61</v>
      </c>
      <c r="S209" t="n">
        <v>86.27</v>
      </c>
      <c r="T209" t="n">
        <v>7632.99</v>
      </c>
      <c r="U209" t="n">
        <v>0.7</v>
      </c>
      <c r="V209" t="n">
        <v>0.79</v>
      </c>
      <c r="W209" t="n">
        <v>0.25</v>
      </c>
      <c r="X209" t="n">
        <v>0.45</v>
      </c>
      <c r="Y209" t="n">
        <v>0.5</v>
      </c>
      <c r="Z209" t="n">
        <v>10</v>
      </c>
    </row>
    <row r="210">
      <c r="A210" t="n">
        <v>29</v>
      </c>
      <c r="B210" t="n">
        <v>60</v>
      </c>
      <c r="C210" t="inlineStr">
        <is>
          <t xml:space="preserve">CONCLUIDO	</t>
        </is>
      </c>
      <c r="D210" t="n">
        <v>1.5611</v>
      </c>
      <c r="E210" t="n">
        <v>64.06</v>
      </c>
      <c r="F210" t="n">
        <v>61.54</v>
      </c>
      <c r="G210" t="n">
        <v>246.17</v>
      </c>
      <c r="H210" t="n">
        <v>3.23</v>
      </c>
      <c r="I210" t="n">
        <v>15</v>
      </c>
      <c r="J210" t="n">
        <v>164.43</v>
      </c>
      <c r="K210" t="n">
        <v>45</v>
      </c>
      <c r="L210" t="n">
        <v>30</v>
      </c>
      <c r="M210" t="n">
        <v>1</v>
      </c>
      <c r="N210" t="n">
        <v>29.43</v>
      </c>
      <c r="O210" t="n">
        <v>20513.61</v>
      </c>
      <c r="P210" t="n">
        <v>544.38</v>
      </c>
      <c r="Q210" t="n">
        <v>793.2</v>
      </c>
      <c r="R210" t="n">
        <v>126.62</v>
      </c>
      <c r="S210" t="n">
        <v>86.27</v>
      </c>
      <c r="T210" t="n">
        <v>9640.280000000001</v>
      </c>
      <c r="U210" t="n">
        <v>0.68</v>
      </c>
      <c r="V210" t="n">
        <v>0.79</v>
      </c>
      <c r="W210" t="n">
        <v>0.26</v>
      </c>
      <c r="X210" t="n">
        <v>0.57</v>
      </c>
      <c r="Y210" t="n">
        <v>0.5</v>
      </c>
      <c r="Z210" t="n">
        <v>10</v>
      </c>
    </row>
    <row r="211">
      <c r="A211" t="n">
        <v>30</v>
      </c>
      <c r="B211" t="n">
        <v>60</v>
      </c>
      <c r="C211" t="inlineStr">
        <is>
          <t xml:space="preserve">CONCLUIDO	</t>
        </is>
      </c>
      <c r="D211" t="n">
        <v>1.5625</v>
      </c>
      <c r="E211" t="n">
        <v>64</v>
      </c>
      <c r="F211" t="n">
        <v>61.48</v>
      </c>
      <c r="G211" t="n">
        <v>245.94</v>
      </c>
      <c r="H211" t="n">
        <v>3.31</v>
      </c>
      <c r="I211" t="n">
        <v>15</v>
      </c>
      <c r="J211" t="n">
        <v>165.87</v>
      </c>
      <c r="K211" t="n">
        <v>45</v>
      </c>
      <c r="L211" t="n">
        <v>31</v>
      </c>
      <c r="M211" t="n">
        <v>1</v>
      </c>
      <c r="N211" t="n">
        <v>29.87</v>
      </c>
      <c r="O211" t="n">
        <v>20691.03</v>
      </c>
      <c r="P211" t="n">
        <v>546.72</v>
      </c>
      <c r="Q211" t="n">
        <v>793.2</v>
      </c>
      <c r="R211" t="n">
        <v>124.72</v>
      </c>
      <c r="S211" t="n">
        <v>86.27</v>
      </c>
      <c r="T211" t="n">
        <v>8688.950000000001</v>
      </c>
      <c r="U211" t="n">
        <v>0.6899999999999999</v>
      </c>
      <c r="V211" t="n">
        <v>0.79</v>
      </c>
      <c r="W211" t="n">
        <v>0.26</v>
      </c>
      <c r="X211" t="n">
        <v>0.52</v>
      </c>
      <c r="Y211" t="n">
        <v>0.5</v>
      </c>
      <c r="Z211" t="n">
        <v>10</v>
      </c>
    </row>
    <row r="212">
      <c r="A212" t="n">
        <v>31</v>
      </c>
      <c r="B212" t="n">
        <v>60</v>
      </c>
      <c r="C212" t="inlineStr">
        <is>
          <t xml:space="preserve">CONCLUIDO	</t>
        </is>
      </c>
      <c r="D212" t="n">
        <v>1.5621</v>
      </c>
      <c r="E212" t="n">
        <v>64.02</v>
      </c>
      <c r="F212" t="n">
        <v>61.5</v>
      </c>
      <c r="G212" t="n">
        <v>246.01</v>
      </c>
      <c r="H212" t="n">
        <v>3.39</v>
      </c>
      <c r="I212" t="n">
        <v>15</v>
      </c>
      <c r="J212" t="n">
        <v>167.31</v>
      </c>
      <c r="K212" t="n">
        <v>45</v>
      </c>
      <c r="L212" t="n">
        <v>32</v>
      </c>
      <c r="M212" t="n">
        <v>0</v>
      </c>
      <c r="N212" t="n">
        <v>30.31</v>
      </c>
      <c r="O212" t="n">
        <v>20869.05</v>
      </c>
      <c r="P212" t="n">
        <v>550.79</v>
      </c>
      <c r="Q212" t="n">
        <v>793.2</v>
      </c>
      <c r="R212" t="n">
        <v>125.33</v>
      </c>
      <c r="S212" t="n">
        <v>86.27</v>
      </c>
      <c r="T212" t="n">
        <v>8993.299999999999</v>
      </c>
      <c r="U212" t="n">
        <v>0.6899999999999999</v>
      </c>
      <c r="V212" t="n">
        <v>0.79</v>
      </c>
      <c r="W212" t="n">
        <v>0.26</v>
      </c>
      <c r="X212" t="n">
        <v>0.53</v>
      </c>
      <c r="Y212" t="n">
        <v>0.5</v>
      </c>
      <c r="Z212" t="n">
        <v>10</v>
      </c>
    </row>
    <row r="213">
      <c r="A213" t="n">
        <v>0</v>
      </c>
      <c r="B213" t="n">
        <v>80</v>
      </c>
      <c r="C213" t="inlineStr">
        <is>
          <t xml:space="preserve">CONCLUIDO	</t>
        </is>
      </c>
      <c r="D213" t="n">
        <v>0.8104</v>
      </c>
      <c r="E213" t="n">
        <v>123.4</v>
      </c>
      <c r="F213" t="n">
        <v>94.04000000000001</v>
      </c>
      <c r="G213" t="n">
        <v>6.73</v>
      </c>
      <c r="H213" t="n">
        <v>0.11</v>
      </c>
      <c r="I213" t="n">
        <v>839</v>
      </c>
      <c r="J213" t="n">
        <v>159.12</v>
      </c>
      <c r="K213" t="n">
        <v>50.28</v>
      </c>
      <c r="L213" t="n">
        <v>1</v>
      </c>
      <c r="M213" t="n">
        <v>837</v>
      </c>
      <c r="N213" t="n">
        <v>27.84</v>
      </c>
      <c r="O213" t="n">
        <v>19859.16</v>
      </c>
      <c r="P213" t="n">
        <v>1150.43</v>
      </c>
      <c r="Q213" t="n">
        <v>793.25</v>
      </c>
      <c r="R213" t="n">
        <v>1216.14</v>
      </c>
      <c r="S213" t="n">
        <v>86.27</v>
      </c>
      <c r="T213" t="n">
        <v>550278.13</v>
      </c>
      <c r="U213" t="n">
        <v>0.07000000000000001</v>
      </c>
      <c r="V213" t="n">
        <v>0.52</v>
      </c>
      <c r="W213" t="n">
        <v>1.57</v>
      </c>
      <c r="X213" t="n">
        <v>33.07</v>
      </c>
      <c r="Y213" t="n">
        <v>0.5</v>
      </c>
      <c r="Z213" t="n">
        <v>10</v>
      </c>
    </row>
    <row r="214">
      <c r="A214" t="n">
        <v>1</v>
      </c>
      <c r="B214" t="n">
        <v>80</v>
      </c>
      <c r="C214" t="inlineStr">
        <is>
          <t xml:space="preserve">CONCLUIDO	</t>
        </is>
      </c>
      <c r="D214" t="n">
        <v>1.164</v>
      </c>
      <c r="E214" t="n">
        <v>85.91</v>
      </c>
      <c r="F214" t="n">
        <v>73.18000000000001</v>
      </c>
      <c r="G214" t="n">
        <v>13.59</v>
      </c>
      <c r="H214" t="n">
        <v>0.22</v>
      </c>
      <c r="I214" t="n">
        <v>323</v>
      </c>
      <c r="J214" t="n">
        <v>160.54</v>
      </c>
      <c r="K214" t="n">
        <v>50.28</v>
      </c>
      <c r="L214" t="n">
        <v>2</v>
      </c>
      <c r="M214" t="n">
        <v>321</v>
      </c>
      <c r="N214" t="n">
        <v>28.26</v>
      </c>
      <c r="O214" t="n">
        <v>20034.4</v>
      </c>
      <c r="P214" t="n">
        <v>891.24</v>
      </c>
      <c r="Q214" t="n">
        <v>793.21</v>
      </c>
      <c r="R214" t="n">
        <v>516.33</v>
      </c>
      <c r="S214" t="n">
        <v>86.27</v>
      </c>
      <c r="T214" t="n">
        <v>202956.88</v>
      </c>
      <c r="U214" t="n">
        <v>0.17</v>
      </c>
      <c r="V214" t="n">
        <v>0.66</v>
      </c>
      <c r="W214" t="n">
        <v>0.73</v>
      </c>
      <c r="X214" t="n">
        <v>12.21</v>
      </c>
      <c r="Y214" t="n">
        <v>0.5</v>
      </c>
      <c r="Z214" t="n">
        <v>10</v>
      </c>
    </row>
    <row r="215">
      <c r="A215" t="n">
        <v>2</v>
      </c>
      <c r="B215" t="n">
        <v>80</v>
      </c>
      <c r="C215" t="inlineStr">
        <is>
          <t xml:space="preserve">CONCLUIDO	</t>
        </is>
      </c>
      <c r="D215" t="n">
        <v>1.2934</v>
      </c>
      <c r="E215" t="n">
        <v>77.31999999999999</v>
      </c>
      <c r="F215" t="n">
        <v>68.52</v>
      </c>
      <c r="G215" t="n">
        <v>20.45</v>
      </c>
      <c r="H215" t="n">
        <v>0.33</v>
      </c>
      <c r="I215" t="n">
        <v>201</v>
      </c>
      <c r="J215" t="n">
        <v>161.97</v>
      </c>
      <c r="K215" t="n">
        <v>50.28</v>
      </c>
      <c r="L215" t="n">
        <v>3</v>
      </c>
      <c r="M215" t="n">
        <v>199</v>
      </c>
      <c r="N215" t="n">
        <v>28.69</v>
      </c>
      <c r="O215" t="n">
        <v>20210.21</v>
      </c>
      <c r="P215" t="n">
        <v>831.75</v>
      </c>
      <c r="Q215" t="n">
        <v>793.21</v>
      </c>
      <c r="R215" t="n">
        <v>359.62</v>
      </c>
      <c r="S215" t="n">
        <v>86.27</v>
      </c>
      <c r="T215" t="n">
        <v>125208.26</v>
      </c>
      <c r="U215" t="n">
        <v>0.24</v>
      </c>
      <c r="V215" t="n">
        <v>0.71</v>
      </c>
      <c r="W215" t="n">
        <v>0.55</v>
      </c>
      <c r="X215" t="n">
        <v>7.54</v>
      </c>
      <c r="Y215" t="n">
        <v>0.5</v>
      </c>
      <c r="Z215" t="n">
        <v>10</v>
      </c>
    </row>
    <row r="216">
      <c r="A216" t="n">
        <v>3</v>
      </c>
      <c r="B216" t="n">
        <v>80</v>
      </c>
      <c r="C216" t="inlineStr">
        <is>
          <t xml:space="preserve">CONCLUIDO	</t>
        </is>
      </c>
      <c r="D216" t="n">
        <v>1.3621</v>
      </c>
      <c r="E216" t="n">
        <v>73.42</v>
      </c>
      <c r="F216" t="n">
        <v>66.39</v>
      </c>
      <c r="G216" t="n">
        <v>27.28</v>
      </c>
      <c r="H216" t="n">
        <v>0.43</v>
      </c>
      <c r="I216" t="n">
        <v>146</v>
      </c>
      <c r="J216" t="n">
        <v>163.4</v>
      </c>
      <c r="K216" t="n">
        <v>50.28</v>
      </c>
      <c r="L216" t="n">
        <v>4</v>
      </c>
      <c r="M216" t="n">
        <v>144</v>
      </c>
      <c r="N216" t="n">
        <v>29.12</v>
      </c>
      <c r="O216" t="n">
        <v>20386.62</v>
      </c>
      <c r="P216" t="n">
        <v>803.5</v>
      </c>
      <c r="Q216" t="n">
        <v>793.25</v>
      </c>
      <c r="R216" t="n">
        <v>288.93</v>
      </c>
      <c r="S216" t="n">
        <v>86.27</v>
      </c>
      <c r="T216" t="n">
        <v>90140.99000000001</v>
      </c>
      <c r="U216" t="n">
        <v>0.3</v>
      </c>
      <c r="V216" t="n">
        <v>0.73</v>
      </c>
      <c r="W216" t="n">
        <v>0.45</v>
      </c>
      <c r="X216" t="n">
        <v>5.41</v>
      </c>
      <c r="Y216" t="n">
        <v>0.5</v>
      </c>
      <c r="Z216" t="n">
        <v>10</v>
      </c>
    </row>
    <row r="217">
      <c r="A217" t="n">
        <v>4</v>
      </c>
      <c r="B217" t="n">
        <v>80</v>
      </c>
      <c r="C217" t="inlineStr">
        <is>
          <t xml:space="preserve">CONCLUIDO	</t>
        </is>
      </c>
      <c r="D217" t="n">
        <v>1.4051</v>
      </c>
      <c r="E217" t="n">
        <v>71.17</v>
      </c>
      <c r="F217" t="n">
        <v>65.17</v>
      </c>
      <c r="G217" t="n">
        <v>34.3</v>
      </c>
      <c r="H217" t="n">
        <v>0.54</v>
      </c>
      <c r="I217" t="n">
        <v>114</v>
      </c>
      <c r="J217" t="n">
        <v>164.83</v>
      </c>
      <c r="K217" t="n">
        <v>50.28</v>
      </c>
      <c r="L217" t="n">
        <v>5</v>
      </c>
      <c r="M217" t="n">
        <v>112</v>
      </c>
      <c r="N217" t="n">
        <v>29.55</v>
      </c>
      <c r="O217" t="n">
        <v>20563.61</v>
      </c>
      <c r="P217" t="n">
        <v>786.51</v>
      </c>
      <c r="Q217" t="n">
        <v>793.21</v>
      </c>
      <c r="R217" t="n">
        <v>248.15</v>
      </c>
      <c r="S217" t="n">
        <v>86.27</v>
      </c>
      <c r="T217" t="n">
        <v>69909.13</v>
      </c>
      <c r="U217" t="n">
        <v>0.35</v>
      </c>
      <c r="V217" t="n">
        <v>0.75</v>
      </c>
      <c r="W217" t="n">
        <v>0.4</v>
      </c>
      <c r="X217" t="n">
        <v>4.2</v>
      </c>
      <c r="Y217" t="n">
        <v>0.5</v>
      </c>
      <c r="Z217" t="n">
        <v>10</v>
      </c>
    </row>
    <row r="218">
      <c r="A218" t="n">
        <v>5</v>
      </c>
      <c r="B218" t="n">
        <v>80</v>
      </c>
      <c r="C218" t="inlineStr">
        <is>
          <t xml:space="preserve">CONCLUIDO	</t>
        </is>
      </c>
      <c r="D218" t="n">
        <v>1.4335</v>
      </c>
      <c r="E218" t="n">
        <v>69.76000000000001</v>
      </c>
      <c r="F218" t="n">
        <v>64.41</v>
      </c>
      <c r="G218" t="n">
        <v>41.11</v>
      </c>
      <c r="H218" t="n">
        <v>0.64</v>
      </c>
      <c r="I218" t="n">
        <v>94</v>
      </c>
      <c r="J218" t="n">
        <v>166.27</v>
      </c>
      <c r="K218" t="n">
        <v>50.28</v>
      </c>
      <c r="L218" t="n">
        <v>6</v>
      </c>
      <c r="M218" t="n">
        <v>92</v>
      </c>
      <c r="N218" t="n">
        <v>29.99</v>
      </c>
      <c r="O218" t="n">
        <v>20741.2</v>
      </c>
      <c r="P218" t="n">
        <v>775.28</v>
      </c>
      <c r="Q218" t="n">
        <v>793.2</v>
      </c>
      <c r="R218" t="n">
        <v>222.75</v>
      </c>
      <c r="S218" t="n">
        <v>86.27</v>
      </c>
      <c r="T218" t="n">
        <v>57308.6</v>
      </c>
      <c r="U218" t="n">
        <v>0.39</v>
      </c>
      <c r="V218" t="n">
        <v>0.75</v>
      </c>
      <c r="W218" t="n">
        <v>0.37</v>
      </c>
      <c r="X218" t="n">
        <v>3.44</v>
      </c>
      <c r="Y218" t="n">
        <v>0.5</v>
      </c>
      <c r="Z218" t="n">
        <v>10</v>
      </c>
    </row>
    <row r="219">
      <c r="A219" t="n">
        <v>6</v>
      </c>
      <c r="B219" t="n">
        <v>80</v>
      </c>
      <c r="C219" t="inlineStr">
        <is>
          <t xml:space="preserve">CONCLUIDO	</t>
        </is>
      </c>
      <c r="D219" t="n">
        <v>1.4543</v>
      </c>
      <c r="E219" t="n">
        <v>68.76000000000001</v>
      </c>
      <c r="F219" t="n">
        <v>63.86</v>
      </c>
      <c r="G219" t="n">
        <v>47.9</v>
      </c>
      <c r="H219" t="n">
        <v>0.74</v>
      </c>
      <c r="I219" t="n">
        <v>80</v>
      </c>
      <c r="J219" t="n">
        <v>167.72</v>
      </c>
      <c r="K219" t="n">
        <v>50.28</v>
      </c>
      <c r="L219" t="n">
        <v>7</v>
      </c>
      <c r="M219" t="n">
        <v>78</v>
      </c>
      <c r="N219" t="n">
        <v>30.44</v>
      </c>
      <c r="O219" t="n">
        <v>20919.39</v>
      </c>
      <c r="P219" t="n">
        <v>766.36</v>
      </c>
      <c r="Q219" t="n">
        <v>793.24</v>
      </c>
      <c r="R219" t="n">
        <v>204.31</v>
      </c>
      <c r="S219" t="n">
        <v>86.27</v>
      </c>
      <c r="T219" t="n">
        <v>48161.33</v>
      </c>
      <c r="U219" t="n">
        <v>0.42</v>
      </c>
      <c r="V219" t="n">
        <v>0.76</v>
      </c>
      <c r="W219" t="n">
        <v>0.35</v>
      </c>
      <c r="X219" t="n">
        <v>2.89</v>
      </c>
      <c r="Y219" t="n">
        <v>0.5</v>
      </c>
      <c r="Z219" t="n">
        <v>10</v>
      </c>
    </row>
    <row r="220">
      <c r="A220" t="n">
        <v>7</v>
      </c>
      <c r="B220" t="n">
        <v>80</v>
      </c>
      <c r="C220" t="inlineStr">
        <is>
          <t xml:space="preserve">CONCLUIDO	</t>
        </is>
      </c>
      <c r="D220" t="n">
        <v>1.4802</v>
      </c>
      <c r="E220" t="n">
        <v>67.56</v>
      </c>
      <c r="F220" t="n">
        <v>63.01</v>
      </c>
      <c r="G220" t="n">
        <v>54.79</v>
      </c>
      <c r="H220" t="n">
        <v>0.84</v>
      </c>
      <c r="I220" t="n">
        <v>69</v>
      </c>
      <c r="J220" t="n">
        <v>169.17</v>
      </c>
      <c r="K220" t="n">
        <v>50.28</v>
      </c>
      <c r="L220" t="n">
        <v>8</v>
      </c>
      <c r="M220" t="n">
        <v>67</v>
      </c>
      <c r="N220" t="n">
        <v>30.89</v>
      </c>
      <c r="O220" t="n">
        <v>21098.19</v>
      </c>
      <c r="P220" t="n">
        <v>753.5700000000001</v>
      </c>
      <c r="Q220" t="n">
        <v>793.21</v>
      </c>
      <c r="R220" t="n">
        <v>175.63</v>
      </c>
      <c r="S220" t="n">
        <v>86.27</v>
      </c>
      <c r="T220" t="n">
        <v>33875.5</v>
      </c>
      <c r="U220" t="n">
        <v>0.49</v>
      </c>
      <c r="V220" t="n">
        <v>0.77</v>
      </c>
      <c r="W220" t="n">
        <v>0.31</v>
      </c>
      <c r="X220" t="n">
        <v>2.04</v>
      </c>
      <c r="Y220" t="n">
        <v>0.5</v>
      </c>
      <c r="Z220" t="n">
        <v>10</v>
      </c>
    </row>
    <row r="221">
      <c r="A221" t="n">
        <v>8</v>
      </c>
      <c r="B221" t="n">
        <v>80</v>
      </c>
      <c r="C221" t="inlineStr">
        <is>
          <t xml:space="preserve">CONCLUIDO	</t>
        </is>
      </c>
      <c r="D221" t="n">
        <v>1.4788</v>
      </c>
      <c r="E221" t="n">
        <v>67.62</v>
      </c>
      <c r="F221" t="n">
        <v>63.3</v>
      </c>
      <c r="G221" t="n">
        <v>61.26</v>
      </c>
      <c r="H221" t="n">
        <v>0.9399999999999999</v>
      </c>
      <c r="I221" t="n">
        <v>62</v>
      </c>
      <c r="J221" t="n">
        <v>170.62</v>
      </c>
      <c r="K221" t="n">
        <v>50.28</v>
      </c>
      <c r="L221" t="n">
        <v>9</v>
      </c>
      <c r="M221" t="n">
        <v>60</v>
      </c>
      <c r="N221" t="n">
        <v>31.34</v>
      </c>
      <c r="O221" t="n">
        <v>21277.6</v>
      </c>
      <c r="P221" t="n">
        <v>755.16</v>
      </c>
      <c r="Q221" t="n">
        <v>793.21</v>
      </c>
      <c r="R221" t="n">
        <v>185.98</v>
      </c>
      <c r="S221" t="n">
        <v>86.27</v>
      </c>
      <c r="T221" t="n">
        <v>39083.28</v>
      </c>
      <c r="U221" t="n">
        <v>0.46</v>
      </c>
      <c r="V221" t="n">
        <v>0.77</v>
      </c>
      <c r="W221" t="n">
        <v>0.32</v>
      </c>
      <c r="X221" t="n">
        <v>2.33</v>
      </c>
      <c r="Y221" t="n">
        <v>0.5</v>
      </c>
      <c r="Z221" t="n">
        <v>10</v>
      </c>
    </row>
    <row r="222">
      <c r="A222" t="n">
        <v>9</v>
      </c>
      <c r="B222" t="n">
        <v>80</v>
      </c>
      <c r="C222" t="inlineStr">
        <is>
          <t xml:space="preserve">CONCLUIDO	</t>
        </is>
      </c>
      <c r="D222" t="n">
        <v>1.4908</v>
      </c>
      <c r="E222" t="n">
        <v>67.08</v>
      </c>
      <c r="F222" t="n">
        <v>62.98</v>
      </c>
      <c r="G222" t="n">
        <v>68.70999999999999</v>
      </c>
      <c r="H222" t="n">
        <v>1.03</v>
      </c>
      <c r="I222" t="n">
        <v>55</v>
      </c>
      <c r="J222" t="n">
        <v>172.08</v>
      </c>
      <c r="K222" t="n">
        <v>50.28</v>
      </c>
      <c r="L222" t="n">
        <v>10</v>
      </c>
      <c r="M222" t="n">
        <v>53</v>
      </c>
      <c r="N222" t="n">
        <v>31.8</v>
      </c>
      <c r="O222" t="n">
        <v>21457.64</v>
      </c>
      <c r="P222" t="n">
        <v>749.65</v>
      </c>
      <c r="Q222" t="n">
        <v>793.2</v>
      </c>
      <c r="R222" t="n">
        <v>175.13</v>
      </c>
      <c r="S222" t="n">
        <v>86.27</v>
      </c>
      <c r="T222" t="n">
        <v>33694.89</v>
      </c>
      <c r="U222" t="n">
        <v>0.49</v>
      </c>
      <c r="V222" t="n">
        <v>0.77</v>
      </c>
      <c r="W222" t="n">
        <v>0.31</v>
      </c>
      <c r="X222" t="n">
        <v>2.01</v>
      </c>
      <c r="Y222" t="n">
        <v>0.5</v>
      </c>
      <c r="Z222" t="n">
        <v>10</v>
      </c>
    </row>
    <row r="223">
      <c r="A223" t="n">
        <v>10</v>
      </c>
      <c r="B223" t="n">
        <v>80</v>
      </c>
      <c r="C223" t="inlineStr">
        <is>
          <t xml:space="preserve">CONCLUIDO	</t>
        </is>
      </c>
      <c r="D223" t="n">
        <v>1.4985</v>
      </c>
      <c r="E223" t="n">
        <v>66.73999999999999</v>
      </c>
      <c r="F223" t="n">
        <v>62.8</v>
      </c>
      <c r="G223" t="n">
        <v>75.36</v>
      </c>
      <c r="H223" t="n">
        <v>1.12</v>
      </c>
      <c r="I223" t="n">
        <v>50</v>
      </c>
      <c r="J223" t="n">
        <v>173.55</v>
      </c>
      <c r="K223" t="n">
        <v>50.28</v>
      </c>
      <c r="L223" t="n">
        <v>11</v>
      </c>
      <c r="M223" t="n">
        <v>48</v>
      </c>
      <c r="N223" t="n">
        <v>32.27</v>
      </c>
      <c r="O223" t="n">
        <v>21638.31</v>
      </c>
      <c r="P223" t="n">
        <v>745.3200000000001</v>
      </c>
      <c r="Q223" t="n">
        <v>793.2</v>
      </c>
      <c r="R223" t="n">
        <v>169.18</v>
      </c>
      <c r="S223" t="n">
        <v>86.27</v>
      </c>
      <c r="T223" t="n">
        <v>30742.54</v>
      </c>
      <c r="U223" t="n">
        <v>0.51</v>
      </c>
      <c r="V223" t="n">
        <v>0.77</v>
      </c>
      <c r="W223" t="n">
        <v>0.3</v>
      </c>
      <c r="X223" t="n">
        <v>1.83</v>
      </c>
      <c r="Y223" t="n">
        <v>0.5</v>
      </c>
      <c r="Z223" t="n">
        <v>10</v>
      </c>
    </row>
    <row r="224">
      <c r="A224" t="n">
        <v>11</v>
      </c>
      <c r="B224" t="n">
        <v>80</v>
      </c>
      <c r="C224" t="inlineStr">
        <is>
          <t xml:space="preserve">CONCLUIDO	</t>
        </is>
      </c>
      <c r="D224" t="n">
        <v>1.505</v>
      </c>
      <c r="E224" t="n">
        <v>66.44</v>
      </c>
      <c r="F224" t="n">
        <v>62.64</v>
      </c>
      <c r="G224" t="n">
        <v>81.7</v>
      </c>
      <c r="H224" t="n">
        <v>1.22</v>
      </c>
      <c r="I224" t="n">
        <v>46</v>
      </c>
      <c r="J224" t="n">
        <v>175.02</v>
      </c>
      <c r="K224" t="n">
        <v>50.28</v>
      </c>
      <c r="L224" t="n">
        <v>12</v>
      </c>
      <c r="M224" t="n">
        <v>44</v>
      </c>
      <c r="N224" t="n">
        <v>32.74</v>
      </c>
      <c r="O224" t="n">
        <v>21819.6</v>
      </c>
      <c r="P224" t="n">
        <v>741.25</v>
      </c>
      <c r="Q224" t="n">
        <v>793.2</v>
      </c>
      <c r="R224" t="n">
        <v>163.73</v>
      </c>
      <c r="S224" t="n">
        <v>86.27</v>
      </c>
      <c r="T224" t="n">
        <v>28040.56</v>
      </c>
      <c r="U224" t="n">
        <v>0.53</v>
      </c>
      <c r="V224" t="n">
        <v>0.78</v>
      </c>
      <c r="W224" t="n">
        <v>0.29</v>
      </c>
      <c r="X224" t="n">
        <v>1.67</v>
      </c>
      <c r="Y224" t="n">
        <v>0.5</v>
      </c>
      <c r="Z224" t="n">
        <v>10</v>
      </c>
    </row>
    <row r="225">
      <c r="A225" t="n">
        <v>12</v>
      </c>
      <c r="B225" t="n">
        <v>80</v>
      </c>
      <c r="C225" t="inlineStr">
        <is>
          <t xml:space="preserve">CONCLUIDO	</t>
        </is>
      </c>
      <c r="D225" t="n">
        <v>1.5117</v>
      </c>
      <c r="E225" t="n">
        <v>66.15000000000001</v>
      </c>
      <c r="F225" t="n">
        <v>62.47</v>
      </c>
      <c r="G225" t="n">
        <v>89.23999999999999</v>
      </c>
      <c r="H225" t="n">
        <v>1.31</v>
      </c>
      <c r="I225" t="n">
        <v>42</v>
      </c>
      <c r="J225" t="n">
        <v>176.49</v>
      </c>
      <c r="K225" t="n">
        <v>50.28</v>
      </c>
      <c r="L225" t="n">
        <v>13</v>
      </c>
      <c r="M225" t="n">
        <v>40</v>
      </c>
      <c r="N225" t="n">
        <v>33.21</v>
      </c>
      <c r="O225" t="n">
        <v>22001.54</v>
      </c>
      <c r="P225" t="n">
        <v>737.91</v>
      </c>
      <c r="Q225" t="n">
        <v>793.2</v>
      </c>
      <c r="R225" t="n">
        <v>158.07</v>
      </c>
      <c r="S225" t="n">
        <v>86.27</v>
      </c>
      <c r="T225" t="n">
        <v>25231.04</v>
      </c>
      <c r="U225" t="n">
        <v>0.55</v>
      </c>
      <c r="V225" t="n">
        <v>0.78</v>
      </c>
      <c r="W225" t="n">
        <v>0.29</v>
      </c>
      <c r="X225" t="n">
        <v>1.5</v>
      </c>
      <c r="Y225" t="n">
        <v>0.5</v>
      </c>
      <c r="Z225" t="n">
        <v>10</v>
      </c>
    </row>
    <row r="226">
      <c r="A226" t="n">
        <v>13</v>
      </c>
      <c r="B226" t="n">
        <v>80</v>
      </c>
      <c r="C226" t="inlineStr">
        <is>
          <t xml:space="preserve">CONCLUIDO	</t>
        </is>
      </c>
      <c r="D226" t="n">
        <v>1.5165</v>
      </c>
      <c r="E226" t="n">
        <v>65.94</v>
      </c>
      <c r="F226" t="n">
        <v>62.36</v>
      </c>
      <c r="G226" t="n">
        <v>95.94</v>
      </c>
      <c r="H226" t="n">
        <v>1.4</v>
      </c>
      <c r="I226" t="n">
        <v>39</v>
      </c>
      <c r="J226" t="n">
        <v>177.97</v>
      </c>
      <c r="K226" t="n">
        <v>50.28</v>
      </c>
      <c r="L226" t="n">
        <v>14</v>
      </c>
      <c r="M226" t="n">
        <v>37</v>
      </c>
      <c r="N226" t="n">
        <v>33.69</v>
      </c>
      <c r="O226" t="n">
        <v>22184.13</v>
      </c>
      <c r="P226" t="n">
        <v>734.49</v>
      </c>
      <c r="Q226" t="n">
        <v>793.21</v>
      </c>
      <c r="R226" t="n">
        <v>154.51</v>
      </c>
      <c r="S226" t="n">
        <v>86.27</v>
      </c>
      <c r="T226" t="n">
        <v>23466.45</v>
      </c>
      <c r="U226" t="n">
        <v>0.5600000000000001</v>
      </c>
      <c r="V226" t="n">
        <v>0.78</v>
      </c>
      <c r="W226" t="n">
        <v>0.28</v>
      </c>
      <c r="X226" t="n">
        <v>1.39</v>
      </c>
      <c r="Y226" t="n">
        <v>0.5</v>
      </c>
      <c r="Z226" t="n">
        <v>10</v>
      </c>
    </row>
    <row r="227">
      <c r="A227" t="n">
        <v>14</v>
      </c>
      <c r="B227" t="n">
        <v>80</v>
      </c>
      <c r="C227" t="inlineStr">
        <is>
          <t xml:space="preserve">CONCLUIDO	</t>
        </is>
      </c>
      <c r="D227" t="n">
        <v>1.5216</v>
      </c>
      <c r="E227" t="n">
        <v>65.72</v>
      </c>
      <c r="F227" t="n">
        <v>62.24</v>
      </c>
      <c r="G227" t="n">
        <v>103.73</v>
      </c>
      <c r="H227" t="n">
        <v>1.48</v>
      </c>
      <c r="I227" t="n">
        <v>36</v>
      </c>
      <c r="J227" t="n">
        <v>179.46</v>
      </c>
      <c r="K227" t="n">
        <v>50.28</v>
      </c>
      <c r="L227" t="n">
        <v>15</v>
      </c>
      <c r="M227" t="n">
        <v>34</v>
      </c>
      <c r="N227" t="n">
        <v>34.18</v>
      </c>
      <c r="O227" t="n">
        <v>22367.38</v>
      </c>
      <c r="P227" t="n">
        <v>730.96</v>
      </c>
      <c r="Q227" t="n">
        <v>793.2</v>
      </c>
      <c r="R227" t="n">
        <v>150.12</v>
      </c>
      <c r="S227" t="n">
        <v>86.27</v>
      </c>
      <c r="T227" t="n">
        <v>21286.69</v>
      </c>
      <c r="U227" t="n">
        <v>0.57</v>
      </c>
      <c r="V227" t="n">
        <v>0.78</v>
      </c>
      <c r="W227" t="n">
        <v>0.28</v>
      </c>
      <c r="X227" t="n">
        <v>1.27</v>
      </c>
      <c r="Y227" t="n">
        <v>0.5</v>
      </c>
      <c r="Z227" t="n">
        <v>10</v>
      </c>
    </row>
    <row r="228">
      <c r="A228" t="n">
        <v>15</v>
      </c>
      <c r="B228" t="n">
        <v>80</v>
      </c>
      <c r="C228" t="inlineStr">
        <is>
          <t xml:space="preserve">CONCLUIDO	</t>
        </is>
      </c>
      <c r="D228" t="n">
        <v>1.5227</v>
      </c>
      <c r="E228" t="n">
        <v>65.67</v>
      </c>
      <c r="F228" t="n">
        <v>62.25</v>
      </c>
      <c r="G228" t="n">
        <v>109.86</v>
      </c>
      <c r="H228" t="n">
        <v>1.57</v>
      </c>
      <c r="I228" t="n">
        <v>34</v>
      </c>
      <c r="J228" t="n">
        <v>180.95</v>
      </c>
      <c r="K228" t="n">
        <v>50.28</v>
      </c>
      <c r="L228" t="n">
        <v>16</v>
      </c>
      <c r="M228" t="n">
        <v>32</v>
      </c>
      <c r="N228" t="n">
        <v>34.67</v>
      </c>
      <c r="O228" t="n">
        <v>22551.28</v>
      </c>
      <c r="P228" t="n">
        <v>728.98</v>
      </c>
      <c r="Q228" t="n">
        <v>793.2</v>
      </c>
      <c r="R228" t="n">
        <v>150.97</v>
      </c>
      <c r="S228" t="n">
        <v>86.27</v>
      </c>
      <c r="T228" t="n">
        <v>21722.1</v>
      </c>
      <c r="U228" t="n">
        <v>0.57</v>
      </c>
      <c r="V228" t="n">
        <v>0.78</v>
      </c>
      <c r="W228" t="n">
        <v>0.28</v>
      </c>
      <c r="X228" t="n">
        <v>1.28</v>
      </c>
      <c r="Y228" t="n">
        <v>0.5</v>
      </c>
      <c r="Z228" t="n">
        <v>10</v>
      </c>
    </row>
    <row r="229">
      <c r="A229" t="n">
        <v>16</v>
      </c>
      <c r="B229" t="n">
        <v>80</v>
      </c>
      <c r="C229" t="inlineStr">
        <is>
          <t xml:space="preserve">CONCLUIDO	</t>
        </is>
      </c>
      <c r="D229" t="n">
        <v>1.5269</v>
      </c>
      <c r="E229" t="n">
        <v>65.48999999999999</v>
      </c>
      <c r="F229" t="n">
        <v>62.14</v>
      </c>
      <c r="G229" t="n">
        <v>116.5</v>
      </c>
      <c r="H229" t="n">
        <v>1.65</v>
      </c>
      <c r="I229" t="n">
        <v>32</v>
      </c>
      <c r="J229" t="n">
        <v>182.45</v>
      </c>
      <c r="K229" t="n">
        <v>50.28</v>
      </c>
      <c r="L229" t="n">
        <v>17</v>
      </c>
      <c r="M229" t="n">
        <v>30</v>
      </c>
      <c r="N229" t="n">
        <v>35.17</v>
      </c>
      <c r="O229" t="n">
        <v>22735.98</v>
      </c>
      <c r="P229" t="n">
        <v>726.1</v>
      </c>
      <c r="Q229" t="n">
        <v>793.21</v>
      </c>
      <c r="R229" t="n">
        <v>147.01</v>
      </c>
      <c r="S229" t="n">
        <v>86.27</v>
      </c>
      <c r="T229" t="n">
        <v>19748.03</v>
      </c>
      <c r="U229" t="n">
        <v>0.59</v>
      </c>
      <c r="V229" t="n">
        <v>0.78</v>
      </c>
      <c r="W229" t="n">
        <v>0.27</v>
      </c>
      <c r="X229" t="n">
        <v>1.17</v>
      </c>
      <c r="Y229" t="n">
        <v>0.5</v>
      </c>
      <c r="Z229" t="n">
        <v>10</v>
      </c>
    </row>
    <row r="230">
      <c r="A230" t="n">
        <v>17</v>
      </c>
      <c r="B230" t="n">
        <v>80</v>
      </c>
      <c r="C230" t="inlineStr">
        <is>
          <t xml:space="preserve">CONCLUIDO	</t>
        </is>
      </c>
      <c r="D230" t="n">
        <v>1.5303</v>
      </c>
      <c r="E230" t="n">
        <v>65.34999999999999</v>
      </c>
      <c r="F230" t="n">
        <v>62.06</v>
      </c>
      <c r="G230" t="n">
        <v>124.11</v>
      </c>
      <c r="H230" t="n">
        <v>1.74</v>
      </c>
      <c r="I230" t="n">
        <v>30</v>
      </c>
      <c r="J230" t="n">
        <v>183.95</v>
      </c>
      <c r="K230" t="n">
        <v>50.28</v>
      </c>
      <c r="L230" t="n">
        <v>18</v>
      </c>
      <c r="M230" t="n">
        <v>28</v>
      </c>
      <c r="N230" t="n">
        <v>35.67</v>
      </c>
      <c r="O230" t="n">
        <v>22921.24</v>
      </c>
      <c r="P230" t="n">
        <v>722.63</v>
      </c>
      <c r="Q230" t="n">
        <v>793.21</v>
      </c>
      <c r="R230" t="n">
        <v>144.52</v>
      </c>
      <c r="S230" t="n">
        <v>86.27</v>
      </c>
      <c r="T230" t="n">
        <v>18515.11</v>
      </c>
      <c r="U230" t="n">
        <v>0.6</v>
      </c>
      <c r="V230" t="n">
        <v>0.78</v>
      </c>
      <c r="W230" t="n">
        <v>0.26</v>
      </c>
      <c r="X230" t="n">
        <v>1.09</v>
      </c>
      <c r="Y230" t="n">
        <v>0.5</v>
      </c>
      <c r="Z230" t="n">
        <v>10</v>
      </c>
    </row>
    <row r="231">
      <c r="A231" t="n">
        <v>18</v>
      </c>
      <c r="B231" t="n">
        <v>80</v>
      </c>
      <c r="C231" t="inlineStr">
        <is>
          <t xml:space="preserve">CONCLUIDO	</t>
        </is>
      </c>
      <c r="D231" t="n">
        <v>1.5321</v>
      </c>
      <c r="E231" t="n">
        <v>65.27</v>
      </c>
      <c r="F231" t="n">
        <v>62.01</v>
      </c>
      <c r="G231" t="n">
        <v>128.3</v>
      </c>
      <c r="H231" t="n">
        <v>1.82</v>
      </c>
      <c r="I231" t="n">
        <v>29</v>
      </c>
      <c r="J231" t="n">
        <v>185.46</v>
      </c>
      <c r="K231" t="n">
        <v>50.28</v>
      </c>
      <c r="L231" t="n">
        <v>19</v>
      </c>
      <c r="M231" t="n">
        <v>27</v>
      </c>
      <c r="N231" t="n">
        <v>36.18</v>
      </c>
      <c r="O231" t="n">
        <v>23107.19</v>
      </c>
      <c r="P231" t="n">
        <v>719.6</v>
      </c>
      <c r="Q231" t="n">
        <v>793.2</v>
      </c>
      <c r="R231" t="n">
        <v>142.72</v>
      </c>
      <c r="S231" t="n">
        <v>86.27</v>
      </c>
      <c r="T231" t="n">
        <v>17619.43</v>
      </c>
      <c r="U231" t="n">
        <v>0.6</v>
      </c>
      <c r="V231" t="n">
        <v>0.78</v>
      </c>
      <c r="W231" t="n">
        <v>0.27</v>
      </c>
      <c r="X231" t="n">
        <v>1.04</v>
      </c>
      <c r="Y231" t="n">
        <v>0.5</v>
      </c>
      <c r="Z231" t="n">
        <v>10</v>
      </c>
    </row>
    <row r="232">
      <c r="A232" t="n">
        <v>19</v>
      </c>
      <c r="B232" t="n">
        <v>80</v>
      </c>
      <c r="C232" t="inlineStr">
        <is>
          <t xml:space="preserve">CONCLUIDO	</t>
        </is>
      </c>
      <c r="D232" t="n">
        <v>1.5356</v>
      </c>
      <c r="E232" t="n">
        <v>65.12</v>
      </c>
      <c r="F232" t="n">
        <v>61.93</v>
      </c>
      <c r="G232" t="n">
        <v>137.62</v>
      </c>
      <c r="H232" t="n">
        <v>1.9</v>
      </c>
      <c r="I232" t="n">
        <v>27</v>
      </c>
      <c r="J232" t="n">
        <v>186.97</v>
      </c>
      <c r="K232" t="n">
        <v>50.28</v>
      </c>
      <c r="L232" t="n">
        <v>20</v>
      </c>
      <c r="M232" t="n">
        <v>25</v>
      </c>
      <c r="N232" t="n">
        <v>36.69</v>
      </c>
      <c r="O232" t="n">
        <v>23293.82</v>
      </c>
      <c r="P232" t="n">
        <v>717.91</v>
      </c>
      <c r="Q232" t="n">
        <v>793.2</v>
      </c>
      <c r="R232" t="n">
        <v>140.08</v>
      </c>
      <c r="S232" t="n">
        <v>86.27</v>
      </c>
      <c r="T232" t="n">
        <v>16311.07</v>
      </c>
      <c r="U232" t="n">
        <v>0.62</v>
      </c>
      <c r="V232" t="n">
        <v>0.78</v>
      </c>
      <c r="W232" t="n">
        <v>0.26</v>
      </c>
      <c r="X232" t="n">
        <v>0.96</v>
      </c>
      <c r="Y232" t="n">
        <v>0.5</v>
      </c>
      <c r="Z232" t="n">
        <v>10</v>
      </c>
    </row>
    <row r="233">
      <c r="A233" t="n">
        <v>20</v>
      </c>
      <c r="B233" t="n">
        <v>80</v>
      </c>
      <c r="C233" t="inlineStr">
        <is>
          <t xml:space="preserve">CONCLUIDO	</t>
        </is>
      </c>
      <c r="D233" t="n">
        <v>1.537</v>
      </c>
      <c r="E233" t="n">
        <v>65.06</v>
      </c>
      <c r="F233" t="n">
        <v>61.9</v>
      </c>
      <c r="G233" t="n">
        <v>142.85</v>
      </c>
      <c r="H233" t="n">
        <v>1.98</v>
      </c>
      <c r="I233" t="n">
        <v>26</v>
      </c>
      <c r="J233" t="n">
        <v>188.49</v>
      </c>
      <c r="K233" t="n">
        <v>50.28</v>
      </c>
      <c r="L233" t="n">
        <v>21</v>
      </c>
      <c r="M233" t="n">
        <v>24</v>
      </c>
      <c r="N233" t="n">
        <v>37.21</v>
      </c>
      <c r="O233" t="n">
        <v>23481.16</v>
      </c>
      <c r="P233" t="n">
        <v>715.46</v>
      </c>
      <c r="Q233" t="n">
        <v>793.2</v>
      </c>
      <c r="R233" t="n">
        <v>139.23</v>
      </c>
      <c r="S233" t="n">
        <v>86.27</v>
      </c>
      <c r="T233" t="n">
        <v>15887.71</v>
      </c>
      <c r="U233" t="n">
        <v>0.62</v>
      </c>
      <c r="V233" t="n">
        <v>0.78</v>
      </c>
      <c r="W233" t="n">
        <v>0.26</v>
      </c>
      <c r="X233" t="n">
        <v>0.93</v>
      </c>
      <c r="Y233" t="n">
        <v>0.5</v>
      </c>
      <c r="Z233" t="n">
        <v>10</v>
      </c>
    </row>
    <row r="234">
      <c r="A234" t="n">
        <v>21</v>
      </c>
      <c r="B234" t="n">
        <v>80</v>
      </c>
      <c r="C234" t="inlineStr">
        <is>
          <t xml:space="preserve">CONCLUIDO	</t>
        </is>
      </c>
      <c r="D234" t="n">
        <v>1.5389</v>
      </c>
      <c r="E234" t="n">
        <v>64.98</v>
      </c>
      <c r="F234" t="n">
        <v>61.85</v>
      </c>
      <c r="G234" t="n">
        <v>148.45</v>
      </c>
      <c r="H234" t="n">
        <v>2.05</v>
      </c>
      <c r="I234" t="n">
        <v>25</v>
      </c>
      <c r="J234" t="n">
        <v>190.01</v>
      </c>
      <c r="K234" t="n">
        <v>50.28</v>
      </c>
      <c r="L234" t="n">
        <v>22</v>
      </c>
      <c r="M234" t="n">
        <v>23</v>
      </c>
      <c r="N234" t="n">
        <v>37.74</v>
      </c>
      <c r="O234" t="n">
        <v>23669.2</v>
      </c>
      <c r="P234" t="n">
        <v>712.6799999999999</v>
      </c>
      <c r="Q234" t="n">
        <v>793.2</v>
      </c>
      <c r="R234" t="n">
        <v>137.41</v>
      </c>
      <c r="S234" t="n">
        <v>86.27</v>
      </c>
      <c r="T234" t="n">
        <v>14985.01</v>
      </c>
      <c r="U234" t="n">
        <v>0.63</v>
      </c>
      <c r="V234" t="n">
        <v>0.79</v>
      </c>
      <c r="W234" t="n">
        <v>0.26</v>
      </c>
      <c r="X234" t="n">
        <v>0.88</v>
      </c>
      <c r="Y234" t="n">
        <v>0.5</v>
      </c>
      <c r="Z234" t="n">
        <v>10</v>
      </c>
    </row>
    <row r="235">
      <c r="A235" t="n">
        <v>22</v>
      </c>
      <c r="B235" t="n">
        <v>80</v>
      </c>
      <c r="C235" t="inlineStr">
        <is>
          <t xml:space="preserve">CONCLUIDO	</t>
        </is>
      </c>
      <c r="D235" t="n">
        <v>1.5391</v>
      </c>
      <c r="E235" t="n">
        <v>64.97</v>
      </c>
      <c r="F235" t="n">
        <v>61.88</v>
      </c>
      <c r="G235" t="n">
        <v>154.69</v>
      </c>
      <c r="H235" t="n">
        <v>2.13</v>
      </c>
      <c r="I235" t="n">
        <v>24</v>
      </c>
      <c r="J235" t="n">
        <v>191.55</v>
      </c>
      <c r="K235" t="n">
        <v>50.28</v>
      </c>
      <c r="L235" t="n">
        <v>23</v>
      </c>
      <c r="M235" t="n">
        <v>22</v>
      </c>
      <c r="N235" t="n">
        <v>38.27</v>
      </c>
      <c r="O235" t="n">
        <v>23857.96</v>
      </c>
      <c r="P235" t="n">
        <v>708.72</v>
      </c>
      <c r="Q235" t="n">
        <v>793.2</v>
      </c>
      <c r="R235" t="n">
        <v>138.49</v>
      </c>
      <c r="S235" t="n">
        <v>86.27</v>
      </c>
      <c r="T235" t="n">
        <v>15529.81</v>
      </c>
      <c r="U235" t="n">
        <v>0.62</v>
      </c>
      <c r="V235" t="n">
        <v>0.78</v>
      </c>
      <c r="W235" t="n">
        <v>0.26</v>
      </c>
      <c r="X235" t="n">
        <v>0.91</v>
      </c>
      <c r="Y235" t="n">
        <v>0.5</v>
      </c>
      <c r="Z235" t="n">
        <v>10</v>
      </c>
    </row>
    <row r="236">
      <c r="A236" t="n">
        <v>23</v>
      </c>
      <c r="B236" t="n">
        <v>80</v>
      </c>
      <c r="C236" t="inlineStr">
        <is>
          <t xml:space="preserve">CONCLUIDO	</t>
        </is>
      </c>
      <c r="D236" t="n">
        <v>1.5414</v>
      </c>
      <c r="E236" t="n">
        <v>64.88</v>
      </c>
      <c r="F236" t="n">
        <v>61.81</v>
      </c>
      <c r="G236" t="n">
        <v>161.25</v>
      </c>
      <c r="H236" t="n">
        <v>2.21</v>
      </c>
      <c r="I236" t="n">
        <v>23</v>
      </c>
      <c r="J236" t="n">
        <v>193.08</v>
      </c>
      <c r="K236" t="n">
        <v>50.28</v>
      </c>
      <c r="L236" t="n">
        <v>24</v>
      </c>
      <c r="M236" t="n">
        <v>21</v>
      </c>
      <c r="N236" t="n">
        <v>38.8</v>
      </c>
      <c r="O236" t="n">
        <v>24047.45</v>
      </c>
      <c r="P236" t="n">
        <v>707.47</v>
      </c>
      <c r="Q236" t="n">
        <v>793.2</v>
      </c>
      <c r="R236" t="n">
        <v>136.2</v>
      </c>
      <c r="S236" t="n">
        <v>86.27</v>
      </c>
      <c r="T236" t="n">
        <v>14388.84</v>
      </c>
      <c r="U236" t="n">
        <v>0.63</v>
      </c>
      <c r="V236" t="n">
        <v>0.79</v>
      </c>
      <c r="W236" t="n">
        <v>0.26</v>
      </c>
      <c r="X236" t="n">
        <v>0.84</v>
      </c>
      <c r="Y236" t="n">
        <v>0.5</v>
      </c>
      <c r="Z236" t="n">
        <v>10</v>
      </c>
    </row>
    <row r="237">
      <c r="A237" t="n">
        <v>24</v>
      </c>
      <c r="B237" t="n">
        <v>80</v>
      </c>
      <c r="C237" t="inlineStr">
        <is>
          <t xml:space="preserve">CONCLUIDO	</t>
        </is>
      </c>
      <c r="D237" t="n">
        <v>1.5432</v>
      </c>
      <c r="E237" t="n">
        <v>64.8</v>
      </c>
      <c r="F237" t="n">
        <v>61.77</v>
      </c>
      <c r="G237" t="n">
        <v>168.45</v>
      </c>
      <c r="H237" t="n">
        <v>2.28</v>
      </c>
      <c r="I237" t="n">
        <v>22</v>
      </c>
      <c r="J237" t="n">
        <v>194.62</v>
      </c>
      <c r="K237" t="n">
        <v>50.28</v>
      </c>
      <c r="L237" t="n">
        <v>25</v>
      </c>
      <c r="M237" t="n">
        <v>20</v>
      </c>
      <c r="N237" t="n">
        <v>39.34</v>
      </c>
      <c r="O237" t="n">
        <v>24237.67</v>
      </c>
      <c r="P237" t="n">
        <v>706.23</v>
      </c>
      <c r="Q237" t="n">
        <v>793.2</v>
      </c>
      <c r="R237" t="n">
        <v>134.63</v>
      </c>
      <c r="S237" t="n">
        <v>86.27</v>
      </c>
      <c r="T237" t="n">
        <v>13611.89</v>
      </c>
      <c r="U237" t="n">
        <v>0.64</v>
      </c>
      <c r="V237" t="n">
        <v>0.79</v>
      </c>
      <c r="W237" t="n">
        <v>0.26</v>
      </c>
      <c r="X237" t="n">
        <v>0.8</v>
      </c>
      <c r="Y237" t="n">
        <v>0.5</v>
      </c>
      <c r="Z237" t="n">
        <v>10</v>
      </c>
    </row>
    <row r="238">
      <c r="A238" t="n">
        <v>25</v>
      </c>
      <c r="B238" t="n">
        <v>80</v>
      </c>
      <c r="C238" t="inlineStr">
        <is>
          <t xml:space="preserve">CONCLUIDO	</t>
        </is>
      </c>
      <c r="D238" t="n">
        <v>1.5452</v>
      </c>
      <c r="E238" t="n">
        <v>64.72</v>
      </c>
      <c r="F238" t="n">
        <v>61.72</v>
      </c>
      <c r="G238" t="n">
        <v>176.33</v>
      </c>
      <c r="H238" t="n">
        <v>2.35</v>
      </c>
      <c r="I238" t="n">
        <v>21</v>
      </c>
      <c r="J238" t="n">
        <v>196.17</v>
      </c>
      <c r="K238" t="n">
        <v>50.28</v>
      </c>
      <c r="L238" t="n">
        <v>26</v>
      </c>
      <c r="M238" t="n">
        <v>19</v>
      </c>
      <c r="N238" t="n">
        <v>39.89</v>
      </c>
      <c r="O238" t="n">
        <v>24428.62</v>
      </c>
      <c r="P238" t="n">
        <v>704.65</v>
      </c>
      <c r="Q238" t="n">
        <v>793.2</v>
      </c>
      <c r="R238" t="n">
        <v>132.91</v>
      </c>
      <c r="S238" t="n">
        <v>86.27</v>
      </c>
      <c r="T238" t="n">
        <v>12757.2</v>
      </c>
      <c r="U238" t="n">
        <v>0.65</v>
      </c>
      <c r="V238" t="n">
        <v>0.79</v>
      </c>
      <c r="W238" t="n">
        <v>0.26</v>
      </c>
      <c r="X238" t="n">
        <v>0.75</v>
      </c>
      <c r="Y238" t="n">
        <v>0.5</v>
      </c>
      <c r="Z238" t="n">
        <v>10</v>
      </c>
    </row>
    <row r="239">
      <c r="A239" t="n">
        <v>26</v>
      </c>
      <c r="B239" t="n">
        <v>80</v>
      </c>
      <c r="C239" t="inlineStr">
        <is>
          <t xml:space="preserve">CONCLUIDO	</t>
        </is>
      </c>
      <c r="D239" t="n">
        <v>1.5472</v>
      </c>
      <c r="E239" t="n">
        <v>64.63</v>
      </c>
      <c r="F239" t="n">
        <v>61.67</v>
      </c>
      <c r="G239" t="n">
        <v>185</v>
      </c>
      <c r="H239" t="n">
        <v>2.42</v>
      </c>
      <c r="I239" t="n">
        <v>20</v>
      </c>
      <c r="J239" t="n">
        <v>197.73</v>
      </c>
      <c r="K239" t="n">
        <v>50.28</v>
      </c>
      <c r="L239" t="n">
        <v>27</v>
      </c>
      <c r="M239" t="n">
        <v>18</v>
      </c>
      <c r="N239" t="n">
        <v>40.45</v>
      </c>
      <c r="O239" t="n">
        <v>24620.33</v>
      </c>
      <c r="P239" t="n">
        <v>703.12</v>
      </c>
      <c r="Q239" t="n">
        <v>793.2</v>
      </c>
      <c r="R239" t="n">
        <v>131.31</v>
      </c>
      <c r="S239" t="n">
        <v>86.27</v>
      </c>
      <c r="T239" t="n">
        <v>11957.7</v>
      </c>
      <c r="U239" t="n">
        <v>0.66</v>
      </c>
      <c r="V239" t="n">
        <v>0.79</v>
      </c>
      <c r="W239" t="n">
        <v>0.25</v>
      </c>
      <c r="X239" t="n">
        <v>0.7</v>
      </c>
      <c r="Y239" t="n">
        <v>0.5</v>
      </c>
      <c r="Z239" t="n">
        <v>10</v>
      </c>
    </row>
    <row r="240">
      <c r="A240" t="n">
        <v>27</v>
      </c>
      <c r="B240" t="n">
        <v>80</v>
      </c>
      <c r="C240" t="inlineStr">
        <is>
          <t xml:space="preserve">CONCLUIDO	</t>
        </is>
      </c>
      <c r="D240" t="n">
        <v>1.5489</v>
      </c>
      <c r="E240" t="n">
        <v>64.56</v>
      </c>
      <c r="F240" t="n">
        <v>61.63</v>
      </c>
      <c r="G240" t="n">
        <v>194.61</v>
      </c>
      <c r="H240" t="n">
        <v>2.49</v>
      </c>
      <c r="I240" t="n">
        <v>19</v>
      </c>
      <c r="J240" t="n">
        <v>199.29</v>
      </c>
      <c r="K240" t="n">
        <v>50.28</v>
      </c>
      <c r="L240" t="n">
        <v>28</v>
      </c>
      <c r="M240" t="n">
        <v>17</v>
      </c>
      <c r="N240" t="n">
        <v>41.01</v>
      </c>
      <c r="O240" t="n">
        <v>24812.8</v>
      </c>
      <c r="P240" t="n">
        <v>699.1</v>
      </c>
      <c r="Q240" t="n">
        <v>793.2</v>
      </c>
      <c r="R240" t="n">
        <v>130.04</v>
      </c>
      <c r="S240" t="n">
        <v>86.27</v>
      </c>
      <c r="T240" t="n">
        <v>11331.78</v>
      </c>
      <c r="U240" t="n">
        <v>0.66</v>
      </c>
      <c r="V240" t="n">
        <v>0.79</v>
      </c>
      <c r="W240" t="n">
        <v>0.25</v>
      </c>
      <c r="X240" t="n">
        <v>0.66</v>
      </c>
      <c r="Y240" t="n">
        <v>0.5</v>
      </c>
      <c r="Z240" t="n">
        <v>10</v>
      </c>
    </row>
    <row r="241">
      <c r="A241" t="n">
        <v>28</v>
      </c>
      <c r="B241" t="n">
        <v>80</v>
      </c>
      <c r="C241" t="inlineStr">
        <is>
          <t xml:space="preserve">CONCLUIDO	</t>
        </is>
      </c>
      <c r="D241" t="n">
        <v>1.5488</v>
      </c>
      <c r="E241" t="n">
        <v>64.56999999999999</v>
      </c>
      <c r="F241" t="n">
        <v>61.63</v>
      </c>
      <c r="G241" t="n">
        <v>194.62</v>
      </c>
      <c r="H241" t="n">
        <v>2.56</v>
      </c>
      <c r="I241" t="n">
        <v>19</v>
      </c>
      <c r="J241" t="n">
        <v>200.85</v>
      </c>
      <c r="K241" t="n">
        <v>50.28</v>
      </c>
      <c r="L241" t="n">
        <v>29</v>
      </c>
      <c r="M241" t="n">
        <v>17</v>
      </c>
      <c r="N241" t="n">
        <v>41.57</v>
      </c>
      <c r="O241" t="n">
        <v>25006.03</v>
      </c>
      <c r="P241" t="n">
        <v>698.74</v>
      </c>
      <c r="Q241" t="n">
        <v>793.2</v>
      </c>
      <c r="R241" t="n">
        <v>130.01</v>
      </c>
      <c r="S241" t="n">
        <v>86.27</v>
      </c>
      <c r="T241" t="n">
        <v>11314.23</v>
      </c>
      <c r="U241" t="n">
        <v>0.66</v>
      </c>
      <c r="V241" t="n">
        <v>0.79</v>
      </c>
      <c r="W241" t="n">
        <v>0.25</v>
      </c>
      <c r="X241" t="n">
        <v>0.66</v>
      </c>
      <c r="Y241" t="n">
        <v>0.5</v>
      </c>
      <c r="Z241" t="n">
        <v>10</v>
      </c>
    </row>
    <row r="242">
      <c r="A242" t="n">
        <v>29</v>
      </c>
      <c r="B242" t="n">
        <v>80</v>
      </c>
      <c r="C242" t="inlineStr">
        <is>
          <t xml:space="preserve">CONCLUIDO	</t>
        </is>
      </c>
      <c r="D242" t="n">
        <v>1.55</v>
      </c>
      <c r="E242" t="n">
        <v>64.51000000000001</v>
      </c>
      <c r="F242" t="n">
        <v>61.61</v>
      </c>
      <c r="G242" t="n">
        <v>205.37</v>
      </c>
      <c r="H242" t="n">
        <v>2.63</v>
      </c>
      <c r="I242" t="n">
        <v>18</v>
      </c>
      <c r="J242" t="n">
        <v>202.43</v>
      </c>
      <c r="K242" t="n">
        <v>50.28</v>
      </c>
      <c r="L242" t="n">
        <v>30</v>
      </c>
      <c r="M242" t="n">
        <v>16</v>
      </c>
      <c r="N242" t="n">
        <v>42.15</v>
      </c>
      <c r="O242" t="n">
        <v>25200.04</v>
      </c>
      <c r="P242" t="n">
        <v>697.84</v>
      </c>
      <c r="Q242" t="n">
        <v>793.23</v>
      </c>
      <c r="R242" t="n">
        <v>129.65</v>
      </c>
      <c r="S242" t="n">
        <v>86.27</v>
      </c>
      <c r="T242" t="n">
        <v>11138.92</v>
      </c>
      <c r="U242" t="n">
        <v>0.67</v>
      </c>
      <c r="V242" t="n">
        <v>0.79</v>
      </c>
      <c r="W242" t="n">
        <v>0.24</v>
      </c>
      <c r="X242" t="n">
        <v>0.64</v>
      </c>
      <c r="Y242" t="n">
        <v>0.5</v>
      </c>
      <c r="Z242" t="n">
        <v>10</v>
      </c>
    </row>
    <row r="243">
      <c r="A243" t="n">
        <v>30</v>
      </c>
      <c r="B243" t="n">
        <v>80</v>
      </c>
      <c r="C243" t="inlineStr">
        <is>
          <t xml:space="preserve">CONCLUIDO	</t>
        </is>
      </c>
      <c r="D243" t="n">
        <v>1.5521</v>
      </c>
      <c r="E243" t="n">
        <v>64.43000000000001</v>
      </c>
      <c r="F243" t="n">
        <v>61.56</v>
      </c>
      <c r="G243" t="n">
        <v>217.26</v>
      </c>
      <c r="H243" t="n">
        <v>2.7</v>
      </c>
      <c r="I243" t="n">
        <v>17</v>
      </c>
      <c r="J243" t="n">
        <v>204.01</v>
      </c>
      <c r="K243" t="n">
        <v>50.28</v>
      </c>
      <c r="L243" t="n">
        <v>31</v>
      </c>
      <c r="M243" t="n">
        <v>15</v>
      </c>
      <c r="N243" t="n">
        <v>42.73</v>
      </c>
      <c r="O243" t="n">
        <v>25394.96</v>
      </c>
      <c r="P243" t="n">
        <v>691.76</v>
      </c>
      <c r="Q243" t="n">
        <v>793.2</v>
      </c>
      <c r="R243" t="n">
        <v>127.64</v>
      </c>
      <c r="S243" t="n">
        <v>86.27</v>
      </c>
      <c r="T243" t="n">
        <v>10140.32</v>
      </c>
      <c r="U243" t="n">
        <v>0.68</v>
      </c>
      <c r="V243" t="n">
        <v>0.79</v>
      </c>
      <c r="W243" t="n">
        <v>0.25</v>
      </c>
      <c r="X243" t="n">
        <v>0.59</v>
      </c>
      <c r="Y243" t="n">
        <v>0.5</v>
      </c>
      <c r="Z243" t="n">
        <v>10</v>
      </c>
    </row>
    <row r="244">
      <c r="A244" t="n">
        <v>31</v>
      </c>
      <c r="B244" t="n">
        <v>80</v>
      </c>
      <c r="C244" t="inlineStr">
        <is>
          <t xml:space="preserve">CONCLUIDO	</t>
        </is>
      </c>
      <c r="D244" t="n">
        <v>1.5522</v>
      </c>
      <c r="E244" t="n">
        <v>64.42</v>
      </c>
      <c r="F244" t="n">
        <v>61.55</v>
      </c>
      <c r="G244" t="n">
        <v>217.24</v>
      </c>
      <c r="H244" t="n">
        <v>2.76</v>
      </c>
      <c r="I244" t="n">
        <v>17</v>
      </c>
      <c r="J244" t="n">
        <v>205.59</v>
      </c>
      <c r="K244" t="n">
        <v>50.28</v>
      </c>
      <c r="L244" t="n">
        <v>32</v>
      </c>
      <c r="M244" t="n">
        <v>15</v>
      </c>
      <c r="N244" t="n">
        <v>43.31</v>
      </c>
      <c r="O244" t="n">
        <v>25590.57</v>
      </c>
      <c r="P244" t="n">
        <v>691.1900000000001</v>
      </c>
      <c r="Q244" t="n">
        <v>793.2</v>
      </c>
      <c r="R244" t="n">
        <v>127.56</v>
      </c>
      <c r="S244" t="n">
        <v>86.27</v>
      </c>
      <c r="T244" t="n">
        <v>10100.59</v>
      </c>
      <c r="U244" t="n">
        <v>0.68</v>
      </c>
      <c r="V244" t="n">
        <v>0.79</v>
      </c>
      <c r="W244" t="n">
        <v>0.24</v>
      </c>
      <c r="X244" t="n">
        <v>0.58</v>
      </c>
      <c r="Y244" t="n">
        <v>0.5</v>
      </c>
      <c r="Z244" t="n">
        <v>10</v>
      </c>
    </row>
    <row r="245">
      <c r="A245" t="n">
        <v>32</v>
      </c>
      <c r="B245" t="n">
        <v>80</v>
      </c>
      <c r="C245" t="inlineStr">
        <is>
          <t xml:space="preserve">CONCLUIDO	</t>
        </is>
      </c>
      <c r="D245" t="n">
        <v>1.5537</v>
      </c>
      <c r="E245" t="n">
        <v>64.36</v>
      </c>
      <c r="F245" t="n">
        <v>61.52</v>
      </c>
      <c r="G245" t="n">
        <v>230.7</v>
      </c>
      <c r="H245" t="n">
        <v>2.83</v>
      </c>
      <c r="I245" t="n">
        <v>16</v>
      </c>
      <c r="J245" t="n">
        <v>207.19</v>
      </c>
      <c r="K245" t="n">
        <v>50.28</v>
      </c>
      <c r="L245" t="n">
        <v>33</v>
      </c>
      <c r="M245" t="n">
        <v>14</v>
      </c>
      <c r="N245" t="n">
        <v>43.91</v>
      </c>
      <c r="O245" t="n">
        <v>25786.97</v>
      </c>
      <c r="P245" t="n">
        <v>689.54</v>
      </c>
      <c r="Q245" t="n">
        <v>793.2</v>
      </c>
      <c r="R245" t="n">
        <v>126.43</v>
      </c>
      <c r="S245" t="n">
        <v>86.27</v>
      </c>
      <c r="T245" t="n">
        <v>9542.18</v>
      </c>
      <c r="U245" t="n">
        <v>0.68</v>
      </c>
      <c r="V245" t="n">
        <v>0.79</v>
      </c>
      <c r="W245" t="n">
        <v>0.25</v>
      </c>
      <c r="X245" t="n">
        <v>0.55</v>
      </c>
      <c r="Y245" t="n">
        <v>0.5</v>
      </c>
      <c r="Z245" t="n">
        <v>10</v>
      </c>
    </row>
    <row r="246">
      <c r="A246" t="n">
        <v>33</v>
      </c>
      <c r="B246" t="n">
        <v>80</v>
      </c>
      <c r="C246" t="inlineStr">
        <is>
          <t xml:space="preserve">CONCLUIDO	</t>
        </is>
      </c>
      <c r="D246" t="n">
        <v>1.5537</v>
      </c>
      <c r="E246" t="n">
        <v>64.36</v>
      </c>
      <c r="F246" t="n">
        <v>61.52</v>
      </c>
      <c r="G246" t="n">
        <v>230.71</v>
      </c>
      <c r="H246" t="n">
        <v>2.89</v>
      </c>
      <c r="I246" t="n">
        <v>16</v>
      </c>
      <c r="J246" t="n">
        <v>208.78</v>
      </c>
      <c r="K246" t="n">
        <v>50.28</v>
      </c>
      <c r="L246" t="n">
        <v>34</v>
      </c>
      <c r="M246" t="n">
        <v>14</v>
      </c>
      <c r="N246" t="n">
        <v>44.5</v>
      </c>
      <c r="O246" t="n">
        <v>25984.2</v>
      </c>
      <c r="P246" t="n">
        <v>687.4</v>
      </c>
      <c r="Q246" t="n">
        <v>793.2</v>
      </c>
      <c r="R246" t="n">
        <v>126.61</v>
      </c>
      <c r="S246" t="n">
        <v>86.27</v>
      </c>
      <c r="T246" t="n">
        <v>9627.969999999999</v>
      </c>
      <c r="U246" t="n">
        <v>0.68</v>
      </c>
      <c r="V246" t="n">
        <v>0.79</v>
      </c>
      <c r="W246" t="n">
        <v>0.25</v>
      </c>
      <c r="X246" t="n">
        <v>0.5600000000000001</v>
      </c>
      <c r="Y246" t="n">
        <v>0.5</v>
      </c>
      <c r="Z246" t="n">
        <v>10</v>
      </c>
    </row>
    <row r="247">
      <c r="A247" t="n">
        <v>34</v>
      </c>
      <c r="B247" t="n">
        <v>80</v>
      </c>
      <c r="C247" t="inlineStr">
        <is>
          <t xml:space="preserve">CONCLUIDO	</t>
        </is>
      </c>
      <c r="D247" t="n">
        <v>1.5554</v>
      </c>
      <c r="E247" t="n">
        <v>64.29000000000001</v>
      </c>
      <c r="F247" t="n">
        <v>61.48</v>
      </c>
      <c r="G247" t="n">
        <v>245.93</v>
      </c>
      <c r="H247" t="n">
        <v>2.96</v>
      </c>
      <c r="I247" t="n">
        <v>15</v>
      </c>
      <c r="J247" t="n">
        <v>210.39</v>
      </c>
      <c r="K247" t="n">
        <v>50.28</v>
      </c>
      <c r="L247" t="n">
        <v>35</v>
      </c>
      <c r="M247" t="n">
        <v>13</v>
      </c>
      <c r="N247" t="n">
        <v>45.11</v>
      </c>
      <c r="O247" t="n">
        <v>26182.25</v>
      </c>
      <c r="P247" t="n">
        <v>683.78</v>
      </c>
      <c r="Q247" t="n">
        <v>793.2</v>
      </c>
      <c r="R247" t="n">
        <v>125.23</v>
      </c>
      <c r="S247" t="n">
        <v>86.27</v>
      </c>
      <c r="T247" t="n">
        <v>8943.309999999999</v>
      </c>
      <c r="U247" t="n">
        <v>0.6899999999999999</v>
      </c>
      <c r="V247" t="n">
        <v>0.79</v>
      </c>
      <c r="W247" t="n">
        <v>0.24</v>
      </c>
      <c r="X247" t="n">
        <v>0.52</v>
      </c>
      <c r="Y247" t="n">
        <v>0.5</v>
      </c>
      <c r="Z247" t="n">
        <v>10</v>
      </c>
    </row>
    <row r="248">
      <c r="A248" t="n">
        <v>35</v>
      </c>
      <c r="B248" t="n">
        <v>80</v>
      </c>
      <c r="C248" t="inlineStr">
        <is>
          <t xml:space="preserve">CONCLUIDO	</t>
        </is>
      </c>
      <c r="D248" t="n">
        <v>1.5553</v>
      </c>
      <c r="E248" t="n">
        <v>64.3</v>
      </c>
      <c r="F248" t="n">
        <v>61.49</v>
      </c>
      <c r="G248" t="n">
        <v>245.95</v>
      </c>
      <c r="H248" t="n">
        <v>3.02</v>
      </c>
      <c r="I248" t="n">
        <v>15</v>
      </c>
      <c r="J248" t="n">
        <v>212</v>
      </c>
      <c r="K248" t="n">
        <v>50.28</v>
      </c>
      <c r="L248" t="n">
        <v>36</v>
      </c>
      <c r="M248" t="n">
        <v>13</v>
      </c>
      <c r="N248" t="n">
        <v>45.72</v>
      </c>
      <c r="O248" t="n">
        <v>26381.14</v>
      </c>
      <c r="P248" t="n">
        <v>686.3099999999999</v>
      </c>
      <c r="Q248" t="n">
        <v>793.2</v>
      </c>
      <c r="R248" t="n">
        <v>125.24</v>
      </c>
      <c r="S248" t="n">
        <v>86.27</v>
      </c>
      <c r="T248" t="n">
        <v>8950.34</v>
      </c>
      <c r="U248" t="n">
        <v>0.6899999999999999</v>
      </c>
      <c r="V248" t="n">
        <v>0.79</v>
      </c>
      <c r="W248" t="n">
        <v>0.25</v>
      </c>
      <c r="X248" t="n">
        <v>0.52</v>
      </c>
      <c r="Y248" t="n">
        <v>0.5</v>
      </c>
      <c r="Z248" t="n">
        <v>10</v>
      </c>
    </row>
    <row r="249">
      <c r="A249" t="n">
        <v>36</v>
      </c>
      <c r="B249" t="n">
        <v>80</v>
      </c>
      <c r="C249" t="inlineStr">
        <is>
          <t xml:space="preserve">CONCLUIDO	</t>
        </is>
      </c>
      <c r="D249" t="n">
        <v>1.555</v>
      </c>
      <c r="E249" t="n">
        <v>64.31</v>
      </c>
      <c r="F249" t="n">
        <v>61.5</v>
      </c>
      <c r="G249" t="n">
        <v>246</v>
      </c>
      <c r="H249" t="n">
        <v>3.08</v>
      </c>
      <c r="I249" t="n">
        <v>15</v>
      </c>
      <c r="J249" t="n">
        <v>213.62</v>
      </c>
      <c r="K249" t="n">
        <v>50.28</v>
      </c>
      <c r="L249" t="n">
        <v>37</v>
      </c>
      <c r="M249" t="n">
        <v>13</v>
      </c>
      <c r="N249" t="n">
        <v>46.34</v>
      </c>
      <c r="O249" t="n">
        <v>26580.87</v>
      </c>
      <c r="P249" t="n">
        <v>681.64</v>
      </c>
      <c r="Q249" t="n">
        <v>793.2</v>
      </c>
      <c r="R249" t="n">
        <v>125.9</v>
      </c>
      <c r="S249" t="n">
        <v>86.27</v>
      </c>
      <c r="T249" t="n">
        <v>9278.82</v>
      </c>
      <c r="U249" t="n">
        <v>0.6899999999999999</v>
      </c>
      <c r="V249" t="n">
        <v>0.79</v>
      </c>
      <c r="W249" t="n">
        <v>0.24</v>
      </c>
      <c r="X249" t="n">
        <v>0.53</v>
      </c>
      <c r="Y249" t="n">
        <v>0.5</v>
      </c>
      <c r="Z249" t="n">
        <v>10</v>
      </c>
    </row>
    <row r="250">
      <c r="A250" t="n">
        <v>37</v>
      </c>
      <c r="B250" t="n">
        <v>80</v>
      </c>
      <c r="C250" t="inlineStr">
        <is>
          <t xml:space="preserve">CONCLUIDO	</t>
        </is>
      </c>
      <c r="D250" t="n">
        <v>1.5571</v>
      </c>
      <c r="E250" t="n">
        <v>64.22</v>
      </c>
      <c r="F250" t="n">
        <v>61.45</v>
      </c>
      <c r="G250" t="n">
        <v>263.34</v>
      </c>
      <c r="H250" t="n">
        <v>3.14</v>
      </c>
      <c r="I250" t="n">
        <v>14</v>
      </c>
      <c r="J250" t="n">
        <v>215.25</v>
      </c>
      <c r="K250" t="n">
        <v>50.28</v>
      </c>
      <c r="L250" t="n">
        <v>38</v>
      </c>
      <c r="M250" t="n">
        <v>12</v>
      </c>
      <c r="N250" t="n">
        <v>46.97</v>
      </c>
      <c r="O250" t="n">
        <v>26781.46</v>
      </c>
      <c r="P250" t="n">
        <v>680.98</v>
      </c>
      <c r="Q250" t="n">
        <v>793.2</v>
      </c>
      <c r="R250" t="n">
        <v>123.96</v>
      </c>
      <c r="S250" t="n">
        <v>86.27</v>
      </c>
      <c r="T250" t="n">
        <v>8314.73</v>
      </c>
      <c r="U250" t="n">
        <v>0.7</v>
      </c>
      <c r="V250" t="n">
        <v>0.79</v>
      </c>
      <c r="W250" t="n">
        <v>0.24</v>
      </c>
      <c r="X250" t="n">
        <v>0.48</v>
      </c>
      <c r="Y250" t="n">
        <v>0.5</v>
      </c>
      <c r="Z250" t="n">
        <v>10</v>
      </c>
    </row>
    <row r="251">
      <c r="A251" t="n">
        <v>38</v>
      </c>
      <c r="B251" t="n">
        <v>80</v>
      </c>
      <c r="C251" t="inlineStr">
        <is>
          <t xml:space="preserve">CONCLUIDO	</t>
        </is>
      </c>
      <c r="D251" t="n">
        <v>1.5565</v>
      </c>
      <c r="E251" t="n">
        <v>64.25</v>
      </c>
      <c r="F251" t="n">
        <v>61.47</v>
      </c>
      <c r="G251" t="n">
        <v>263.45</v>
      </c>
      <c r="H251" t="n">
        <v>3.2</v>
      </c>
      <c r="I251" t="n">
        <v>14</v>
      </c>
      <c r="J251" t="n">
        <v>216.88</v>
      </c>
      <c r="K251" t="n">
        <v>50.28</v>
      </c>
      <c r="L251" t="n">
        <v>39</v>
      </c>
      <c r="M251" t="n">
        <v>12</v>
      </c>
      <c r="N251" t="n">
        <v>47.6</v>
      </c>
      <c r="O251" t="n">
        <v>26982.93</v>
      </c>
      <c r="P251" t="n">
        <v>682.47</v>
      </c>
      <c r="Q251" t="n">
        <v>793.2</v>
      </c>
      <c r="R251" t="n">
        <v>124.92</v>
      </c>
      <c r="S251" t="n">
        <v>86.27</v>
      </c>
      <c r="T251" t="n">
        <v>8796.77</v>
      </c>
      <c r="U251" t="n">
        <v>0.6899999999999999</v>
      </c>
      <c r="V251" t="n">
        <v>0.79</v>
      </c>
      <c r="W251" t="n">
        <v>0.24</v>
      </c>
      <c r="X251" t="n">
        <v>0.5</v>
      </c>
      <c r="Y251" t="n">
        <v>0.5</v>
      </c>
      <c r="Z251" t="n">
        <v>10</v>
      </c>
    </row>
    <row r="252">
      <c r="A252" t="n">
        <v>39</v>
      </c>
      <c r="B252" t="n">
        <v>80</v>
      </c>
      <c r="C252" t="inlineStr">
        <is>
          <t xml:space="preserve">CONCLUIDO	</t>
        </is>
      </c>
      <c r="D252" t="n">
        <v>1.5563</v>
      </c>
      <c r="E252" t="n">
        <v>64.26000000000001</v>
      </c>
      <c r="F252" t="n">
        <v>61.48</v>
      </c>
      <c r="G252" t="n">
        <v>263.48</v>
      </c>
      <c r="H252" t="n">
        <v>3.25</v>
      </c>
      <c r="I252" t="n">
        <v>14</v>
      </c>
      <c r="J252" t="n">
        <v>218.52</v>
      </c>
      <c r="K252" t="n">
        <v>50.28</v>
      </c>
      <c r="L252" t="n">
        <v>40</v>
      </c>
      <c r="M252" t="n">
        <v>12</v>
      </c>
      <c r="N252" t="n">
        <v>48.24</v>
      </c>
      <c r="O252" t="n">
        <v>27185.27</v>
      </c>
      <c r="P252" t="n">
        <v>675.6</v>
      </c>
      <c r="Q252" t="n">
        <v>793.2</v>
      </c>
      <c r="R252" t="n">
        <v>125.17</v>
      </c>
      <c r="S252" t="n">
        <v>86.27</v>
      </c>
      <c r="T252" t="n">
        <v>8918.93</v>
      </c>
      <c r="U252" t="n">
        <v>0.6899999999999999</v>
      </c>
      <c r="V252" t="n">
        <v>0.79</v>
      </c>
      <c r="W252" t="n">
        <v>0.24</v>
      </c>
      <c r="X252" t="n">
        <v>0.51</v>
      </c>
      <c r="Y252" t="n">
        <v>0.5</v>
      </c>
      <c r="Z252" t="n">
        <v>10</v>
      </c>
    </row>
    <row r="253">
      <c r="A253" t="n">
        <v>0</v>
      </c>
      <c r="B253" t="n">
        <v>35</v>
      </c>
      <c r="C253" t="inlineStr">
        <is>
          <t xml:space="preserve">CONCLUIDO	</t>
        </is>
      </c>
      <c r="D253" t="n">
        <v>1.1482</v>
      </c>
      <c r="E253" t="n">
        <v>87.09999999999999</v>
      </c>
      <c r="F253" t="n">
        <v>77.68000000000001</v>
      </c>
      <c r="G253" t="n">
        <v>10.67</v>
      </c>
      <c r="H253" t="n">
        <v>0.22</v>
      </c>
      <c r="I253" t="n">
        <v>437</v>
      </c>
      <c r="J253" t="n">
        <v>80.84</v>
      </c>
      <c r="K253" t="n">
        <v>35.1</v>
      </c>
      <c r="L253" t="n">
        <v>1</v>
      </c>
      <c r="M253" t="n">
        <v>435</v>
      </c>
      <c r="N253" t="n">
        <v>9.74</v>
      </c>
      <c r="O253" t="n">
        <v>10204.21</v>
      </c>
      <c r="P253" t="n">
        <v>602.53</v>
      </c>
      <c r="Q253" t="n">
        <v>793.26</v>
      </c>
      <c r="R253" t="n">
        <v>666.59</v>
      </c>
      <c r="S253" t="n">
        <v>86.27</v>
      </c>
      <c r="T253" t="n">
        <v>277516.01</v>
      </c>
      <c r="U253" t="n">
        <v>0.13</v>
      </c>
      <c r="V253" t="n">
        <v>0.63</v>
      </c>
      <c r="W253" t="n">
        <v>0.92</v>
      </c>
      <c r="X253" t="n">
        <v>16.7</v>
      </c>
      <c r="Y253" t="n">
        <v>0.5</v>
      </c>
      <c r="Z253" t="n">
        <v>10</v>
      </c>
    </row>
    <row r="254">
      <c r="A254" t="n">
        <v>1</v>
      </c>
      <c r="B254" t="n">
        <v>35</v>
      </c>
      <c r="C254" t="inlineStr">
        <is>
          <t xml:space="preserve">CONCLUIDO	</t>
        </is>
      </c>
      <c r="D254" t="n">
        <v>1.3664</v>
      </c>
      <c r="E254" t="n">
        <v>73.19</v>
      </c>
      <c r="F254" t="n">
        <v>68.04000000000001</v>
      </c>
      <c r="G254" t="n">
        <v>21.6</v>
      </c>
      <c r="H254" t="n">
        <v>0.43</v>
      </c>
      <c r="I254" t="n">
        <v>189</v>
      </c>
      <c r="J254" t="n">
        <v>82.04000000000001</v>
      </c>
      <c r="K254" t="n">
        <v>35.1</v>
      </c>
      <c r="L254" t="n">
        <v>2</v>
      </c>
      <c r="M254" t="n">
        <v>187</v>
      </c>
      <c r="N254" t="n">
        <v>9.94</v>
      </c>
      <c r="O254" t="n">
        <v>10352.53</v>
      </c>
      <c r="P254" t="n">
        <v>520.8200000000001</v>
      </c>
      <c r="Q254" t="n">
        <v>793.21</v>
      </c>
      <c r="R254" t="n">
        <v>344.12</v>
      </c>
      <c r="S254" t="n">
        <v>86.27</v>
      </c>
      <c r="T254" t="n">
        <v>117518.57</v>
      </c>
      <c r="U254" t="n">
        <v>0.25</v>
      </c>
      <c r="V254" t="n">
        <v>0.71</v>
      </c>
      <c r="W254" t="n">
        <v>0.53</v>
      </c>
      <c r="X254" t="n">
        <v>7.07</v>
      </c>
      <c r="Y254" t="n">
        <v>0.5</v>
      </c>
      <c r="Z254" t="n">
        <v>10</v>
      </c>
    </row>
    <row r="255">
      <c r="A255" t="n">
        <v>2</v>
      </c>
      <c r="B255" t="n">
        <v>35</v>
      </c>
      <c r="C255" t="inlineStr">
        <is>
          <t xml:space="preserve">CONCLUIDO	</t>
        </is>
      </c>
      <c r="D255" t="n">
        <v>1.4418</v>
      </c>
      <c r="E255" t="n">
        <v>69.36</v>
      </c>
      <c r="F255" t="n">
        <v>65.40000000000001</v>
      </c>
      <c r="G255" t="n">
        <v>32.7</v>
      </c>
      <c r="H255" t="n">
        <v>0.63</v>
      </c>
      <c r="I255" t="n">
        <v>120</v>
      </c>
      <c r="J255" t="n">
        <v>83.25</v>
      </c>
      <c r="K255" t="n">
        <v>35.1</v>
      </c>
      <c r="L255" t="n">
        <v>3</v>
      </c>
      <c r="M255" t="n">
        <v>118</v>
      </c>
      <c r="N255" t="n">
        <v>10.15</v>
      </c>
      <c r="O255" t="n">
        <v>10501.19</v>
      </c>
      <c r="P255" t="n">
        <v>493.93</v>
      </c>
      <c r="Q255" t="n">
        <v>793.21</v>
      </c>
      <c r="R255" t="n">
        <v>255.98</v>
      </c>
      <c r="S255" t="n">
        <v>86.27</v>
      </c>
      <c r="T255" t="n">
        <v>73793.66</v>
      </c>
      <c r="U255" t="n">
        <v>0.34</v>
      </c>
      <c r="V255" t="n">
        <v>0.74</v>
      </c>
      <c r="W255" t="n">
        <v>0.41</v>
      </c>
      <c r="X255" t="n">
        <v>4.43</v>
      </c>
      <c r="Y255" t="n">
        <v>0.5</v>
      </c>
      <c r="Z255" t="n">
        <v>10</v>
      </c>
    </row>
    <row r="256">
      <c r="A256" t="n">
        <v>3</v>
      </c>
      <c r="B256" t="n">
        <v>35</v>
      </c>
      <c r="C256" t="inlineStr">
        <is>
          <t xml:space="preserve">CONCLUIDO	</t>
        </is>
      </c>
      <c r="D256" t="n">
        <v>1.4809</v>
      </c>
      <c r="E256" t="n">
        <v>67.53</v>
      </c>
      <c r="F256" t="n">
        <v>64.14</v>
      </c>
      <c r="G256" t="n">
        <v>44.23</v>
      </c>
      <c r="H256" t="n">
        <v>0.83</v>
      </c>
      <c r="I256" t="n">
        <v>87</v>
      </c>
      <c r="J256" t="n">
        <v>84.45999999999999</v>
      </c>
      <c r="K256" t="n">
        <v>35.1</v>
      </c>
      <c r="L256" t="n">
        <v>4</v>
      </c>
      <c r="M256" t="n">
        <v>85</v>
      </c>
      <c r="N256" t="n">
        <v>10.36</v>
      </c>
      <c r="O256" t="n">
        <v>10650.22</v>
      </c>
      <c r="P256" t="n">
        <v>477.85</v>
      </c>
      <c r="Q256" t="n">
        <v>793.21</v>
      </c>
      <c r="R256" t="n">
        <v>213.66</v>
      </c>
      <c r="S256" t="n">
        <v>86.27</v>
      </c>
      <c r="T256" t="n">
        <v>52799.69</v>
      </c>
      <c r="U256" t="n">
        <v>0.4</v>
      </c>
      <c r="V256" t="n">
        <v>0.76</v>
      </c>
      <c r="W256" t="n">
        <v>0.36</v>
      </c>
      <c r="X256" t="n">
        <v>3.17</v>
      </c>
      <c r="Y256" t="n">
        <v>0.5</v>
      </c>
      <c r="Z256" t="n">
        <v>10</v>
      </c>
    </row>
    <row r="257">
      <c r="A257" t="n">
        <v>4</v>
      </c>
      <c r="B257" t="n">
        <v>35</v>
      </c>
      <c r="C257" t="inlineStr">
        <is>
          <t xml:space="preserve">CONCLUIDO	</t>
        </is>
      </c>
      <c r="D257" t="n">
        <v>1.5007</v>
      </c>
      <c r="E257" t="n">
        <v>66.64</v>
      </c>
      <c r="F257" t="n">
        <v>63.57</v>
      </c>
      <c r="G257" t="n">
        <v>56.09</v>
      </c>
      <c r="H257" t="n">
        <v>1.02</v>
      </c>
      <c r="I257" t="n">
        <v>68</v>
      </c>
      <c r="J257" t="n">
        <v>85.67</v>
      </c>
      <c r="K257" t="n">
        <v>35.1</v>
      </c>
      <c r="L257" t="n">
        <v>5</v>
      </c>
      <c r="M257" t="n">
        <v>66</v>
      </c>
      <c r="N257" t="n">
        <v>10.57</v>
      </c>
      <c r="O257" t="n">
        <v>10799.59</v>
      </c>
      <c r="P257" t="n">
        <v>466.32</v>
      </c>
      <c r="Q257" t="n">
        <v>793.2</v>
      </c>
      <c r="R257" t="n">
        <v>196.7</v>
      </c>
      <c r="S257" t="n">
        <v>86.27</v>
      </c>
      <c r="T257" t="n">
        <v>44412.51</v>
      </c>
      <c r="U257" t="n">
        <v>0.44</v>
      </c>
      <c r="V257" t="n">
        <v>0.76</v>
      </c>
      <c r="W257" t="n">
        <v>0.29</v>
      </c>
      <c r="X257" t="n">
        <v>2.6</v>
      </c>
      <c r="Y257" t="n">
        <v>0.5</v>
      </c>
      <c r="Z257" t="n">
        <v>10</v>
      </c>
    </row>
    <row r="258">
      <c r="A258" t="n">
        <v>5</v>
      </c>
      <c r="B258" t="n">
        <v>35</v>
      </c>
      <c r="C258" t="inlineStr">
        <is>
          <t xml:space="preserve">CONCLUIDO	</t>
        </is>
      </c>
      <c r="D258" t="n">
        <v>1.5178</v>
      </c>
      <c r="E258" t="n">
        <v>65.89</v>
      </c>
      <c r="F258" t="n">
        <v>63.03</v>
      </c>
      <c r="G258" t="n">
        <v>67.53</v>
      </c>
      <c r="H258" t="n">
        <v>1.21</v>
      </c>
      <c r="I258" t="n">
        <v>56</v>
      </c>
      <c r="J258" t="n">
        <v>86.88</v>
      </c>
      <c r="K258" t="n">
        <v>35.1</v>
      </c>
      <c r="L258" t="n">
        <v>6</v>
      </c>
      <c r="M258" t="n">
        <v>54</v>
      </c>
      <c r="N258" t="n">
        <v>10.78</v>
      </c>
      <c r="O258" t="n">
        <v>10949.33</v>
      </c>
      <c r="P258" t="n">
        <v>456.26</v>
      </c>
      <c r="Q258" t="n">
        <v>793.2</v>
      </c>
      <c r="R258" t="n">
        <v>177.03</v>
      </c>
      <c r="S258" t="n">
        <v>86.27</v>
      </c>
      <c r="T258" t="n">
        <v>34640.9</v>
      </c>
      <c r="U258" t="n">
        <v>0.49</v>
      </c>
      <c r="V258" t="n">
        <v>0.77</v>
      </c>
      <c r="W258" t="n">
        <v>0.31</v>
      </c>
      <c r="X258" t="n">
        <v>2.06</v>
      </c>
      <c r="Y258" t="n">
        <v>0.5</v>
      </c>
      <c r="Z258" t="n">
        <v>10</v>
      </c>
    </row>
    <row r="259">
      <c r="A259" t="n">
        <v>6</v>
      </c>
      <c r="B259" t="n">
        <v>35</v>
      </c>
      <c r="C259" t="inlineStr">
        <is>
          <t xml:space="preserve">CONCLUIDO	</t>
        </is>
      </c>
      <c r="D259" t="n">
        <v>1.5295</v>
      </c>
      <c r="E259" t="n">
        <v>65.38</v>
      </c>
      <c r="F259" t="n">
        <v>62.68</v>
      </c>
      <c r="G259" t="n">
        <v>80.01000000000001</v>
      </c>
      <c r="H259" t="n">
        <v>1.39</v>
      </c>
      <c r="I259" t="n">
        <v>47</v>
      </c>
      <c r="J259" t="n">
        <v>88.09999999999999</v>
      </c>
      <c r="K259" t="n">
        <v>35.1</v>
      </c>
      <c r="L259" t="n">
        <v>7</v>
      </c>
      <c r="M259" t="n">
        <v>45</v>
      </c>
      <c r="N259" t="n">
        <v>11</v>
      </c>
      <c r="O259" t="n">
        <v>11099.43</v>
      </c>
      <c r="P259" t="n">
        <v>446.55</v>
      </c>
      <c r="Q259" t="n">
        <v>793.2</v>
      </c>
      <c r="R259" t="n">
        <v>165.08</v>
      </c>
      <c r="S259" t="n">
        <v>86.27</v>
      </c>
      <c r="T259" t="n">
        <v>28711.57</v>
      </c>
      <c r="U259" t="n">
        <v>0.52</v>
      </c>
      <c r="V259" t="n">
        <v>0.77</v>
      </c>
      <c r="W259" t="n">
        <v>0.29</v>
      </c>
      <c r="X259" t="n">
        <v>1.71</v>
      </c>
      <c r="Y259" t="n">
        <v>0.5</v>
      </c>
      <c r="Z259" t="n">
        <v>10</v>
      </c>
    </row>
    <row r="260">
      <c r="A260" t="n">
        <v>7</v>
      </c>
      <c r="B260" t="n">
        <v>35</v>
      </c>
      <c r="C260" t="inlineStr">
        <is>
          <t xml:space="preserve">CONCLUIDO	</t>
        </is>
      </c>
      <c r="D260" t="n">
        <v>1.5387</v>
      </c>
      <c r="E260" t="n">
        <v>64.98999999999999</v>
      </c>
      <c r="F260" t="n">
        <v>62.41</v>
      </c>
      <c r="G260" t="n">
        <v>93.61</v>
      </c>
      <c r="H260" t="n">
        <v>1.57</v>
      </c>
      <c r="I260" t="n">
        <v>40</v>
      </c>
      <c r="J260" t="n">
        <v>89.31999999999999</v>
      </c>
      <c r="K260" t="n">
        <v>35.1</v>
      </c>
      <c r="L260" t="n">
        <v>8</v>
      </c>
      <c r="M260" t="n">
        <v>38</v>
      </c>
      <c r="N260" t="n">
        <v>11.22</v>
      </c>
      <c r="O260" t="n">
        <v>11249.89</v>
      </c>
      <c r="P260" t="n">
        <v>435.84</v>
      </c>
      <c r="Q260" t="n">
        <v>793.2</v>
      </c>
      <c r="R260" t="n">
        <v>156.08</v>
      </c>
      <c r="S260" t="n">
        <v>86.27</v>
      </c>
      <c r="T260" t="n">
        <v>24242.54</v>
      </c>
      <c r="U260" t="n">
        <v>0.55</v>
      </c>
      <c r="V260" t="n">
        <v>0.78</v>
      </c>
      <c r="W260" t="n">
        <v>0.28</v>
      </c>
      <c r="X260" t="n">
        <v>1.44</v>
      </c>
      <c r="Y260" t="n">
        <v>0.5</v>
      </c>
      <c r="Z260" t="n">
        <v>10</v>
      </c>
    </row>
    <row r="261">
      <c r="A261" t="n">
        <v>8</v>
      </c>
      <c r="B261" t="n">
        <v>35</v>
      </c>
      <c r="C261" t="inlineStr">
        <is>
          <t xml:space="preserve">CONCLUIDO	</t>
        </is>
      </c>
      <c r="D261" t="n">
        <v>1.5505</v>
      </c>
      <c r="E261" t="n">
        <v>64.5</v>
      </c>
      <c r="F261" t="n">
        <v>62</v>
      </c>
      <c r="G261" t="n">
        <v>106.29</v>
      </c>
      <c r="H261" t="n">
        <v>1.75</v>
      </c>
      <c r="I261" t="n">
        <v>35</v>
      </c>
      <c r="J261" t="n">
        <v>90.54000000000001</v>
      </c>
      <c r="K261" t="n">
        <v>35.1</v>
      </c>
      <c r="L261" t="n">
        <v>9</v>
      </c>
      <c r="M261" t="n">
        <v>33</v>
      </c>
      <c r="N261" t="n">
        <v>11.44</v>
      </c>
      <c r="O261" t="n">
        <v>11400.71</v>
      </c>
      <c r="P261" t="n">
        <v>426.18</v>
      </c>
      <c r="Q261" t="n">
        <v>793.2</v>
      </c>
      <c r="R261" t="n">
        <v>141.43</v>
      </c>
      <c r="S261" t="n">
        <v>86.27</v>
      </c>
      <c r="T261" t="n">
        <v>16945.78</v>
      </c>
      <c r="U261" t="n">
        <v>0.61</v>
      </c>
      <c r="V261" t="n">
        <v>0.78</v>
      </c>
      <c r="W261" t="n">
        <v>0.29</v>
      </c>
      <c r="X261" t="n">
        <v>1.03</v>
      </c>
      <c r="Y261" t="n">
        <v>0.5</v>
      </c>
      <c r="Z261" t="n">
        <v>10</v>
      </c>
    </row>
    <row r="262">
      <c r="A262" t="n">
        <v>9</v>
      </c>
      <c r="B262" t="n">
        <v>35</v>
      </c>
      <c r="C262" t="inlineStr">
        <is>
          <t xml:space="preserve">CONCLUIDO	</t>
        </is>
      </c>
      <c r="D262" t="n">
        <v>1.5484</v>
      </c>
      <c r="E262" t="n">
        <v>64.58</v>
      </c>
      <c r="F262" t="n">
        <v>62.14</v>
      </c>
      <c r="G262" t="n">
        <v>116.51</v>
      </c>
      <c r="H262" t="n">
        <v>1.91</v>
      </c>
      <c r="I262" t="n">
        <v>32</v>
      </c>
      <c r="J262" t="n">
        <v>91.77</v>
      </c>
      <c r="K262" t="n">
        <v>35.1</v>
      </c>
      <c r="L262" t="n">
        <v>10</v>
      </c>
      <c r="M262" t="n">
        <v>30</v>
      </c>
      <c r="N262" t="n">
        <v>11.67</v>
      </c>
      <c r="O262" t="n">
        <v>11551.91</v>
      </c>
      <c r="P262" t="n">
        <v>420.77</v>
      </c>
      <c r="Q262" t="n">
        <v>793.2</v>
      </c>
      <c r="R262" t="n">
        <v>147.11</v>
      </c>
      <c r="S262" t="n">
        <v>86.27</v>
      </c>
      <c r="T262" t="n">
        <v>19797.67</v>
      </c>
      <c r="U262" t="n">
        <v>0.59</v>
      </c>
      <c r="V262" t="n">
        <v>0.78</v>
      </c>
      <c r="W262" t="n">
        <v>0.27</v>
      </c>
      <c r="X262" t="n">
        <v>1.17</v>
      </c>
      <c r="Y262" t="n">
        <v>0.5</v>
      </c>
      <c r="Z262" t="n">
        <v>10</v>
      </c>
    </row>
    <row r="263">
      <c r="A263" t="n">
        <v>10</v>
      </c>
      <c r="B263" t="n">
        <v>35</v>
      </c>
      <c r="C263" t="inlineStr">
        <is>
          <t xml:space="preserve">CONCLUIDO	</t>
        </is>
      </c>
      <c r="D263" t="n">
        <v>1.5538</v>
      </c>
      <c r="E263" t="n">
        <v>64.36</v>
      </c>
      <c r="F263" t="n">
        <v>61.98</v>
      </c>
      <c r="G263" t="n">
        <v>132.82</v>
      </c>
      <c r="H263" t="n">
        <v>2.08</v>
      </c>
      <c r="I263" t="n">
        <v>28</v>
      </c>
      <c r="J263" t="n">
        <v>93</v>
      </c>
      <c r="K263" t="n">
        <v>35.1</v>
      </c>
      <c r="L263" t="n">
        <v>11</v>
      </c>
      <c r="M263" t="n">
        <v>25</v>
      </c>
      <c r="N263" t="n">
        <v>11.9</v>
      </c>
      <c r="O263" t="n">
        <v>11703.47</v>
      </c>
      <c r="P263" t="n">
        <v>409.77</v>
      </c>
      <c r="Q263" t="n">
        <v>793.2</v>
      </c>
      <c r="R263" t="n">
        <v>141.88</v>
      </c>
      <c r="S263" t="n">
        <v>86.27</v>
      </c>
      <c r="T263" t="n">
        <v>17206.57</v>
      </c>
      <c r="U263" t="n">
        <v>0.61</v>
      </c>
      <c r="V263" t="n">
        <v>0.78</v>
      </c>
      <c r="W263" t="n">
        <v>0.27</v>
      </c>
      <c r="X263" t="n">
        <v>1.02</v>
      </c>
      <c r="Y263" t="n">
        <v>0.5</v>
      </c>
      <c r="Z263" t="n">
        <v>10</v>
      </c>
    </row>
    <row r="264">
      <c r="A264" t="n">
        <v>11</v>
      </c>
      <c r="B264" t="n">
        <v>35</v>
      </c>
      <c r="C264" t="inlineStr">
        <is>
          <t xml:space="preserve">CONCLUIDO	</t>
        </is>
      </c>
      <c r="D264" t="n">
        <v>1.5563</v>
      </c>
      <c r="E264" t="n">
        <v>64.26000000000001</v>
      </c>
      <c r="F264" t="n">
        <v>61.92</v>
      </c>
      <c r="G264" t="n">
        <v>142.88</v>
      </c>
      <c r="H264" t="n">
        <v>2.24</v>
      </c>
      <c r="I264" t="n">
        <v>26</v>
      </c>
      <c r="J264" t="n">
        <v>94.23</v>
      </c>
      <c r="K264" t="n">
        <v>35.1</v>
      </c>
      <c r="L264" t="n">
        <v>12</v>
      </c>
      <c r="M264" t="n">
        <v>17</v>
      </c>
      <c r="N264" t="n">
        <v>12.13</v>
      </c>
      <c r="O264" t="n">
        <v>11855.41</v>
      </c>
      <c r="P264" t="n">
        <v>404.37</v>
      </c>
      <c r="Q264" t="n">
        <v>793.2</v>
      </c>
      <c r="R264" t="n">
        <v>139.36</v>
      </c>
      <c r="S264" t="n">
        <v>86.27</v>
      </c>
      <c r="T264" t="n">
        <v>15953.66</v>
      </c>
      <c r="U264" t="n">
        <v>0.62</v>
      </c>
      <c r="V264" t="n">
        <v>0.78</v>
      </c>
      <c r="W264" t="n">
        <v>0.27</v>
      </c>
      <c r="X264" t="n">
        <v>0.95</v>
      </c>
      <c r="Y264" t="n">
        <v>0.5</v>
      </c>
      <c r="Z264" t="n">
        <v>10</v>
      </c>
    </row>
    <row r="265">
      <c r="A265" t="n">
        <v>12</v>
      </c>
      <c r="B265" t="n">
        <v>35</v>
      </c>
      <c r="C265" t="inlineStr">
        <is>
          <t xml:space="preserve">CONCLUIDO	</t>
        </is>
      </c>
      <c r="D265" t="n">
        <v>1.5613</v>
      </c>
      <c r="E265" t="n">
        <v>64.05</v>
      </c>
      <c r="F265" t="n">
        <v>61.73</v>
      </c>
      <c r="G265" t="n">
        <v>148.14</v>
      </c>
      <c r="H265" t="n">
        <v>2.39</v>
      </c>
      <c r="I265" t="n">
        <v>25</v>
      </c>
      <c r="J265" t="n">
        <v>95.45999999999999</v>
      </c>
      <c r="K265" t="n">
        <v>35.1</v>
      </c>
      <c r="L265" t="n">
        <v>13</v>
      </c>
      <c r="M265" t="n">
        <v>6</v>
      </c>
      <c r="N265" t="n">
        <v>12.36</v>
      </c>
      <c r="O265" t="n">
        <v>12007.73</v>
      </c>
      <c r="P265" t="n">
        <v>399.02</v>
      </c>
      <c r="Q265" t="n">
        <v>793.2</v>
      </c>
      <c r="R265" t="n">
        <v>132.33</v>
      </c>
      <c r="S265" t="n">
        <v>86.27</v>
      </c>
      <c r="T265" t="n">
        <v>12443.04</v>
      </c>
      <c r="U265" t="n">
        <v>0.65</v>
      </c>
      <c r="V265" t="n">
        <v>0.79</v>
      </c>
      <c r="W265" t="n">
        <v>0.28</v>
      </c>
      <c r="X265" t="n">
        <v>0.76</v>
      </c>
      <c r="Y265" t="n">
        <v>0.5</v>
      </c>
      <c r="Z265" t="n">
        <v>10</v>
      </c>
    </row>
    <row r="266">
      <c r="A266" t="n">
        <v>13</v>
      </c>
      <c r="B266" t="n">
        <v>35</v>
      </c>
      <c r="C266" t="inlineStr">
        <is>
          <t xml:space="preserve">CONCLUIDO	</t>
        </is>
      </c>
      <c r="D266" t="n">
        <v>1.5613</v>
      </c>
      <c r="E266" t="n">
        <v>64.05</v>
      </c>
      <c r="F266" t="n">
        <v>61.74</v>
      </c>
      <c r="G266" t="n">
        <v>154.36</v>
      </c>
      <c r="H266" t="n">
        <v>2.55</v>
      </c>
      <c r="I266" t="n">
        <v>24</v>
      </c>
      <c r="J266" t="n">
        <v>96.7</v>
      </c>
      <c r="K266" t="n">
        <v>35.1</v>
      </c>
      <c r="L266" t="n">
        <v>14</v>
      </c>
      <c r="M266" t="n">
        <v>1</v>
      </c>
      <c r="N266" t="n">
        <v>12.6</v>
      </c>
      <c r="O266" t="n">
        <v>12160.43</v>
      </c>
      <c r="P266" t="n">
        <v>404.02</v>
      </c>
      <c r="Q266" t="n">
        <v>793.22</v>
      </c>
      <c r="R266" t="n">
        <v>132.83</v>
      </c>
      <c r="S266" t="n">
        <v>86.27</v>
      </c>
      <c r="T266" t="n">
        <v>12698.36</v>
      </c>
      <c r="U266" t="n">
        <v>0.65</v>
      </c>
      <c r="V266" t="n">
        <v>0.79</v>
      </c>
      <c r="W266" t="n">
        <v>0.28</v>
      </c>
      <c r="X266" t="n">
        <v>0.77</v>
      </c>
      <c r="Y266" t="n">
        <v>0.5</v>
      </c>
      <c r="Z266" t="n">
        <v>10</v>
      </c>
    </row>
    <row r="267">
      <c r="A267" t="n">
        <v>14</v>
      </c>
      <c r="B267" t="n">
        <v>35</v>
      </c>
      <c r="C267" t="inlineStr">
        <is>
          <t xml:space="preserve">CONCLUIDO	</t>
        </is>
      </c>
      <c r="D267" t="n">
        <v>1.5613</v>
      </c>
      <c r="E267" t="n">
        <v>64.05</v>
      </c>
      <c r="F267" t="n">
        <v>61.74</v>
      </c>
      <c r="G267" t="n">
        <v>154.36</v>
      </c>
      <c r="H267" t="n">
        <v>2.69</v>
      </c>
      <c r="I267" t="n">
        <v>24</v>
      </c>
      <c r="J267" t="n">
        <v>97.94</v>
      </c>
      <c r="K267" t="n">
        <v>35.1</v>
      </c>
      <c r="L267" t="n">
        <v>15</v>
      </c>
      <c r="M267" t="n">
        <v>0</v>
      </c>
      <c r="N267" t="n">
        <v>12.84</v>
      </c>
      <c r="O267" t="n">
        <v>12313.51</v>
      </c>
      <c r="P267" t="n">
        <v>408.87</v>
      </c>
      <c r="Q267" t="n">
        <v>793.22</v>
      </c>
      <c r="R267" t="n">
        <v>132.87</v>
      </c>
      <c r="S267" t="n">
        <v>86.27</v>
      </c>
      <c r="T267" t="n">
        <v>12721.41</v>
      </c>
      <c r="U267" t="n">
        <v>0.65</v>
      </c>
      <c r="V267" t="n">
        <v>0.79</v>
      </c>
      <c r="W267" t="n">
        <v>0.28</v>
      </c>
      <c r="X267" t="n">
        <v>0.78</v>
      </c>
      <c r="Y267" t="n">
        <v>0.5</v>
      </c>
      <c r="Z267" t="n">
        <v>10</v>
      </c>
    </row>
    <row r="268">
      <c r="A268" t="n">
        <v>0</v>
      </c>
      <c r="B268" t="n">
        <v>50</v>
      </c>
      <c r="C268" t="inlineStr">
        <is>
          <t xml:space="preserve">CONCLUIDO	</t>
        </is>
      </c>
      <c r="D268" t="n">
        <v>1.025</v>
      </c>
      <c r="E268" t="n">
        <v>97.56</v>
      </c>
      <c r="F268" t="n">
        <v>82.90000000000001</v>
      </c>
      <c r="G268" t="n">
        <v>8.76</v>
      </c>
      <c r="H268" t="n">
        <v>0.16</v>
      </c>
      <c r="I268" t="n">
        <v>568</v>
      </c>
      <c r="J268" t="n">
        <v>107.41</v>
      </c>
      <c r="K268" t="n">
        <v>41.65</v>
      </c>
      <c r="L268" t="n">
        <v>1</v>
      </c>
      <c r="M268" t="n">
        <v>566</v>
      </c>
      <c r="N268" t="n">
        <v>14.77</v>
      </c>
      <c r="O268" t="n">
        <v>13481.73</v>
      </c>
      <c r="P268" t="n">
        <v>781.87</v>
      </c>
      <c r="Q268" t="n">
        <v>793.33</v>
      </c>
      <c r="R268" t="n">
        <v>842.02</v>
      </c>
      <c r="S268" t="n">
        <v>86.27</v>
      </c>
      <c r="T268" t="n">
        <v>364576.92</v>
      </c>
      <c r="U268" t="n">
        <v>0.1</v>
      </c>
      <c r="V268" t="n">
        <v>0.59</v>
      </c>
      <c r="W268" t="n">
        <v>1.14</v>
      </c>
      <c r="X268" t="n">
        <v>21.93</v>
      </c>
      <c r="Y268" t="n">
        <v>0.5</v>
      </c>
      <c r="Z268" t="n">
        <v>10</v>
      </c>
    </row>
    <row r="269">
      <c r="A269" t="n">
        <v>1</v>
      </c>
      <c r="B269" t="n">
        <v>50</v>
      </c>
      <c r="C269" t="inlineStr">
        <is>
          <t xml:space="preserve">CONCLUIDO	</t>
        </is>
      </c>
      <c r="D269" t="n">
        <v>1.2971</v>
      </c>
      <c r="E269" t="n">
        <v>77.09999999999999</v>
      </c>
      <c r="F269" t="n">
        <v>69.81999999999999</v>
      </c>
      <c r="G269" t="n">
        <v>17.75</v>
      </c>
      <c r="H269" t="n">
        <v>0.32</v>
      </c>
      <c r="I269" t="n">
        <v>236</v>
      </c>
      <c r="J269" t="n">
        <v>108.68</v>
      </c>
      <c r="K269" t="n">
        <v>41.65</v>
      </c>
      <c r="L269" t="n">
        <v>2</v>
      </c>
      <c r="M269" t="n">
        <v>234</v>
      </c>
      <c r="N269" t="n">
        <v>15.03</v>
      </c>
      <c r="O269" t="n">
        <v>13638.32</v>
      </c>
      <c r="P269" t="n">
        <v>652.98</v>
      </c>
      <c r="Q269" t="n">
        <v>793.23</v>
      </c>
      <c r="R269" t="n">
        <v>403.68</v>
      </c>
      <c r="S269" t="n">
        <v>86.27</v>
      </c>
      <c r="T269" t="n">
        <v>147062.56</v>
      </c>
      <c r="U269" t="n">
        <v>0.21</v>
      </c>
      <c r="V269" t="n">
        <v>0.7</v>
      </c>
      <c r="W269" t="n">
        <v>0.59</v>
      </c>
      <c r="X269" t="n">
        <v>8.84</v>
      </c>
      <c r="Y269" t="n">
        <v>0.5</v>
      </c>
      <c r="Z269" t="n">
        <v>10</v>
      </c>
    </row>
    <row r="270">
      <c r="A270" t="n">
        <v>2</v>
      </c>
      <c r="B270" t="n">
        <v>50</v>
      </c>
      <c r="C270" t="inlineStr">
        <is>
          <t xml:space="preserve">CONCLUIDO	</t>
        </is>
      </c>
      <c r="D270" t="n">
        <v>1.3919</v>
      </c>
      <c r="E270" t="n">
        <v>71.84</v>
      </c>
      <c r="F270" t="n">
        <v>66.5</v>
      </c>
      <c r="G270" t="n">
        <v>26.78</v>
      </c>
      <c r="H270" t="n">
        <v>0.48</v>
      </c>
      <c r="I270" t="n">
        <v>149</v>
      </c>
      <c r="J270" t="n">
        <v>109.96</v>
      </c>
      <c r="K270" t="n">
        <v>41.65</v>
      </c>
      <c r="L270" t="n">
        <v>3</v>
      </c>
      <c r="M270" t="n">
        <v>147</v>
      </c>
      <c r="N270" t="n">
        <v>15.31</v>
      </c>
      <c r="O270" t="n">
        <v>13795.21</v>
      </c>
      <c r="P270" t="n">
        <v>617.26</v>
      </c>
      <c r="Q270" t="n">
        <v>793.23</v>
      </c>
      <c r="R270" t="n">
        <v>292.43</v>
      </c>
      <c r="S270" t="n">
        <v>86.27</v>
      </c>
      <c r="T270" t="n">
        <v>91875.17999999999</v>
      </c>
      <c r="U270" t="n">
        <v>0.3</v>
      </c>
      <c r="V270" t="n">
        <v>0.73</v>
      </c>
      <c r="W270" t="n">
        <v>0.46</v>
      </c>
      <c r="X270" t="n">
        <v>5.53</v>
      </c>
      <c r="Y270" t="n">
        <v>0.5</v>
      </c>
      <c r="Z270" t="n">
        <v>10</v>
      </c>
    </row>
    <row r="271">
      <c r="A271" t="n">
        <v>3</v>
      </c>
      <c r="B271" t="n">
        <v>50</v>
      </c>
      <c r="C271" t="inlineStr">
        <is>
          <t xml:space="preserve">CONCLUIDO	</t>
        </is>
      </c>
      <c r="D271" t="n">
        <v>1.4402</v>
      </c>
      <c r="E271" t="n">
        <v>69.44</v>
      </c>
      <c r="F271" t="n">
        <v>64.98</v>
      </c>
      <c r="G271" t="n">
        <v>35.77</v>
      </c>
      <c r="H271" t="n">
        <v>0.63</v>
      </c>
      <c r="I271" t="n">
        <v>109</v>
      </c>
      <c r="J271" t="n">
        <v>111.23</v>
      </c>
      <c r="K271" t="n">
        <v>41.65</v>
      </c>
      <c r="L271" t="n">
        <v>4</v>
      </c>
      <c r="M271" t="n">
        <v>107</v>
      </c>
      <c r="N271" t="n">
        <v>15.58</v>
      </c>
      <c r="O271" t="n">
        <v>13952.52</v>
      </c>
      <c r="P271" t="n">
        <v>598.21</v>
      </c>
      <c r="Q271" t="n">
        <v>793.2</v>
      </c>
      <c r="R271" t="n">
        <v>241.87</v>
      </c>
      <c r="S271" t="n">
        <v>86.27</v>
      </c>
      <c r="T271" t="n">
        <v>66796.57000000001</v>
      </c>
      <c r="U271" t="n">
        <v>0.36</v>
      </c>
      <c r="V271" t="n">
        <v>0.75</v>
      </c>
      <c r="W271" t="n">
        <v>0.39</v>
      </c>
      <c r="X271" t="n">
        <v>4.01</v>
      </c>
      <c r="Y271" t="n">
        <v>0.5</v>
      </c>
      <c r="Z271" t="n">
        <v>10</v>
      </c>
    </row>
    <row r="272">
      <c r="A272" t="n">
        <v>4</v>
      </c>
      <c r="B272" t="n">
        <v>50</v>
      </c>
      <c r="C272" t="inlineStr">
        <is>
          <t xml:space="preserve">CONCLUIDO	</t>
        </is>
      </c>
      <c r="D272" t="n">
        <v>1.4707</v>
      </c>
      <c r="E272" t="n">
        <v>67.98999999999999</v>
      </c>
      <c r="F272" t="n">
        <v>64.06999999999999</v>
      </c>
      <c r="G272" t="n">
        <v>45.22</v>
      </c>
      <c r="H272" t="n">
        <v>0.78</v>
      </c>
      <c r="I272" t="n">
        <v>85</v>
      </c>
      <c r="J272" t="n">
        <v>112.51</v>
      </c>
      <c r="K272" t="n">
        <v>41.65</v>
      </c>
      <c r="L272" t="n">
        <v>5</v>
      </c>
      <c r="M272" t="n">
        <v>83</v>
      </c>
      <c r="N272" t="n">
        <v>15.86</v>
      </c>
      <c r="O272" t="n">
        <v>14110.24</v>
      </c>
      <c r="P272" t="n">
        <v>585.6900000000001</v>
      </c>
      <c r="Q272" t="n">
        <v>793.21</v>
      </c>
      <c r="R272" t="n">
        <v>211.52</v>
      </c>
      <c r="S272" t="n">
        <v>86.27</v>
      </c>
      <c r="T272" t="n">
        <v>51741.57</v>
      </c>
      <c r="U272" t="n">
        <v>0.41</v>
      </c>
      <c r="V272" t="n">
        <v>0.76</v>
      </c>
      <c r="W272" t="n">
        <v>0.35</v>
      </c>
      <c r="X272" t="n">
        <v>3.1</v>
      </c>
      <c r="Y272" t="n">
        <v>0.5</v>
      </c>
      <c r="Z272" t="n">
        <v>10</v>
      </c>
    </row>
    <row r="273">
      <c r="A273" t="n">
        <v>5</v>
      </c>
      <c r="B273" t="n">
        <v>50</v>
      </c>
      <c r="C273" t="inlineStr">
        <is>
          <t xml:space="preserve">CONCLUIDO	</t>
        </is>
      </c>
      <c r="D273" t="n">
        <v>1.5013</v>
      </c>
      <c r="E273" t="n">
        <v>66.61</v>
      </c>
      <c r="F273" t="n">
        <v>63.02</v>
      </c>
      <c r="G273" t="n">
        <v>54.02</v>
      </c>
      <c r="H273" t="n">
        <v>0.93</v>
      </c>
      <c r="I273" t="n">
        <v>70</v>
      </c>
      <c r="J273" t="n">
        <v>113.79</v>
      </c>
      <c r="K273" t="n">
        <v>41.65</v>
      </c>
      <c r="L273" t="n">
        <v>6</v>
      </c>
      <c r="M273" t="n">
        <v>68</v>
      </c>
      <c r="N273" t="n">
        <v>16.14</v>
      </c>
      <c r="O273" t="n">
        <v>14268.39</v>
      </c>
      <c r="P273" t="n">
        <v>571.09</v>
      </c>
      <c r="Q273" t="n">
        <v>793.2</v>
      </c>
      <c r="R273" t="n">
        <v>175.46</v>
      </c>
      <c r="S273" t="n">
        <v>86.27</v>
      </c>
      <c r="T273" t="n">
        <v>33786.69</v>
      </c>
      <c r="U273" t="n">
        <v>0.49</v>
      </c>
      <c r="V273" t="n">
        <v>0.77</v>
      </c>
      <c r="W273" t="n">
        <v>0.32</v>
      </c>
      <c r="X273" t="n">
        <v>2.05</v>
      </c>
      <c r="Y273" t="n">
        <v>0.5</v>
      </c>
      <c r="Z273" t="n">
        <v>10</v>
      </c>
    </row>
    <row r="274">
      <c r="A274" t="n">
        <v>6</v>
      </c>
      <c r="B274" t="n">
        <v>50</v>
      </c>
      <c r="C274" t="inlineStr">
        <is>
          <t xml:space="preserve">CONCLUIDO	</t>
        </is>
      </c>
      <c r="D274" t="n">
        <v>1.5021</v>
      </c>
      <c r="E274" t="n">
        <v>66.58</v>
      </c>
      <c r="F274" t="n">
        <v>63.21</v>
      </c>
      <c r="G274" t="n">
        <v>63.21</v>
      </c>
      <c r="H274" t="n">
        <v>1.07</v>
      </c>
      <c r="I274" t="n">
        <v>60</v>
      </c>
      <c r="J274" t="n">
        <v>115.08</v>
      </c>
      <c r="K274" t="n">
        <v>41.65</v>
      </c>
      <c r="L274" t="n">
        <v>7</v>
      </c>
      <c r="M274" t="n">
        <v>58</v>
      </c>
      <c r="N274" t="n">
        <v>16.43</v>
      </c>
      <c r="O274" t="n">
        <v>14426.96</v>
      </c>
      <c r="P274" t="n">
        <v>568.92</v>
      </c>
      <c r="Q274" t="n">
        <v>793.21</v>
      </c>
      <c r="R274" t="n">
        <v>182.9</v>
      </c>
      <c r="S274" t="n">
        <v>86.27</v>
      </c>
      <c r="T274" t="n">
        <v>37556.44</v>
      </c>
      <c r="U274" t="n">
        <v>0.47</v>
      </c>
      <c r="V274" t="n">
        <v>0.77</v>
      </c>
      <c r="W274" t="n">
        <v>0.31</v>
      </c>
      <c r="X274" t="n">
        <v>2.24</v>
      </c>
      <c r="Y274" t="n">
        <v>0.5</v>
      </c>
      <c r="Z274" t="n">
        <v>10</v>
      </c>
    </row>
    <row r="275">
      <c r="A275" t="n">
        <v>7</v>
      </c>
      <c r="B275" t="n">
        <v>50</v>
      </c>
      <c r="C275" t="inlineStr">
        <is>
          <t xml:space="preserve">CONCLUIDO	</t>
        </is>
      </c>
      <c r="D275" t="n">
        <v>1.5136</v>
      </c>
      <c r="E275" t="n">
        <v>66.06999999999999</v>
      </c>
      <c r="F275" t="n">
        <v>62.88</v>
      </c>
      <c r="G275" t="n">
        <v>72.55</v>
      </c>
      <c r="H275" t="n">
        <v>1.21</v>
      </c>
      <c r="I275" t="n">
        <v>52</v>
      </c>
      <c r="J275" t="n">
        <v>116.37</v>
      </c>
      <c r="K275" t="n">
        <v>41.65</v>
      </c>
      <c r="L275" t="n">
        <v>8</v>
      </c>
      <c r="M275" t="n">
        <v>50</v>
      </c>
      <c r="N275" t="n">
        <v>16.72</v>
      </c>
      <c r="O275" t="n">
        <v>14585.96</v>
      </c>
      <c r="P275" t="n">
        <v>562.36</v>
      </c>
      <c r="Q275" t="n">
        <v>793.2</v>
      </c>
      <c r="R275" t="n">
        <v>172.05</v>
      </c>
      <c r="S275" t="n">
        <v>86.27</v>
      </c>
      <c r="T275" t="n">
        <v>32168.18</v>
      </c>
      <c r="U275" t="n">
        <v>0.5</v>
      </c>
      <c r="V275" t="n">
        <v>0.77</v>
      </c>
      <c r="W275" t="n">
        <v>0.3</v>
      </c>
      <c r="X275" t="n">
        <v>1.91</v>
      </c>
      <c r="Y275" t="n">
        <v>0.5</v>
      </c>
      <c r="Z275" t="n">
        <v>10</v>
      </c>
    </row>
    <row r="276">
      <c r="A276" t="n">
        <v>8</v>
      </c>
      <c r="B276" t="n">
        <v>50</v>
      </c>
      <c r="C276" t="inlineStr">
        <is>
          <t xml:space="preserve">CONCLUIDO	</t>
        </is>
      </c>
      <c r="D276" t="n">
        <v>1.5219</v>
      </c>
      <c r="E276" t="n">
        <v>65.70999999999999</v>
      </c>
      <c r="F276" t="n">
        <v>62.65</v>
      </c>
      <c r="G276" t="n">
        <v>81.72</v>
      </c>
      <c r="H276" t="n">
        <v>1.35</v>
      </c>
      <c r="I276" t="n">
        <v>46</v>
      </c>
      <c r="J276" t="n">
        <v>117.66</v>
      </c>
      <c r="K276" t="n">
        <v>41.65</v>
      </c>
      <c r="L276" t="n">
        <v>9</v>
      </c>
      <c r="M276" t="n">
        <v>44</v>
      </c>
      <c r="N276" t="n">
        <v>17.01</v>
      </c>
      <c r="O276" t="n">
        <v>14745.39</v>
      </c>
      <c r="P276" t="n">
        <v>554.67</v>
      </c>
      <c r="Q276" t="n">
        <v>793.21</v>
      </c>
      <c r="R276" t="n">
        <v>164.12</v>
      </c>
      <c r="S276" t="n">
        <v>86.27</v>
      </c>
      <c r="T276" t="n">
        <v>28236.11</v>
      </c>
      <c r="U276" t="n">
        <v>0.53</v>
      </c>
      <c r="V276" t="n">
        <v>0.78</v>
      </c>
      <c r="W276" t="n">
        <v>0.3</v>
      </c>
      <c r="X276" t="n">
        <v>1.68</v>
      </c>
      <c r="Y276" t="n">
        <v>0.5</v>
      </c>
      <c r="Z276" t="n">
        <v>10</v>
      </c>
    </row>
    <row r="277">
      <c r="A277" t="n">
        <v>9</v>
      </c>
      <c r="B277" t="n">
        <v>50</v>
      </c>
      <c r="C277" t="inlineStr">
        <is>
          <t xml:space="preserve">CONCLUIDO	</t>
        </is>
      </c>
      <c r="D277" t="n">
        <v>1.5292</v>
      </c>
      <c r="E277" t="n">
        <v>65.40000000000001</v>
      </c>
      <c r="F277" t="n">
        <v>62.45</v>
      </c>
      <c r="G277" t="n">
        <v>91.39</v>
      </c>
      <c r="H277" t="n">
        <v>1.48</v>
      </c>
      <c r="I277" t="n">
        <v>41</v>
      </c>
      <c r="J277" t="n">
        <v>118.96</v>
      </c>
      <c r="K277" t="n">
        <v>41.65</v>
      </c>
      <c r="L277" t="n">
        <v>10</v>
      </c>
      <c r="M277" t="n">
        <v>39</v>
      </c>
      <c r="N277" t="n">
        <v>17.31</v>
      </c>
      <c r="O277" t="n">
        <v>14905.25</v>
      </c>
      <c r="P277" t="n">
        <v>548.08</v>
      </c>
      <c r="Q277" t="n">
        <v>793.2</v>
      </c>
      <c r="R277" t="n">
        <v>157.38</v>
      </c>
      <c r="S277" t="n">
        <v>86.27</v>
      </c>
      <c r="T277" t="n">
        <v>24888.59</v>
      </c>
      <c r="U277" t="n">
        <v>0.55</v>
      </c>
      <c r="V277" t="n">
        <v>0.78</v>
      </c>
      <c r="W277" t="n">
        <v>0.29</v>
      </c>
      <c r="X277" t="n">
        <v>1.48</v>
      </c>
      <c r="Y277" t="n">
        <v>0.5</v>
      </c>
      <c r="Z277" t="n">
        <v>10</v>
      </c>
    </row>
    <row r="278">
      <c r="A278" t="n">
        <v>10</v>
      </c>
      <c r="B278" t="n">
        <v>50</v>
      </c>
      <c r="C278" t="inlineStr">
        <is>
          <t xml:space="preserve">CONCLUIDO	</t>
        </is>
      </c>
      <c r="D278" t="n">
        <v>1.535</v>
      </c>
      <c r="E278" t="n">
        <v>65.15000000000001</v>
      </c>
      <c r="F278" t="n">
        <v>62.29</v>
      </c>
      <c r="G278" t="n">
        <v>101.01</v>
      </c>
      <c r="H278" t="n">
        <v>1.61</v>
      </c>
      <c r="I278" t="n">
        <v>37</v>
      </c>
      <c r="J278" t="n">
        <v>120.26</v>
      </c>
      <c r="K278" t="n">
        <v>41.65</v>
      </c>
      <c r="L278" t="n">
        <v>11</v>
      </c>
      <c r="M278" t="n">
        <v>35</v>
      </c>
      <c r="N278" t="n">
        <v>17.61</v>
      </c>
      <c r="O278" t="n">
        <v>15065.56</v>
      </c>
      <c r="P278" t="n">
        <v>542.24</v>
      </c>
      <c r="Q278" t="n">
        <v>793.2</v>
      </c>
      <c r="R278" t="n">
        <v>151.97</v>
      </c>
      <c r="S278" t="n">
        <v>86.27</v>
      </c>
      <c r="T278" t="n">
        <v>22206.69</v>
      </c>
      <c r="U278" t="n">
        <v>0.57</v>
      </c>
      <c r="V278" t="n">
        <v>0.78</v>
      </c>
      <c r="W278" t="n">
        <v>0.28</v>
      </c>
      <c r="X278" t="n">
        <v>1.32</v>
      </c>
      <c r="Y278" t="n">
        <v>0.5</v>
      </c>
      <c r="Z278" t="n">
        <v>10</v>
      </c>
    </row>
    <row r="279">
      <c r="A279" t="n">
        <v>11</v>
      </c>
      <c r="B279" t="n">
        <v>50</v>
      </c>
      <c r="C279" t="inlineStr">
        <is>
          <t xml:space="preserve">CONCLUIDO	</t>
        </is>
      </c>
      <c r="D279" t="n">
        <v>1.5394</v>
      </c>
      <c r="E279" t="n">
        <v>64.95999999999999</v>
      </c>
      <c r="F279" t="n">
        <v>62.19</v>
      </c>
      <c r="G279" t="n">
        <v>113.07</v>
      </c>
      <c r="H279" t="n">
        <v>1.74</v>
      </c>
      <c r="I279" t="n">
        <v>33</v>
      </c>
      <c r="J279" t="n">
        <v>121.56</v>
      </c>
      <c r="K279" t="n">
        <v>41.65</v>
      </c>
      <c r="L279" t="n">
        <v>12</v>
      </c>
      <c r="M279" t="n">
        <v>31</v>
      </c>
      <c r="N279" t="n">
        <v>17.91</v>
      </c>
      <c r="O279" t="n">
        <v>15226.31</v>
      </c>
      <c r="P279" t="n">
        <v>536.4400000000001</v>
      </c>
      <c r="Q279" t="n">
        <v>793.2</v>
      </c>
      <c r="R279" t="n">
        <v>148.88</v>
      </c>
      <c r="S279" t="n">
        <v>86.27</v>
      </c>
      <c r="T279" t="n">
        <v>20682.2</v>
      </c>
      <c r="U279" t="n">
        <v>0.58</v>
      </c>
      <c r="V279" t="n">
        <v>0.78</v>
      </c>
      <c r="W279" t="n">
        <v>0.28</v>
      </c>
      <c r="X279" t="n">
        <v>1.22</v>
      </c>
      <c r="Y279" t="n">
        <v>0.5</v>
      </c>
      <c r="Z279" t="n">
        <v>10</v>
      </c>
    </row>
    <row r="280">
      <c r="A280" t="n">
        <v>12</v>
      </c>
      <c r="B280" t="n">
        <v>50</v>
      </c>
      <c r="C280" t="inlineStr">
        <is>
          <t xml:space="preserve">CONCLUIDO	</t>
        </is>
      </c>
      <c r="D280" t="n">
        <v>1.5429</v>
      </c>
      <c r="E280" t="n">
        <v>64.81</v>
      </c>
      <c r="F280" t="n">
        <v>62.09</v>
      </c>
      <c r="G280" t="n">
        <v>120.17</v>
      </c>
      <c r="H280" t="n">
        <v>1.87</v>
      </c>
      <c r="I280" t="n">
        <v>31</v>
      </c>
      <c r="J280" t="n">
        <v>122.87</v>
      </c>
      <c r="K280" t="n">
        <v>41.65</v>
      </c>
      <c r="L280" t="n">
        <v>13</v>
      </c>
      <c r="M280" t="n">
        <v>29</v>
      </c>
      <c r="N280" t="n">
        <v>18.22</v>
      </c>
      <c r="O280" t="n">
        <v>15387.5</v>
      </c>
      <c r="P280" t="n">
        <v>530.41</v>
      </c>
      <c r="Q280" t="n">
        <v>793.2</v>
      </c>
      <c r="R280" t="n">
        <v>145.43</v>
      </c>
      <c r="S280" t="n">
        <v>86.27</v>
      </c>
      <c r="T280" t="n">
        <v>18965.73</v>
      </c>
      <c r="U280" t="n">
        <v>0.59</v>
      </c>
      <c r="V280" t="n">
        <v>0.78</v>
      </c>
      <c r="W280" t="n">
        <v>0.27</v>
      </c>
      <c r="X280" t="n">
        <v>1.12</v>
      </c>
      <c r="Y280" t="n">
        <v>0.5</v>
      </c>
      <c r="Z280" t="n">
        <v>10</v>
      </c>
    </row>
    <row r="281">
      <c r="A281" t="n">
        <v>13</v>
      </c>
      <c r="B281" t="n">
        <v>50</v>
      </c>
      <c r="C281" t="inlineStr">
        <is>
          <t xml:space="preserve">CONCLUIDO	</t>
        </is>
      </c>
      <c r="D281" t="n">
        <v>1.5467</v>
      </c>
      <c r="E281" t="n">
        <v>64.66</v>
      </c>
      <c r="F281" t="n">
        <v>62</v>
      </c>
      <c r="G281" t="n">
        <v>132.85</v>
      </c>
      <c r="H281" t="n">
        <v>1.99</v>
      </c>
      <c r="I281" t="n">
        <v>28</v>
      </c>
      <c r="J281" t="n">
        <v>124.18</v>
      </c>
      <c r="K281" t="n">
        <v>41.65</v>
      </c>
      <c r="L281" t="n">
        <v>14</v>
      </c>
      <c r="M281" t="n">
        <v>26</v>
      </c>
      <c r="N281" t="n">
        <v>18.53</v>
      </c>
      <c r="O281" t="n">
        <v>15549.15</v>
      </c>
      <c r="P281" t="n">
        <v>524.72</v>
      </c>
      <c r="Q281" t="n">
        <v>793.2</v>
      </c>
      <c r="R281" t="n">
        <v>142.48</v>
      </c>
      <c r="S281" t="n">
        <v>86.27</v>
      </c>
      <c r="T281" t="n">
        <v>17505.69</v>
      </c>
      <c r="U281" t="n">
        <v>0.61</v>
      </c>
      <c r="V281" t="n">
        <v>0.78</v>
      </c>
      <c r="W281" t="n">
        <v>0.27</v>
      </c>
      <c r="X281" t="n">
        <v>1.03</v>
      </c>
      <c r="Y281" t="n">
        <v>0.5</v>
      </c>
      <c r="Z281" t="n">
        <v>10</v>
      </c>
    </row>
    <row r="282">
      <c r="A282" t="n">
        <v>14</v>
      </c>
      <c r="B282" t="n">
        <v>50</v>
      </c>
      <c r="C282" t="inlineStr">
        <is>
          <t xml:space="preserve">CONCLUIDO	</t>
        </is>
      </c>
      <c r="D282" t="n">
        <v>1.5506</v>
      </c>
      <c r="E282" t="n">
        <v>64.48999999999999</v>
      </c>
      <c r="F282" t="n">
        <v>61.88</v>
      </c>
      <c r="G282" t="n">
        <v>142.8</v>
      </c>
      <c r="H282" t="n">
        <v>2.11</v>
      </c>
      <c r="I282" t="n">
        <v>26</v>
      </c>
      <c r="J282" t="n">
        <v>125.49</v>
      </c>
      <c r="K282" t="n">
        <v>41.65</v>
      </c>
      <c r="L282" t="n">
        <v>15</v>
      </c>
      <c r="M282" t="n">
        <v>24</v>
      </c>
      <c r="N282" t="n">
        <v>18.84</v>
      </c>
      <c r="O282" t="n">
        <v>15711.24</v>
      </c>
      <c r="P282" t="n">
        <v>520.65</v>
      </c>
      <c r="Q282" t="n">
        <v>793.2</v>
      </c>
      <c r="R282" t="n">
        <v>138.35</v>
      </c>
      <c r="S282" t="n">
        <v>86.27</v>
      </c>
      <c r="T282" t="n">
        <v>15450.05</v>
      </c>
      <c r="U282" t="n">
        <v>0.62</v>
      </c>
      <c r="V282" t="n">
        <v>0.78</v>
      </c>
      <c r="W282" t="n">
        <v>0.26</v>
      </c>
      <c r="X282" t="n">
        <v>0.91</v>
      </c>
      <c r="Y282" t="n">
        <v>0.5</v>
      </c>
      <c r="Z282" t="n">
        <v>10</v>
      </c>
    </row>
    <row r="283">
      <c r="A283" t="n">
        <v>15</v>
      </c>
      <c r="B283" t="n">
        <v>50</v>
      </c>
      <c r="C283" t="inlineStr">
        <is>
          <t xml:space="preserve">CONCLUIDO	</t>
        </is>
      </c>
      <c r="D283" t="n">
        <v>1.5531</v>
      </c>
      <c r="E283" t="n">
        <v>64.39</v>
      </c>
      <c r="F283" t="n">
        <v>61.82</v>
      </c>
      <c r="G283" t="n">
        <v>154.55</v>
      </c>
      <c r="H283" t="n">
        <v>2.23</v>
      </c>
      <c r="I283" t="n">
        <v>24</v>
      </c>
      <c r="J283" t="n">
        <v>126.81</v>
      </c>
      <c r="K283" t="n">
        <v>41.65</v>
      </c>
      <c r="L283" t="n">
        <v>16</v>
      </c>
      <c r="M283" t="n">
        <v>22</v>
      </c>
      <c r="N283" t="n">
        <v>19.16</v>
      </c>
      <c r="O283" t="n">
        <v>15873.8</v>
      </c>
      <c r="P283" t="n">
        <v>513.62</v>
      </c>
      <c r="Q283" t="n">
        <v>793.2</v>
      </c>
      <c r="R283" t="n">
        <v>136.31</v>
      </c>
      <c r="S283" t="n">
        <v>86.27</v>
      </c>
      <c r="T283" t="n">
        <v>14438.52</v>
      </c>
      <c r="U283" t="n">
        <v>0.63</v>
      </c>
      <c r="V283" t="n">
        <v>0.79</v>
      </c>
      <c r="W283" t="n">
        <v>0.26</v>
      </c>
      <c r="X283" t="n">
        <v>0.85</v>
      </c>
      <c r="Y283" t="n">
        <v>0.5</v>
      </c>
      <c r="Z283" t="n">
        <v>10</v>
      </c>
    </row>
    <row r="284">
      <c r="A284" t="n">
        <v>16</v>
      </c>
      <c r="B284" t="n">
        <v>50</v>
      </c>
      <c r="C284" t="inlineStr">
        <is>
          <t xml:space="preserve">CONCLUIDO	</t>
        </is>
      </c>
      <c r="D284" t="n">
        <v>1.5543</v>
      </c>
      <c r="E284" t="n">
        <v>64.34</v>
      </c>
      <c r="F284" t="n">
        <v>61.79</v>
      </c>
      <c r="G284" t="n">
        <v>161.19</v>
      </c>
      <c r="H284" t="n">
        <v>2.34</v>
      </c>
      <c r="I284" t="n">
        <v>23</v>
      </c>
      <c r="J284" t="n">
        <v>128.13</v>
      </c>
      <c r="K284" t="n">
        <v>41.65</v>
      </c>
      <c r="L284" t="n">
        <v>17</v>
      </c>
      <c r="M284" t="n">
        <v>21</v>
      </c>
      <c r="N284" t="n">
        <v>19.48</v>
      </c>
      <c r="O284" t="n">
        <v>16036.82</v>
      </c>
      <c r="P284" t="n">
        <v>509.08</v>
      </c>
      <c r="Q284" t="n">
        <v>793.2</v>
      </c>
      <c r="R284" t="n">
        <v>135.38</v>
      </c>
      <c r="S284" t="n">
        <v>86.27</v>
      </c>
      <c r="T284" t="n">
        <v>13982.03</v>
      </c>
      <c r="U284" t="n">
        <v>0.64</v>
      </c>
      <c r="V284" t="n">
        <v>0.79</v>
      </c>
      <c r="W284" t="n">
        <v>0.26</v>
      </c>
      <c r="X284" t="n">
        <v>0.82</v>
      </c>
      <c r="Y284" t="n">
        <v>0.5</v>
      </c>
      <c r="Z284" t="n">
        <v>10</v>
      </c>
    </row>
    <row r="285">
      <c r="A285" t="n">
        <v>17</v>
      </c>
      <c r="B285" t="n">
        <v>50</v>
      </c>
      <c r="C285" t="inlineStr">
        <is>
          <t xml:space="preserve">CONCLUIDO	</t>
        </is>
      </c>
      <c r="D285" t="n">
        <v>1.5573</v>
      </c>
      <c r="E285" t="n">
        <v>64.20999999999999</v>
      </c>
      <c r="F285" t="n">
        <v>61.71</v>
      </c>
      <c r="G285" t="n">
        <v>176.31</v>
      </c>
      <c r="H285" t="n">
        <v>2.46</v>
      </c>
      <c r="I285" t="n">
        <v>21</v>
      </c>
      <c r="J285" t="n">
        <v>129.46</v>
      </c>
      <c r="K285" t="n">
        <v>41.65</v>
      </c>
      <c r="L285" t="n">
        <v>18</v>
      </c>
      <c r="M285" t="n">
        <v>19</v>
      </c>
      <c r="N285" t="n">
        <v>19.81</v>
      </c>
      <c r="O285" t="n">
        <v>16200.3</v>
      </c>
      <c r="P285" t="n">
        <v>501.58</v>
      </c>
      <c r="Q285" t="n">
        <v>793.2</v>
      </c>
      <c r="R285" t="n">
        <v>132.6</v>
      </c>
      <c r="S285" t="n">
        <v>86.27</v>
      </c>
      <c r="T285" t="n">
        <v>12600.6</v>
      </c>
      <c r="U285" t="n">
        <v>0.65</v>
      </c>
      <c r="V285" t="n">
        <v>0.79</v>
      </c>
      <c r="W285" t="n">
        <v>0.26</v>
      </c>
      <c r="X285" t="n">
        <v>0.74</v>
      </c>
      <c r="Y285" t="n">
        <v>0.5</v>
      </c>
      <c r="Z285" t="n">
        <v>10</v>
      </c>
    </row>
    <row r="286">
      <c r="A286" t="n">
        <v>18</v>
      </c>
      <c r="B286" t="n">
        <v>50</v>
      </c>
      <c r="C286" t="inlineStr">
        <is>
          <t xml:space="preserve">CONCLUIDO	</t>
        </is>
      </c>
      <c r="D286" t="n">
        <v>1.5592</v>
      </c>
      <c r="E286" t="n">
        <v>64.13</v>
      </c>
      <c r="F286" t="n">
        <v>61.65</v>
      </c>
      <c r="G286" t="n">
        <v>184.96</v>
      </c>
      <c r="H286" t="n">
        <v>2.57</v>
      </c>
      <c r="I286" t="n">
        <v>20</v>
      </c>
      <c r="J286" t="n">
        <v>130.79</v>
      </c>
      <c r="K286" t="n">
        <v>41.65</v>
      </c>
      <c r="L286" t="n">
        <v>19</v>
      </c>
      <c r="M286" t="n">
        <v>18</v>
      </c>
      <c r="N286" t="n">
        <v>20.14</v>
      </c>
      <c r="O286" t="n">
        <v>16364.25</v>
      </c>
      <c r="P286" t="n">
        <v>497.26</v>
      </c>
      <c r="Q286" t="n">
        <v>793.2</v>
      </c>
      <c r="R286" t="n">
        <v>130.79</v>
      </c>
      <c r="S286" t="n">
        <v>86.27</v>
      </c>
      <c r="T286" t="n">
        <v>11700.45</v>
      </c>
      <c r="U286" t="n">
        <v>0.66</v>
      </c>
      <c r="V286" t="n">
        <v>0.79</v>
      </c>
      <c r="W286" t="n">
        <v>0.25</v>
      </c>
      <c r="X286" t="n">
        <v>0.6899999999999999</v>
      </c>
      <c r="Y286" t="n">
        <v>0.5</v>
      </c>
      <c r="Z286" t="n">
        <v>10</v>
      </c>
    </row>
    <row r="287">
      <c r="A287" t="n">
        <v>19</v>
      </c>
      <c r="B287" t="n">
        <v>50</v>
      </c>
      <c r="C287" t="inlineStr">
        <is>
          <t xml:space="preserve">CONCLUIDO	</t>
        </is>
      </c>
      <c r="D287" t="n">
        <v>1.5601</v>
      </c>
      <c r="E287" t="n">
        <v>64.09999999999999</v>
      </c>
      <c r="F287" t="n">
        <v>61.64</v>
      </c>
      <c r="G287" t="n">
        <v>194.65</v>
      </c>
      <c r="H287" t="n">
        <v>2.67</v>
      </c>
      <c r="I287" t="n">
        <v>19</v>
      </c>
      <c r="J287" t="n">
        <v>132.12</v>
      </c>
      <c r="K287" t="n">
        <v>41.65</v>
      </c>
      <c r="L287" t="n">
        <v>20</v>
      </c>
      <c r="M287" t="n">
        <v>14</v>
      </c>
      <c r="N287" t="n">
        <v>20.47</v>
      </c>
      <c r="O287" t="n">
        <v>16528.68</v>
      </c>
      <c r="P287" t="n">
        <v>492.69</v>
      </c>
      <c r="Q287" t="n">
        <v>793.2</v>
      </c>
      <c r="R287" t="n">
        <v>130.25</v>
      </c>
      <c r="S287" t="n">
        <v>86.27</v>
      </c>
      <c r="T287" t="n">
        <v>11436.25</v>
      </c>
      <c r="U287" t="n">
        <v>0.66</v>
      </c>
      <c r="V287" t="n">
        <v>0.79</v>
      </c>
      <c r="W287" t="n">
        <v>0.26</v>
      </c>
      <c r="X287" t="n">
        <v>0.67</v>
      </c>
      <c r="Y287" t="n">
        <v>0.5</v>
      </c>
      <c r="Z287" t="n">
        <v>10</v>
      </c>
    </row>
    <row r="288">
      <c r="A288" t="n">
        <v>20</v>
      </c>
      <c r="B288" t="n">
        <v>50</v>
      </c>
      <c r="C288" t="inlineStr">
        <is>
          <t xml:space="preserve">CONCLUIDO	</t>
        </is>
      </c>
      <c r="D288" t="n">
        <v>1.5632</v>
      </c>
      <c r="E288" t="n">
        <v>63.97</v>
      </c>
      <c r="F288" t="n">
        <v>61.53</v>
      </c>
      <c r="G288" t="n">
        <v>205.11</v>
      </c>
      <c r="H288" t="n">
        <v>2.78</v>
      </c>
      <c r="I288" t="n">
        <v>18</v>
      </c>
      <c r="J288" t="n">
        <v>133.46</v>
      </c>
      <c r="K288" t="n">
        <v>41.65</v>
      </c>
      <c r="L288" t="n">
        <v>21</v>
      </c>
      <c r="M288" t="n">
        <v>13</v>
      </c>
      <c r="N288" t="n">
        <v>20.81</v>
      </c>
      <c r="O288" t="n">
        <v>16693.59</v>
      </c>
      <c r="P288" t="n">
        <v>488.28</v>
      </c>
      <c r="Q288" t="n">
        <v>793.2</v>
      </c>
      <c r="R288" t="n">
        <v>126.9</v>
      </c>
      <c r="S288" t="n">
        <v>86.27</v>
      </c>
      <c r="T288" t="n">
        <v>9766.76</v>
      </c>
      <c r="U288" t="n">
        <v>0.68</v>
      </c>
      <c r="V288" t="n">
        <v>0.79</v>
      </c>
      <c r="W288" t="n">
        <v>0.24</v>
      </c>
      <c r="X288" t="n">
        <v>0.57</v>
      </c>
      <c r="Y288" t="n">
        <v>0.5</v>
      </c>
      <c r="Z288" t="n">
        <v>10</v>
      </c>
    </row>
    <row r="289">
      <c r="A289" t="n">
        <v>21</v>
      </c>
      <c r="B289" t="n">
        <v>50</v>
      </c>
      <c r="C289" t="inlineStr">
        <is>
          <t xml:space="preserve">CONCLUIDO	</t>
        </is>
      </c>
      <c r="D289" t="n">
        <v>1.562</v>
      </c>
      <c r="E289" t="n">
        <v>64.02</v>
      </c>
      <c r="F289" t="n">
        <v>61.59</v>
      </c>
      <c r="G289" t="n">
        <v>205.29</v>
      </c>
      <c r="H289" t="n">
        <v>2.88</v>
      </c>
      <c r="I289" t="n">
        <v>18</v>
      </c>
      <c r="J289" t="n">
        <v>134.8</v>
      </c>
      <c r="K289" t="n">
        <v>41.65</v>
      </c>
      <c r="L289" t="n">
        <v>22</v>
      </c>
      <c r="M289" t="n">
        <v>6</v>
      </c>
      <c r="N289" t="n">
        <v>21.15</v>
      </c>
      <c r="O289" t="n">
        <v>16859.1</v>
      </c>
      <c r="P289" t="n">
        <v>486.62</v>
      </c>
      <c r="Q289" t="n">
        <v>793.2</v>
      </c>
      <c r="R289" t="n">
        <v>128.16</v>
      </c>
      <c r="S289" t="n">
        <v>86.27</v>
      </c>
      <c r="T289" t="n">
        <v>10394.92</v>
      </c>
      <c r="U289" t="n">
        <v>0.67</v>
      </c>
      <c r="V289" t="n">
        <v>0.79</v>
      </c>
      <c r="W289" t="n">
        <v>0.26</v>
      </c>
      <c r="X289" t="n">
        <v>0.62</v>
      </c>
      <c r="Y289" t="n">
        <v>0.5</v>
      </c>
      <c r="Z289" t="n">
        <v>10</v>
      </c>
    </row>
    <row r="290">
      <c r="A290" t="n">
        <v>22</v>
      </c>
      <c r="B290" t="n">
        <v>50</v>
      </c>
      <c r="C290" t="inlineStr">
        <is>
          <t xml:space="preserve">CONCLUIDO	</t>
        </is>
      </c>
      <c r="D290" t="n">
        <v>1.5628</v>
      </c>
      <c r="E290" t="n">
        <v>63.99</v>
      </c>
      <c r="F290" t="n">
        <v>61.57</v>
      </c>
      <c r="G290" t="n">
        <v>217.32</v>
      </c>
      <c r="H290" t="n">
        <v>2.99</v>
      </c>
      <c r="I290" t="n">
        <v>17</v>
      </c>
      <c r="J290" t="n">
        <v>136.14</v>
      </c>
      <c r="K290" t="n">
        <v>41.65</v>
      </c>
      <c r="L290" t="n">
        <v>23</v>
      </c>
      <c r="M290" t="n">
        <v>3</v>
      </c>
      <c r="N290" t="n">
        <v>21.49</v>
      </c>
      <c r="O290" t="n">
        <v>17024.98</v>
      </c>
      <c r="P290" t="n">
        <v>486.32</v>
      </c>
      <c r="Q290" t="n">
        <v>793.2</v>
      </c>
      <c r="R290" t="n">
        <v>127.67</v>
      </c>
      <c r="S290" t="n">
        <v>86.27</v>
      </c>
      <c r="T290" t="n">
        <v>10155.89</v>
      </c>
      <c r="U290" t="n">
        <v>0.68</v>
      </c>
      <c r="V290" t="n">
        <v>0.79</v>
      </c>
      <c r="W290" t="n">
        <v>0.26</v>
      </c>
      <c r="X290" t="n">
        <v>0.61</v>
      </c>
      <c r="Y290" t="n">
        <v>0.5</v>
      </c>
      <c r="Z290" t="n">
        <v>10</v>
      </c>
    </row>
    <row r="291">
      <c r="A291" t="n">
        <v>23</v>
      </c>
      <c r="B291" t="n">
        <v>50</v>
      </c>
      <c r="C291" t="inlineStr">
        <is>
          <t xml:space="preserve">CONCLUIDO	</t>
        </is>
      </c>
      <c r="D291" t="n">
        <v>1.5631</v>
      </c>
      <c r="E291" t="n">
        <v>63.98</v>
      </c>
      <c r="F291" t="n">
        <v>61.56</v>
      </c>
      <c r="G291" t="n">
        <v>217.28</v>
      </c>
      <c r="H291" t="n">
        <v>3.09</v>
      </c>
      <c r="I291" t="n">
        <v>17</v>
      </c>
      <c r="J291" t="n">
        <v>137.49</v>
      </c>
      <c r="K291" t="n">
        <v>41.65</v>
      </c>
      <c r="L291" t="n">
        <v>24</v>
      </c>
      <c r="M291" t="n">
        <v>2</v>
      </c>
      <c r="N291" t="n">
        <v>21.84</v>
      </c>
      <c r="O291" t="n">
        <v>17191.35</v>
      </c>
      <c r="P291" t="n">
        <v>490.09</v>
      </c>
      <c r="Q291" t="n">
        <v>793.2</v>
      </c>
      <c r="R291" t="n">
        <v>127.39</v>
      </c>
      <c r="S291" t="n">
        <v>86.27</v>
      </c>
      <c r="T291" t="n">
        <v>10016.04</v>
      </c>
      <c r="U291" t="n">
        <v>0.68</v>
      </c>
      <c r="V291" t="n">
        <v>0.79</v>
      </c>
      <c r="W291" t="n">
        <v>0.26</v>
      </c>
      <c r="X291" t="n">
        <v>0.59</v>
      </c>
      <c r="Y291" t="n">
        <v>0.5</v>
      </c>
      <c r="Z291" t="n">
        <v>10</v>
      </c>
    </row>
    <row r="292">
      <c r="A292" t="n">
        <v>24</v>
      </c>
      <c r="B292" t="n">
        <v>50</v>
      </c>
      <c r="C292" t="inlineStr">
        <is>
          <t xml:space="preserve">CONCLUIDO	</t>
        </is>
      </c>
      <c r="D292" t="n">
        <v>1.5628</v>
      </c>
      <c r="E292" t="n">
        <v>63.99</v>
      </c>
      <c r="F292" t="n">
        <v>61.58</v>
      </c>
      <c r="G292" t="n">
        <v>217.33</v>
      </c>
      <c r="H292" t="n">
        <v>3.18</v>
      </c>
      <c r="I292" t="n">
        <v>17</v>
      </c>
      <c r="J292" t="n">
        <v>138.85</v>
      </c>
      <c r="K292" t="n">
        <v>41.65</v>
      </c>
      <c r="L292" t="n">
        <v>25</v>
      </c>
      <c r="M292" t="n">
        <v>0</v>
      </c>
      <c r="N292" t="n">
        <v>22.2</v>
      </c>
      <c r="O292" t="n">
        <v>17358.22</v>
      </c>
      <c r="P292" t="n">
        <v>494.79</v>
      </c>
      <c r="Q292" t="n">
        <v>793.22</v>
      </c>
      <c r="R292" t="n">
        <v>127.73</v>
      </c>
      <c r="S292" t="n">
        <v>86.27</v>
      </c>
      <c r="T292" t="n">
        <v>10183.74</v>
      </c>
      <c r="U292" t="n">
        <v>0.68</v>
      </c>
      <c r="V292" t="n">
        <v>0.79</v>
      </c>
      <c r="W292" t="n">
        <v>0.27</v>
      </c>
      <c r="X292" t="n">
        <v>0.61</v>
      </c>
      <c r="Y292" t="n">
        <v>0.5</v>
      </c>
      <c r="Z292" t="n">
        <v>10</v>
      </c>
    </row>
    <row r="293">
      <c r="A293" t="n">
        <v>0</v>
      </c>
      <c r="B293" t="n">
        <v>25</v>
      </c>
      <c r="C293" t="inlineStr">
        <is>
          <t xml:space="preserve">CONCLUIDO	</t>
        </is>
      </c>
      <c r="D293" t="n">
        <v>1.2417</v>
      </c>
      <c r="E293" t="n">
        <v>80.54000000000001</v>
      </c>
      <c r="F293" t="n">
        <v>73.98</v>
      </c>
      <c r="G293" t="n">
        <v>12.94</v>
      </c>
      <c r="H293" t="n">
        <v>0.28</v>
      </c>
      <c r="I293" t="n">
        <v>343</v>
      </c>
      <c r="J293" t="n">
        <v>61.76</v>
      </c>
      <c r="K293" t="n">
        <v>28.92</v>
      </c>
      <c r="L293" t="n">
        <v>1</v>
      </c>
      <c r="M293" t="n">
        <v>341</v>
      </c>
      <c r="N293" t="n">
        <v>6.84</v>
      </c>
      <c r="O293" t="n">
        <v>7851.41</v>
      </c>
      <c r="P293" t="n">
        <v>473.28</v>
      </c>
      <c r="Q293" t="n">
        <v>793.28</v>
      </c>
      <c r="R293" t="n">
        <v>542.61</v>
      </c>
      <c r="S293" t="n">
        <v>86.27</v>
      </c>
      <c r="T293" t="n">
        <v>215996.13</v>
      </c>
      <c r="U293" t="n">
        <v>0.16</v>
      </c>
      <c r="V293" t="n">
        <v>0.66</v>
      </c>
      <c r="W293" t="n">
        <v>0.77</v>
      </c>
      <c r="X293" t="n">
        <v>13</v>
      </c>
      <c r="Y293" t="n">
        <v>0.5</v>
      </c>
      <c r="Z293" t="n">
        <v>10</v>
      </c>
    </row>
    <row r="294">
      <c r="A294" t="n">
        <v>1</v>
      </c>
      <c r="B294" t="n">
        <v>25</v>
      </c>
      <c r="C294" t="inlineStr">
        <is>
          <t xml:space="preserve">CONCLUIDO	</t>
        </is>
      </c>
      <c r="D294" t="n">
        <v>1.419</v>
      </c>
      <c r="E294" t="n">
        <v>70.47</v>
      </c>
      <c r="F294" t="n">
        <v>66.58</v>
      </c>
      <c r="G294" t="n">
        <v>26.45</v>
      </c>
      <c r="H294" t="n">
        <v>0.55</v>
      </c>
      <c r="I294" t="n">
        <v>151</v>
      </c>
      <c r="J294" t="n">
        <v>62.92</v>
      </c>
      <c r="K294" t="n">
        <v>28.92</v>
      </c>
      <c r="L294" t="n">
        <v>2</v>
      </c>
      <c r="M294" t="n">
        <v>149</v>
      </c>
      <c r="N294" t="n">
        <v>7</v>
      </c>
      <c r="O294" t="n">
        <v>7994.37</v>
      </c>
      <c r="P294" t="n">
        <v>416.64</v>
      </c>
      <c r="Q294" t="n">
        <v>793.21</v>
      </c>
      <c r="R294" t="n">
        <v>295.23</v>
      </c>
      <c r="S294" t="n">
        <v>86.27</v>
      </c>
      <c r="T294" t="n">
        <v>93265.17999999999</v>
      </c>
      <c r="U294" t="n">
        <v>0.29</v>
      </c>
      <c r="V294" t="n">
        <v>0.73</v>
      </c>
      <c r="W294" t="n">
        <v>0.46</v>
      </c>
      <c r="X294" t="n">
        <v>5.61</v>
      </c>
      <c r="Y294" t="n">
        <v>0.5</v>
      </c>
      <c r="Z294" t="n">
        <v>10</v>
      </c>
    </row>
    <row r="295">
      <c r="A295" t="n">
        <v>2</v>
      </c>
      <c r="B295" t="n">
        <v>25</v>
      </c>
      <c r="C295" t="inlineStr">
        <is>
          <t xml:space="preserve">CONCLUIDO	</t>
        </is>
      </c>
      <c r="D295" t="n">
        <v>1.4791</v>
      </c>
      <c r="E295" t="n">
        <v>67.61</v>
      </c>
      <c r="F295" t="n">
        <v>64.48</v>
      </c>
      <c r="G295" t="n">
        <v>40.3</v>
      </c>
      <c r="H295" t="n">
        <v>0.8100000000000001</v>
      </c>
      <c r="I295" t="n">
        <v>96</v>
      </c>
      <c r="J295" t="n">
        <v>64.08</v>
      </c>
      <c r="K295" t="n">
        <v>28.92</v>
      </c>
      <c r="L295" t="n">
        <v>3</v>
      </c>
      <c r="M295" t="n">
        <v>94</v>
      </c>
      <c r="N295" t="n">
        <v>7.16</v>
      </c>
      <c r="O295" t="n">
        <v>8137.65</v>
      </c>
      <c r="P295" t="n">
        <v>394.24</v>
      </c>
      <c r="Q295" t="n">
        <v>793.22</v>
      </c>
      <c r="R295" t="n">
        <v>225.14</v>
      </c>
      <c r="S295" t="n">
        <v>86.27</v>
      </c>
      <c r="T295" t="n">
        <v>58496.84</v>
      </c>
      <c r="U295" t="n">
        <v>0.38</v>
      </c>
      <c r="V295" t="n">
        <v>0.75</v>
      </c>
      <c r="W295" t="n">
        <v>0.37</v>
      </c>
      <c r="X295" t="n">
        <v>3.51</v>
      </c>
      <c r="Y295" t="n">
        <v>0.5</v>
      </c>
      <c r="Z295" t="n">
        <v>10</v>
      </c>
    </row>
    <row r="296">
      <c r="A296" t="n">
        <v>3</v>
      </c>
      <c r="B296" t="n">
        <v>25</v>
      </c>
      <c r="C296" t="inlineStr">
        <is>
          <t xml:space="preserve">CONCLUIDO	</t>
        </is>
      </c>
      <c r="D296" t="n">
        <v>1.5195</v>
      </c>
      <c r="E296" t="n">
        <v>65.81</v>
      </c>
      <c r="F296" t="n">
        <v>63.06</v>
      </c>
      <c r="G296" t="n">
        <v>54.83</v>
      </c>
      <c r="H296" t="n">
        <v>1.07</v>
      </c>
      <c r="I296" t="n">
        <v>69</v>
      </c>
      <c r="J296" t="n">
        <v>65.25</v>
      </c>
      <c r="K296" t="n">
        <v>28.92</v>
      </c>
      <c r="L296" t="n">
        <v>4</v>
      </c>
      <c r="M296" t="n">
        <v>67</v>
      </c>
      <c r="N296" t="n">
        <v>7.33</v>
      </c>
      <c r="O296" t="n">
        <v>8281.25</v>
      </c>
      <c r="P296" t="n">
        <v>375.62</v>
      </c>
      <c r="Q296" t="n">
        <v>793.23</v>
      </c>
      <c r="R296" t="n">
        <v>177.71</v>
      </c>
      <c r="S296" t="n">
        <v>86.27</v>
      </c>
      <c r="T296" t="n">
        <v>34916.45</v>
      </c>
      <c r="U296" t="n">
        <v>0.49</v>
      </c>
      <c r="V296" t="n">
        <v>0.77</v>
      </c>
      <c r="W296" t="n">
        <v>0.3</v>
      </c>
      <c r="X296" t="n">
        <v>2.09</v>
      </c>
      <c r="Y296" t="n">
        <v>0.5</v>
      </c>
      <c r="Z296" t="n">
        <v>10</v>
      </c>
    </row>
    <row r="297">
      <c r="A297" t="n">
        <v>4</v>
      </c>
      <c r="B297" t="n">
        <v>25</v>
      </c>
      <c r="C297" t="inlineStr">
        <is>
          <t xml:space="preserve">CONCLUIDO	</t>
        </is>
      </c>
      <c r="D297" t="n">
        <v>1.5265</v>
      </c>
      <c r="E297" t="n">
        <v>65.51000000000001</v>
      </c>
      <c r="F297" t="n">
        <v>62.96</v>
      </c>
      <c r="G297" t="n">
        <v>69.95999999999999</v>
      </c>
      <c r="H297" t="n">
        <v>1.31</v>
      </c>
      <c r="I297" t="n">
        <v>54</v>
      </c>
      <c r="J297" t="n">
        <v>66.42</v>
      </c>
      <c r="K297" t="n">
        <v>28.92</v>
      </c>
      <c r="L297" t="n">
        <v>5</v>
      </c>
      <c r="M297" t="n">
        <v>52</v>
      </c>
      <c r="N297" t="n">
        <v>7.49</v>
      </c>
      <c r="O297" t="n">
        <v>8425.16</v>
      </c>
      <c r="P297" t="n">
        <v>364.91</v>
      </c>
      <c r="Q297" t="n">
        <v>793.22</v>
      </c>
      <c r="R297" t="n">
        <v>174.87</v>
      </c>
      <c r="S297" t="n">
        <v>86.27</v>
      </c>
      <c r="T297" t="n">
        <v>33570.88</v>
      </c>
      <c r="U297" t="n">
        <v>0.49</v>
      </c>
      <c r="V297" t="n">
        <v>0.77</v>
      </c>
      <c r="W297" t="n">
        <v>0.3</v>
      </c>
      <c r="X297" t="n">
        <v>1.99</v>
      </c>
      <c r="Y297" t="n">
        <v>0.5</v>
      </c>
      <c r="Z297" t="n">
        <v>10</v>
      </c>
    </row>
    <row r="298">
      <c r="A298" t="n">
        <v>5</v>
      </c>
      <c r="B298" t="n">
        <v>25</v>
      </c>
      <c r="C298" t="inlineStr">
        <is>
          <t xml:space="preserve">CONCLUIDO	</t>
        </is>
      </c>
      <c r="D298" t="n">
        <v>1.5403</v>
      </c>
      <c r="E298" t="n">
        <v>64.92</v>
      </c>
      <c r="F298" t="n">
        <v>62.53</v>
      </c>
      <c r="G298" t="n">
        <v>87.25</v>
      </c>
      <c r="H298" t="n">
        <v>1.55</v>
      </c>
      <c r="I298" t="n">
        <v>43</v>
      </c>
      <c r="J298" t="n">
        <v>67.59</v>
      </c>
      <c r="K298" t="n">
        <v>28.92</v>
      </c>
      <c r="L298" t="n">
        <v>6</v>
      </c>
      <c r="M298" t="n">
        <v>41</v>
      </c>
      <c r="N298" t="n">
        <v>7.66</v>
      </c>
      <c r="O298" t="n">
        <v>8569.4</v>
      </c>
      <c r="P298" t="n">
        <v>351.42</v>
      </c>
      <c r="Q298" t="n">
        <v>793.2</v>
      </c>
      <c r="R298" t="n">
        <v>160.09</v>
      </c>
      <c r="S298" t="n">
        <v>86.27</v>
      </c>
      <c r="T298" t="n">
        <v>26234.39</v>
      </c>
      <c r="U298" t="n">
        <v>0.54</v>
      </c>
      <c r="V298" t="n">
        <v>0.78</v>
      </c>
      <c r="W298" t="n">
        <v>0.29</v>
      </c>
      <c r="X298" t="n">
        <v>1.56</v>
      </c>
      <c r="Y298" t="n">
        <v>0.5</v>
      </c>
      <c r="Z298" t="n">
        <v>10</v>
      </c>
    </row>
    <row r="299">
      <c r="A299" t="n">
        <v>6</v>
      </c>
      <c r="B299" t="n">
        <v>25</v>
      </c>
      <c r="C299" t="inlineStr">
        <is>
          <t xml:space="preserve">CONCLUIDO	</t>
        </is>
      </c>
      <c r="D299" t="n">
        <v>1.5492</v>
      </c>
      <c r="E299" t="n">
        <v>64.55</v>
      </c>
      <c r="F299" t="n">
        <v>62.25</v>
      </c>
      <c r="G299" t="n">
        <v>103.75</v>
      </c>
      <c r="H299" t="n">
        <v>1.78</v>
      </c>
      <c r="I299" t="n">
        <v>36</v>
      </c>
      <c r="J299" t="n">
        <v>68.76000000000001</v>
      </c>
      <c r="K299" t="n">
        <v>28.92</v>
      </c>
      <c r="L299" t="n">
        <v>7</v>
      </c>
      <c r="M299" t="n">
        <v>25</v>
      </c>
      <c r="N299" t="n">
        <v>7.83</v>
      </c>
      <c r="O299" t="n">
        <v>8713.950000000001</v>
      </c>
      <c r="P299" t="n">
        <v>340.43</v>
      </c>
      <c r="Q299" t="n">
        <v>793.2</v>
      </c>
      <c r="R299" t="n">
        <v>150.3</v>
      </c>
      <c r="S299" t="n">
        <v>86.27</v>
      </c>
      <c r="T299" t="n">
        <v>21373.76</v>
      </c>
      <c r="U299" t="n">
        <v>0.57</v>
      </c>
      <c r="V299" t="n">
        <v>0.78</v>
      </c>
      <c r="W299" t="n">
        <v>0.29</v>
      </c>
      <c r="X299" t="n">
        <v>1.28</v>
      </c>
      <c r="Y299" t="n">
        <v>0.5</v>
      </c>
      <c r="Z299" t="n">
        <v>10</v>
      </c>
    </row>
    <row r="300">
      <c r="A300" t="n">
        <v>7</v>
      </c>
      <c r="B300" t="n">
        <v>25</v>
      </c>
      <c r="C300" t="inlineStr">
        <is>
          <t xml:space="preserve">CONCLUIDO	</t>
        </is>
      </c>
      <c r="D300" t="n">
        <v>1.5495</v>
      </c>
      <c r="E300" t="n">
        <v>64.54000000000001</v>
      </c>
      <c r="F300" t="n">
        <v>62.27</v>
      </c>
      <c r="G300" t="n">
        <v>109.88</v>
      </c>
      <c r="H300" t="n">
        <v>2</v>
      </c>
      <c r="I300" t="n">
        <v>34</v>
      </c>
      <c r="J300" t="n">
        <v>69.93000000000001</v>
      </c>
      <c r="K300" t="n">
        <v>28.92</v>
      </c>
      <c r="L300" t="n">
        <v>8</v>
      </c>
      <c r="M300" t="n">
        <v>5</v>
      </c>
      <c r="N300" t="n">
        <v>8.01</v>
      </c>
      <c r="O300" t="n">
        <v>8858.84</v>
      </c>
      <c r="P300" t="n">
        <v>337.03</v>
      </c>
      <c r="Q300" t="n">
        <v>793.2</v>
      </c>
      <c r="R300" t="n">
        <v>150.22</v>
      </c>
      <c r="S300" t="n">
        <v>86.27</v>
      </c>
      <c r="T300" t="n">
        <v>21344.63</v>
      </c>
      <c r="U300" t="n">
        <v>0.57</v>
      </c>
      <c r="V300" t="n">
        <v>0.78</v>
      </c>
      <c r="W300" t="n">
        <v>0.31</v>
      </c>
      <c r="X300" t="n">
        <v>1.3</v>
      </c>
      <c r="Y300" t="n">
        <v>0.5</v>
      </c>
      <c r="Z300" t="n">
        <v>10</v>
      </c>
    </row>
    <row r="301">
      <c r="A301" t="n">
        <v>8</v>
      </c>
      <c r="B301" t="n">
        <v>25</v>
      </c>
      <c r="C301" t="inlineStr">
        <is>
          <t xml:space="preserve">CONCLUIDO	</t>
        </is>
      </c>
      <c r="D301" t="n">
        <v>1.5521</v>
      </c>
      <c r="E301" t="n">
        <v>64.43000000000001</v>
      </c>
      <c r="F301" t="n">
        <v>62.18</v>
      </c>
      <c r="G301" t="n">
        <v>113.05</v>
      </c>
      <c r="H301" t="n">
        <v>2.21</v>
      </c>
      <c r="I301" t="n">
        <v>33</v>
      </c>
      <c r="J301" t="n">
        <v>71.11</v>
      </c>
      <c r="K301" t="n">
        <v>28.92</v>
      </c>
      <c r="L301" t="n">
        <v>9</v>
      </c>
      <c r="M301" t="n">
        <v>1</v>
      </c>
      <c r="N301" t="n">
        <v>8.19</v>
      </c>
      <c r="O301" t="n">
        <v>9004.040000000001</v>
      </c>
      <c r="P301" t="n">
        <v>340.06</v>
      </c>
      <c r="Q301" t="n">
        <v>793.22</v>
      </c>
      <c r="R301" t="n">
        <v>147.05</v>
      </c>
      <c r="S301" t="n">
        <v>86.27</v>
      </c>
      <c r="T301" t="n">
        <v>19764.61</v>
      </c>
      <c r="U301" t="n">
        <v>0.59</v>
      </c>
      <c r="V301" t="n">
        <v>0.78</v>
      </c>
      <c r="W301" t="n">
        <v>0.31</v>
      </c>
      <c r="X301" t="n">
        <v>1.21</v>
      </c>
      <c r="Y301" t="n">
        <v>0.5</v>
      </c>
      <c r="Z301" t="n">
        <v>10</v>
      </c>
    </row>
    <row r="302">
      <c r="A302" t="n">
        <v>9</v>
      </c>
      <c r="B302" t="n">
        <v>25</v>
      </c>
      <c r="C302" t="inlineStr">
        <is>
          <t xml:space="preserve">CONCLUIDO	</t>
        </is>
      </c>
      <c r="D302" t="n">
        <v>1.552</v>
      </c>
      <c r="E302" t="n">
        <v>64.43000000000001</v>
      </c>
      <c r="F302" t="n">
        <v>62.18</v>
      </c>
      <c r="G302" t="n">
        <v>113.05</v>
      </c>
      <c r="H302" t="n">
        <v>2.42</v>
      </c>
      <c r="I302" t="n">
        <v>33</v>
      </c>
      <c r="J302" t="n">
        <v>72.29000000000001</v>
      </c>
      <c r="K302" t="n">
        <v>28.92</v>
      </c>
      <c r="L302" t="n">
        <v>10</v>
      </c>
      <c r="M302" t="n">
        <v>0</v>
      </c>
      <c r="N302" t="n">
        <v>8.369999999999999</v>
      </c>
      <c r="O302" t="n">
        <v>9149.58</v>
      </c>
      <c r="P302" t="n">
        <v>345.23</v>
      </c>
      <c r="Q302" t="n">
        <v>793.22</v>
      </c>
      <c r="R302" t="n">
        <v>147.12</v>
      </c>
      <c r="S302" t="n">
        <v>86.27</v>
      </c>
      <c r="T302" t="n">
        <v>19802.24</v>
      </c>
      <c r="U302" t="n">
        <v>0.59</v>
      </c>
      <c r="V302" t="n">
        <v>0.78</v>
      </c>
      <c r="W302" t="n">
        <v>0.31</v>
      </c>
      <c r="X302" t="n">
        <v>1.21</v>
      </c>
      <c r="Y302" t="n">
        <v>0.5</v>
      </c>
      <c r="Z302" t="n">
        <v>10</v>
      </c>
    </row>
    <row r="303">
      <c r="A303" t="n">
        <v>0</v>
      </c>
      <c r="B303" t="n">
        <v>85</v>
      </c>
      <c r="C303" t="inlineStr">
        <is>
          <t xml:space="preserve">CONCLUIDO	</t>
        </is>
      </c>
      <c r="D303" t="n">
        <v>0.778</v>
      </c>
      <c r="E303" t="n">
        <v>128.54</v>
      </c>
      <c r="F303" t="n">
        <v>96.08</v>
      </c>
      <c r="G303" t="n">
        <v>6.49</v>
      </c>
      <c r="H303" t="n">
        <v>0.11</v>
      </c>
      <c r="I303" t="n">
        <v>888</v>
      </c>
      <c r="J303" t="n">
        <v>167.88</v>
      </c>
      <c r="K303" t="n">
        <v>51.39</v>
      </c>
      <c r="L303" t="n">
        <v>1</v>
      </c>
      <c r="M303" t="n">
        <v>886</v>
      </c>
      <c r="N303" t="n">
        <v>30.49</v>
      </c>
      <c r="O303" t="n">
        <v>20939.59</v>
      </c>
      <c r="P303" t="n">
        <v>1216.91</v>
      </c>
      <c r="Q303" t="n">
        <v>793.33</v>
      </c>
      <c r="R303" t="n">
        <v>1285.11</v>
      </c>
      <c r="S303" t="n">
        <v>86.27</v>
      </c>
      <c r="T303" t="n">
        <v>584521.27</v>
      </c>
      <c r="U303" t="n">
        <v>0.07000000000000001</v>
      </c>
      <c r="V303" t="n">
        <v>0.51</v>
      </c>
      <c r="W303" t="n">
        <v>1.65</v>
      </c>
      <c r="X303" t="n">
        <v>35.1</v>
      </c>
      <c r="Y303" t="n">
        <v>0.5</v>
      </c>
      <c r="Z303" t="n">
        <v>10</v>
      </c>
    </row>
    <row r="304">
      <c r="A304" t="n">
        <v>1</v>
      </c>
      <c r="B304" t="n">
        <v>85</v>
      </c>
      <c r="C304" t="inlineStr">
        <is>
          <t xml:space="preserve">CONCLUIDO	</t>
        </is>
      </c>
      <c r="D304" t="n">
        <v>1.1423</v>
      </c>
      <c r="E304" t="n">
        <v>87.55</v>
      </c>
      <c r="F304" t="n">
        <v>73.75</v>
      </c>
      <c r="G304" t="n">
        <v>13.13</v>
      </c>
      <c r="H304" t="n">
        <v>0.21</v>
      </c>
      <c r="I304" t="n">
        <v>337</v>
      </c>
      <c r="J304" t="n">
        <v>169.33</v>
      </c>
      <c r="K304" t="n">
        <v>51.39</v>
      </c>
      <c r="L304" t="n">
        <v>2</v>
      </c>
      <c r="M304" t="n">
        <v>335</v>
      </c>
      <c r="N304" t="n">
        <v>30.94</v>
      </c>
      <c r="O304" t="n">
        <v>21118.46</v>
      </c>
      <c r="P304" t="n">
        <v>930.45</v>
      </c>
      <c r="Q304" t="n">
        <v>793.23</v>
      </c>
      <c r="R304" t="n">
        <v>535.58</v>
      </c>
      <c r="S304" t="n">
        <v>86.27</v>
      </c>
      <c r="T304" t="n">
        <v>212509.07</v>
      </c>
      <c r="U304" t="n">
        <v>0.16</v>
      </c>
      <c r="V304" t="n">
        <v>0.66</v>
      </c>
      <c r="W304" t="n">
        <v>0.75</v>
      </c>
      <c r="X304" t="n">
        <v>12.78</v>
      </c>
      <c r="Y304" t="n">
        <v>0.5</v>
      </c>
      <c r="Z304" t="n">
        <v>10</v>
      </c>
    </row>
    <row r="305">
      <c r="A305" t="n">
        <v>2</v>
      </c>
      <c r="B305" t="n">
        <v>85</v>
      </c>
      <c r="C305" t="inlineStr">
        <is>
          <t xml:space="preserve">CONCLUIDO	</t>
        </is>
      </c>
      <c r="D305" t="n">
        <v>1.2782</v>
      </c>
      <c r="E305" t="n">
        <v>78.23999999999999</v>
      </c>
      <c r="F305" t="n">
        <v>68.78</v>
      </c>
      <c r="G305" t="n">
        <v>19.75</v>
      </c>
      <c r="H305" t="n">
        <v>0.31</v>
      </c>
      <c r="I305" t="n">
        <v>209</v>
      </c>
      <c r="J305" t="n">
        <v>170.79</v>
      </c>
      <c r="K305" t="n">
        <v>51.39</v>
      </c>
      <c r="L305" t="n">
        <v>3</v>
      </c>
      <c r="M305" t="n">
        <v>207</v>
      </c>
      <c r="N305" t="n">
        <v>31.4</v>
      </c>
      <c r="O305" t="n">
        <v>21297.94</v>
      </c>
      <c r="P305" t="n">
        <v>865.28</v>
      </c>
      <c r="Q305" t="n">
        <v>793.21</v>
      </c>
      <c r="R305" t="n">
        <v>369.7</v>
      </c>
      <c r="S305" t="n">
        <v>86.27</v>
      </c>
      <c r="T305" t="n">
        <v>130211.69</v>
      </c>
      <c r="U305" t="n">
        <v>0.23</v>
      </c>
      <c r="V305" t="n">
        <v>0.71</v>
      </c>
      <c r="W305" t="n">
        <v>0.54</v>
      </c>
      <c r="X305" t="n">
        <v>7.81</v>
      </c>
      <c r="Y305" t="n">
        <v>0.5</v>
      </c>
      <c r="Z305" t="n">
        <v>10</v>
      </c>
    </row>
    <row r="306">
      <c r="A306" t="n">
        <v>3</v>
      </c>
      <c r="B306" t="n">
        <v>85</v>
      </c>
      <c r="C306" t="inlineStr">
        <is>
          <t xml:space="preserve">CONCLUIDO	</t>
        </is>
      </c>
      <c r="D306" t="n">
        <v>1.3503</v>
      </c>
      <c r="E306" t="n">
        <v>74.06</v>
      </c>
      <c r="F306" t="n">
        <v>66.56999999999999</v>
      </c>
      <c r="G306" t="n">
        <v>26.45</v>
      </c>
      <c r="H306" t="n">
        <v>0.41</v>
      </c>
      <c r="I306" t="n">
        <v>151</v>
      </c>
      <c r="J306" t="n">
        <v>172.25</v>
      </c>
      <c r="K306" t="n">
        <v>51.39</v>
      </c>
      <c r="L306" t="n">
        <v>4</v>
      </c>
      <c r="M306" t="n">
        <v>149</v>
      </c>
      <c r="N306" t="n">
        <v>31.86</v>
      </c>
      <c r="O306" t="n">
        <v>21478.05</v>
      </c>
      <c r="P306" t="n">
        <v>835.17</v>
      </c>
      <c r="Q306" t="n">
        <v>793.21</v>
      </c>
      <c r="R306" t="n">
        <v>294.91</v>
      </c>
      <c r="S306" t="n">
        <v>86.27</v>
      </c>
      <c r="T306" t="n">
        <v>93104.87</v>
      </c>
      <c r="U306" t="n">
        <v>0.29</v>
      </c>
      <c r="V306" t="n">
        <v>0.73</v>
      </c>
      <c r="W306" t="n">
        <v>0.46</v>
      </c>
      <c r="X306" t="n">
        <v>5.6</v>
      </c>
      <c r="Y306" t="n">
        <v>0.5</v>
      </c>
      <c r="Z306" t="n">
        <v>10</v>
      </c>
    </row>
    <row r="307">
      <c r="A307" t="n">
        <v>4</v>
      </c>
      <c r="B307" t="n">
        <v>85</v>
      </c>
      <c r="C307" t="inlineStr">
        <is>
          <t xml:space="preserve">CONCLUIDO	</t>
        </is>
      </c>
      <c r="D307" t="n">
        <v>1.3932</v>
      </c>
      <c r="E307" t="n">
        <v>71.78</v>
      </c>
      <c r="F307" t="n">
        <v>65.37</v>
      </c>
      <c r="G307" t="n">
        <v>32.96</v>
      </c>
      <c r="H307" t="n">
        <v>0.51</v>
      </c>
      <c r="I307" t="n">
        <v>119</v>
      </c>
      <c r="J307" t="n">
        <v>173.71</v>
      </c>
      <c r="K307" t="n">
        <v>51.39</v>
      </c>
      <c r="L307" t="n">
        <v>5</v>
      </c>
      <c r="M307" t="n">
        <v>117</v>
      </c>
      <c r="N307" t="n">
        <v>32.32</v>
      </c>
      <c r="O307" t="n">
        <v>21658.78</v>
      </c>
      <c r="P307" t="n">
        <v>818.16</v>
      </c>
      <c r="Q307" t="n">
        <v>793.21</v>
      </c>
      <c r="R307" t="n">
        <v>254.87</v>
      </c>
      <c r="S307" t="n">
        <v>86.27</v>
      </c>
      <c r="T307" t="n">
        <v>73247.38</v>
      </c>
      <c r="U307" t="n">
        <v>0.34</v>
      </c>
      <c r="V307" t="n">
        <v>0.74</v>
      </c>
      <c r="W307" t="n">
        <v>0.41</v>
      </c>
      <c r="X307" t="n">
        <v>4.4</v>
      </c>
      <c r="Y307" t="n">
        <v>0.5</v>
      </c>
      <c r="Z307" t="n">
        <v>10</v>
      </c>
    </row>
    <row r="308">
      <c r="A308" t="n">
        <v>5</v>
      </c>
      <c r="B308" t="n">
        <v>85</v>
      </c>
      <c r="C308" t="inlineStr">
        <is>
          <t xml:space="preserve">CONCLUIDO	</t>
        </is>
      </c>
      <c r="D308" t="n">
        <v>1.4234</v>
      </c>
      <c r="E308" t="n">
        <v>70.25</v>
      </c>
      <c r="F308" t="n">
        <v>64.56</v>
      </c>
      <c r="G308" t="n">
        <v>39.53</v>
      </c>
      <c r="H308" t="n">
        <v>0.61</v>
      </c>
      <c r="I308" t="n">
        <v>98</v>
      </c>
      <c r="J308" t="n">
        <v>175.18</v>
      </c>
      <c r="K308" t="n">
        <v>51.39</v>
      </c>
      <c r="L308" t="n">
        <v>6</v>
      </c>
      <c r="M308" t="n">
        <v>96</v>
      </c>
      <c r="N308" t="n">
        <v>32.79</v>
      </c>
      <c r="O308" t="n">
        <v>21840.16</v>
      </c>
      <c r="P308" t="n">
        <v>806.1</v>
      </c>
      <c r="Q308" t="n">
        <v>793.22</v>
      </c>
      <c r="R308" t="n">
        <v>227.88</v>
      </c>
      <c r="S308" t="n">
        <v>86.27</v>
      </c>
      <c r="T308" t="n">
        <v>59852.7</v>
      </c>
      <c r="U308" t="n">
        <v>0.38</v>
      </c>
      <c r="V308" t="n">
        <v>0.75</v>
      </c>
      <c r="W308" t="n">
        <v>0.38</v>
      </c>
      <c r="X308" t="n">
        <v>3.59</v>
      </c>
      <c r="Y308" t="n">
        <v>0.5</v>
      </c>
      <c r="Z308" t="n">
        <v>10</v>
      </c>
    </row>
    <row r="309">
      <c r="A309" t="n">
        <v>6</v>
      </c>
      <c r="B309" t="n">
        <v>85</v>
      </c>
      <c r="C309" t="inlineStr">
        <is>
          <t xml:space="preserve">CONCLUIDO	</t>
        </is>
      </c>
      <c r="D309" t="n">
        <v>1.4456</v>
      </c>
      <c r="E309" t="n">
        <v>69.18000000000001</v>
      </c>
      <c r="F309" t="n">
        <v>63.99</v>
      </c>
      <c r="G309" t="n">
        <v>46.26</v>
      </c>
      <c r="H309" t="n">
        <v>0.7</v>
      </c>
      <c r="I309" t="n">
        <v>83</v>
      </c>
      <c r="J309" t="n">
        <v>176.66</v>
      </c>
      <c r="K309" t="n">
        <v>51.39</v>
      </c>
      <c r="L309" t="n">
        <v>7</v>
      </c>
      <c r="M309" t="n">
        <v>81</v>
      </c>
      <c r="N309" t="n">
        <v>33.27</v>
      </c>
      <c r="O309" t="n">
        <v>22022.17</v>
      </c>
      <c r="P309" t="n">
        <v>797.3200000000001</v>
      </c>
      <c r="Q309" t="n">
        <v>793.2</v>
      </c>
      <c r="R309" t="n">
        <v>208.82</v>
      </c>
      <c r="S309" t="n">
        <v>86.27</v>
      </c>
      <c r="T309" t="n">
        <v>50399.9</v>
      </c>
      <c r="U309" t="n">
        <v>0.41</v>
      </c>
      <c r="V309" t="n">
        <v>0.76</v>
      </c>
      <c r="W309" t="n">
        <v>0.36</v>
      </c>
      <c r="X309" t="n">
        <v>3.02</v>
      </c>
      <c r="Y309" t="n">
        <v>0.5</v>
      </c>
      <c r="Z309" t="n">
        <v>10</v>
      </c>
    </row>
    <row r="310">
      <c r="A310" t="n">
        <v>7</v>
      </c>
      <c r="B310" t="n">
        <v>85</v>
      </c>
      <c r="C310" t="inlineStr">
        <is>
          <t xml:space="preserve">CONCLUIDO	</t>
        </is>
      </c>
      <c r="D310" t="n">
        <v>1.4647</v>
      </c>
      <c r="E310" t="n">
        <v>68.27</v>
      </c>
      <c r="F310" t="n">
        <v>63.46</v>
      </c>
      <c r="G310" t="n">
        <v>52.88</v>
      </c>
      <c r="H310" t="n">
        <v>0.8</v>
      </c>
      <c r="I310" t="n">
        <v>72</v>
      </c>
      <c r="J310" t="n">
        <v>178.14</v>
      </c>
      <c r="K310" t="n">
        <v>51.39</v>
      </c>
      <c r="L310" t="n">
        <v>8</v>
      </c>
      <c r="M310" t="n">
        <v>70</v>
      </c>
      <c r="N310" t="n">
        <v>33.75</v>
      </c>
      <c r="O310" t="n">
        <v>22204.83</v>
      </c>
      <c r="P310" t="n">
        <v>788.89</v>
      </c>
      <c r="Q310" t="n">
        <v>793.2</v>
      </c>
      <c r="R310" t="n">
        <v>190.58</v>
      </c>
      <c r="S310" t="n">
        <v>86.27</v>
      </c>
      <c r="T310" t="n">
        <v>41336.62</v>
      </c>
      <c r="U310" t="n">
        <v>0.45</v>
      </c>
      <c r="V310" t="n">
        <v>0.77</v>
      </c>
      <c r="W310" t="n">
        <v>0.34</v>
      </c>
      <c r="X310" t="n">
        <v>2.49</v>
      </c>
      <c r="Y310" t="n">
        <v>0.5</v>
      </c>
      <c r="Z310" t="n">
        <v>10</v>
      </c>
    </row>
    <row r="311">
      <c r="A311" t="n">
        <v>8</v>
      </c>
      <c r="B311" t="n">
        <v>85</v>
      </c>
      <c r="C311" t="inlineStr">
        <is>
          <t xml:space="preserve">CONCLUIDO	</t>
        </is>
      </c>
      <c r="D311" t="n">
        <v>1.472</v>
      </c>
      <c r="E311" t="n">
        <v>67.93000000000001</v>
      </c>
      <c r="F311" t="n">
        <v>63.39</v>
      </c>
      <c r="G311" t="n">
        <v>59.43</v>
      </c>
      <c r="H311" t="n">
        <v>0.89</v>
      </c>
      <c r="I311" t="n">
        <v>64</v>
      </c>
      <c r="J311" t="n">
        <v>179.63</v>
      </c>
      <c r="K311" t="n">
        <v>51.39</v>
      </c>
      <c r="L311" t="n">
        <v>9</v>
      </c>
      <c r="M311" t="n">
        <v>62</v>
      </c>
      <c r="N311" t="n">
        <v>34.24</v>
      </c>
      <c r="O311" t="n">
        <v>22388.15</v>
      </c>
      <c r="P311" t="n">
        <v>786.09</v>
      </c>
      <c r="Q311" t="n">
        <v>793.21</v>
      </c>
      <c r="R311" t="n">
        <v>189.26</v>
      </c>
      <c r="S311" t="n">
        <v>86.27</v>
      </c>
      <c r="T311" t="n">
        <v>40714.64</v>
      </c>
      <c r="U311" t="n">
        <v>0.46</v>
      </c>
      <c r="V311" t="n">
        <v>0.77</v>
      </c>
      <c r="W311" t="n">
        <v>0.32</v>
      </c>
      <c r="X311" t="n">
        <v>2.42</v>
      </c>
      <c r="Y311" t="n">
        <v>0.5</v>
      </c>
      <c r="Z311" t="n">
        <v>10</v>
      </c>
    </row>
    <row r="312">
      <c r="A312" t="n">
        <v>9</v>
      </c>
      <c r="B312" t="n">
        <v>85</v>
      </c>
      <c r="C312" t="inlineStr">
        <is>
          <t xml:space="preserve">CONCLUIDO	</t>
        </is>
      </c>
      <c r="D312" t="n">
        <v>1.4844</v>
      </c>
      <c r="E312" t="n">
        <v>67.37</v>
      </c>
      <c r="F312" t="n">
        <v>63.06</v>
      </c>
      <c r="G312" t="n">
        <v>66.38</v>
      </c>
      <c r="H312" t="n">
        <v>0.98</v>
      </c>
      <c r="I312" t="n">
        <v>57</v>
      </c>
      <c r="J312" t="n">
        <v>181.12</v>
      </c>
      <c r="K312" t="n">
        <v>51.39</v>
      </c>
      <c r="L312" t="n">
        <v>10</v>
      </c>
      <c r="M312" t="n">
        <v>55</v>
      </c>
      <c r="N312" t="n">
        <v>34.73</v>
      </c>
      <c r="O312" t="n">
        <v>22572.13</v>
      </c>
      <c r="P312" t="n">
        <v>779.91</v>
      </c>
      <c r="Q312" t="n">
        <v>793.2</v>
      </c>
      <c r="R312" t="n">
        <v>177.96</v>
      </c>
      <c r="S312" t="n">
        <v>86.27</v>
      </c>
      <c r="T312" t="n">
        <v>35100.22</v>
      </c>
      <c r="U312" t="n">
        <v>0.48</v>
      </c>
      <c r="V312" t="n">
        <v>0.77</v>
      </c>
      <c r="W312" t="n">
        <v>0.31</v>
      </c>
      <c r="X312" t="n">
        <v>2.1</v>
      </c>
      <c r="Y312" t="n">
        <v>0.5</v>
      </c>
      <c r="Z312" t="n">
        <v>10</v>
      </c>
    </row>
    <row r="313">
      <c r="A313" t="n">
        <v>10</v>
      </c>
      <c r="B313" t="n">
        <v>85</v>
      </c>
      <c r="C313" t="inlineStr">
        <is>
          <t xml:space="preserve">CONCLUIDO	</t>
        </is>
      </c>
      <c r="D313" t="n">
        <v>1.493</v>
      </c>
      <c r="E313" t="n">
        <v>66.98</v>
      </c>
      <c r="F313" t="n">
        <v>62.84</v>
      </c>
      <c r="G313" t="n">
        <v>72.51000000000001</v>
      </c>
      <c r="H313" t="n">
        <v>1.07</v>
      </c>
      <c r="I313" t="n">
        <v>52</v>
      </c>
      <c r="J313" t="n">
        <v>182.62</v>
      </c>
      <c r="K313" t="n">
        <v>51.39</v>
      </c>
      <c r="L313" t="n">
        <v>11</v>
      </c>
      <c r="M313" t="n">
        <v>50</v>
      </c>
      <c r="N313" t="n">
        <v>35.22</v>
      </c>
      <c r="O313" t="n">
        <v>22756.91</v>
      </c>
      <c r="P313" t="n">
        <v>775.77</v>
      </c>
      <c r="Q313" t="n">
        <v>793.2</v>
      </c>
      <c r="R313" t="n">
        <v>170.76</v>
      </c>
      <c r="S313" t="n">
        <v>86.27</v>
      </c>
      <c r="T313" t="n">
        <v>31527.25</v>
      </c>
      <c r="U313" t="n">
        <v>0.51</v>
      </c>
      <c r="V313" t="n">
        <v>0.77</v>
      </c>
      <c r="W313" t="n">
        <v>0.3</v>
      </c>
      <c r="X313" t="n">
        <v>1.88</v>
      </c>
      <c r="Y313" t="n">
        <v>0.5</v>
      </c>
      <c r="Z313" t="n">
        <v>10</v>
      </c>
    </row>
    <row r="314">
      <c r="A314" t="n">
        <v>11</v>
      </c>
      <c r="B314" t="n">
        <v>85</v>
      </c>
      <c r="C314" t="inlineStr">
        <is>
          <t xml:space="preserve">CONCLUIDO	</t>
        </is>
      </c>
      <c r="D314" t="n">
        <v>1.5006</v>
      </c>
      <c r="E314" t="n">
        <v>66.64</v>
      </c>
      <c r="F314" t="n">
        <v>62.68</v>
      </c>
      <c r="G314" t="n">
        <v>80.01000000000001</v>
      </c>
      <c r="H314" t="n">
        <v>1.16</v>
      </c>
      <c r="I314" t="n">
        <v>47</v>
      </c>
      <c r="J314" t="n">
        <v>184.12</v>
      </c>
      <c r="K314" t="n">
        <v>51.39</v>
      </c>
      <c r="L314" t="n">
        <v>12</v>
      </c>
      <c r="M314" t="n">
        <v>45</v>
      </c>
      <c r="N314" t="n">
        <v>35.73</v>
      </c>
      <c r="O314" t="n">
        <v>22942.24</v>
      </c>
      <c r="P314" t="n">
        <v>770.99</v>
      </c>
      <c r="Q314" t="n">
        <v>793.2</v>
      </c>
      <c r="R314" t="n">
        <v>165.01</v>
      </c>
      <c r="S314" t="n">
        <v>86.27</v>
      </c>
      <c r="T314" t="n">
        <v>28673.15</v>
      </c>
      <c r="U314" t="n">
        <v>0.52</v>
      </c>
      <c r="V314" t="n">
        <v>0.77</v>
      </c>
      <c r="W314" t="n">
        <v>0.29</v>
      </c>
      <c r="X314" t="n">
        <v>1.71</v>
      </c>
      <c r="Y314" t="n">
        <v>0.5</v>
      </c>
      <c r="Z314" t="n">
        <v>10</v>
      </c>
    </row>
    <row r="315">
      <c r="A315" t="n">
        <v>12</v>
      </c>
      <c r="B315" t="n">
        <v>85</v>
      </c>
      <c r="C315" t="inlineStr">
        <is>
          <t xml:space="preserve">CONCLUIDO	</t>
        </is>
      </c>
      <c r="D315" t="n">
        <v>1.5052</v>
      </c>
      <c r="E315" t="n">
        <v>66.44</v>
      </c>
      <c r="F315" t="n">
        <v>62.57</v>
      </c>
      <c r="G315" t="n">
        <v>85.33</v>
      </c>
      <c r="H315" t="n">
        <v>1.24</v>
      </c>
      <c r="I315" t="n">
        <v>44</v>
      </c>
      <c r="J315" t="n">
        <v>185.63</v>
      </c>
      <c r="K315" t="n">
        <v>51.39</v>
      </c>
      <c r="L315" t="n">
        <v>13</v>
      </c>
      <c r="M315" t="n">
        <v>42</v>
      </c>
      <c r="N315" t="n">
        <v>36.24</v>
      </c>
      <c r="O315" t="n">
        <v>23128.27</v>
      </c>
      <c r="P315" t="n">
        <v>768.52</v>
      </c>
      <c r="Q315" t="n">
        <v>793.2</v>
      </c>
      <c r="R315" t="n">
        <v>161.52</v>
      </c>
      <c r="S315" t="n">
        <v>86.27</v>
      </c>
      <c r="T315" t="n">
        <v>26943.68</v>
      </c>
      <c r="U315" t="n">
        <v>0.53</v>
      </c>
      <c r="V315" t="n">
        <v>0.78</v>
      </c>
      <c r="W315" t="n">
        <v>0.29</v>
      </c>
      <c r="X315" t="n">
        <v>1.6</v>
      </c>
      <c r="Y315" t="n">
        <v>0.5</v>
      </c>
      <c r="Z315" t="n">
        <v>10</v>
      </c>
    </row>
    <row r="316">
      <c r="A316" t="n">
        <v>13</v>
      </c>
      <c r="B316" t="n">
        <v>85</v>
      </c>
      <c r="C316" t="inlineStr">
        <is>
          <t xml:space="preserve">CONCLUIDO	</t>
        </is>
      </c>
      <c r="D316" t="n">
        <v>1.5103</v>
      </c>
      <c r="E316" t="n">
        <v>66.20999999999999</v>
      </c>
      <c r="F316" t="n">
        <v>62.45</v>
      </c>
      <c r="G316" t="n">
        <v>91.39</v>
      </c>
      <c r="H316" t="n">
        <v>1.33</v>
      </c>
      <c r="I316" t="n">
        <v>41</v>
      </c>
      <c r="J316" t="n">
        <v>187.14</v>
      </c>
      <c r="K316" t="n">
        <v>51.39</v>
      </c>
      <c r="L316" t="n">
        <v>14</v>
      </c>
      <c r="M316" t="n">
        <v>39</v>
      </c>
      <c r="N316" t="n">
        <v>36.75</v>
      </c>
      <c r="O316" t="n">
        <v>23314.98</v>
      </c>
      <c r="P316" t="n">
        <v>765.3</v>
      </c>
      <c r="Q316" t="n">
        <v>793.2</v>
      </c>
      <c r="R316" t="n">
        <v>157.57</v>
      </c>
      <c r="S316" t="n">
        <v>86.27</v>
      </c>
      <c r="T316" t="n">
        <v>24984.65</v>
      </c>
      <c r="U316" t="n">
        <v>0.55</v>
      </c>
      <c r="V316" t="n">
        <v>0.78</v>
      </c>
      <c r="W316" t="n">
        <v>0.28</v>
      </c>
      <c r="X316" t="n">
        <v>1.48</v>
      </c>
      <c r="Y316" t="n">
        <v>0.5</v>
      </c>
      <c r="Z316" t="n">
        <v>10</v>
      </c>
    </row>
    <row r="317">
      <c r="A317" t="n">
        <v>14</v>
      </c>
      <c r="B317" t="n">
        <v>85</v>
      </c>
      <c r="C317" t="inlineStr">
        <is>
          <t xml:space="preserve">CONCLUIDO	</t>
        </is>
      </c>
      <c r="D317" t="n">
        <v>1.5152</v>
      </c>
      <c r="E317" t="n">
        <v>66</v>
      </c>
      <c r="F317" t="n">
        <v>62.34</v>
      </c>
      <c r="G317" t="n">
        <v>98.43000000000001</v>
      </c>
      <c r="H317" t="n">
        <v>1.41</v>
      </c>
      <c r="I317" t="n">
        <v>38</v>
      </c>
      <c r="J317" t="n">
        <v>188.66</v>
      </c>
      <c r="K317" t="n">
        <v>51.39</v>
      </c>
      <c r="L317" t="n">
        <v>15</v>
      </c>
      <c r="M317" t="n">
        <v>36</v>
      </c>
      <c r="N317" t="n">
        <v>37.27</v>
      </c>
      <c r="O317" t="n">
        <v>23502.4</v>
      </c>
      <c r="P317" t="n">
        <v>761.51</v>
      </c>
      <c r="Q317" t="n">
        <v>793.2</v>
      </c>
      <c r="R317" t="n">
        <v>153.59</v>
      </c>
      <c r="S317" t="n">
        <v>86.27</v>
      </c>
      <c r="T317" t="n">
        <v>23008.57</v>
      </c>
      <c r="U317" t="n">
        <v>0.5600000000000001</v>
      </c>
      <c r="V317" t="n">
        <v>0.78</v>
      </c>
      <c r="W317" t="n">
        <v>0.28</v>
      </c>
      <c r="X317" t="n">
        <v>1.37</v>
      </c>
      <c r="Y317" t="n">
        <v>0.5</v>
      </c>
      <c r="Z317" t="n">
        <v>10</v>
      </c>
    </row>
    <row r="318">
      <c r="A318" t="n">
        <v>15</v>
      </c>
      <c r="B318" t="n">
        <v>85</v>
      </c>
      <c r="C318" t="inlineStr">
        <is>
          <t xml:space="preserve">CONCLUIDO	</t>
        </is>
      </c>
      <c r="D318" t="n">
        <v>1.5271</v>
      </c>
      <c r="E318" t="n">
        <v>65.48</v>
      </c>
      <c r="F318" t="n">
        <v>61.93</v>
      </c>
      <c r="G318" t="n">
        <v>106.16</v>
      </c>
      <c r="H318" t="n">
        <v>1.49</v>
      </c>
      <c r="I318" t="n">
        <v>35</v>
      </c>
      <c r="J318" t="n">
        <v>190.19</v>
      </c>
      <c r="K318" t="n">
        <v>51.39</v>
      </c>
      <c r="L318" t="n">
        <v>16</v>
      </c>
      <c r="M318" t="n">
        <v>33</v>
      </c>
      <c r="N318" t="n">
        <v>37.79</v>
      </c>
      <c r="O318" t="n">
        <v>23690.52</v>
      </c>
      <c r="P318" t="n">
        <v>755.59</v>
      </c>
      <c r="Q318" t="n">
        <v>793.2</v>
      </c>
      <c r="R318" t="n">
        <v>138.91</v>
      </c>
      <c r="S318" t="n">
        <v>86.27</v>
      </c>
      <c r="T318" t="n">
        <v>15682.61</v>
      </c>
      <c r="U318" t="n">
        <v>0.62</v>
      </c>
      <c r="V318" t="n">
        <v>0.78</v>
      </c>
      <c r="W318" t="n">
        <v>0.28</v>
      </c>
      <c r="X318" t="n">
        <v>0.96</v>
      </c>
      <c r="Y318" t="n">
        <v>0.5</v>
      </c>
      <c r="Z318" t="n">
        <v>10</v>
      </c>
    </row>
    <row r="319">
      <c r="A319" t="n">
        <v>16</v>
      </c>
      <c r="B319" t="n">
        <v>85</v>
      </c>
      <c r="C319" t="inlineStr">
        <is>
          <t xml:space="preserve">CONCLUIDO	</t>
        </is>
      </c>
      <c r="D319" t="n">
        <v>1.523</v>
      </c>
      <c r="E319" t="n">
        <v>65.66</v>
      </c>
      <c r="F319" t="n">
        <v>62.17</v>
      </c>
      <c r="G319" t="n">
        <v>113.03</v>
      </c>
      <c r="H319" t="n">
        <v>1.57</v>
      </c>
      <c r="I319" t="n">
        <v>33</v>
      </c>
      <c r="J319" t="n">
        <v>191.72</v>
      </c>
      <c r="K319" t="n">
        <v>51.39</v>
      </c>
      <c r="L319" t="n">
        <v>17</v>
      </c>
      <c r="M319" t="n">
        <v>31</v>
      </c>
      <c r="N319" t="n">
        <v>38.33</v>
      </c>
      <c r="O319" t="n">
        <v>23879.37</v>
      </c>
      <c r="P319" t="n">
        <v>757.53</v>
      </c>
      <c r="Q319" t="n">
        <v>793.21</v>
      </c>
      <c r="R319" t="n">
        <v>148.16</v>
      </c>
      <c r="S319" t="n">
        <v>86.27</v>
      </c>
      <c r="T319" t="n">
        <v>20319.83</v>
      </c>
      <c r="U319" t="n">
        <v>0.58</v>
      </c>
      <c r="V319" t="n">
        <v>0.78</v>
      </c>
      <c r="W319" t="n">
        <v>0.27</v>
      </c>
      <c r="X319" t="n">
        <v>1.2</v>
      </c>
      <c r="Y319" t="n">
        <v>0.5</v>
      </c>
      <c r="Z319" t="n">
        <v>10</v>
      </c>
    </row>
    <row r="320">
      <c r="A320" t="n">
        <v>17</v>
      </c>
      <c r="B320" t="n">
        <v>85</v>
      </c>
      <c r="C320" t="inlineStr">
        <is>
          <t xml:space="preserve">CONCLUIDO	</t>
        </is>
      </c>
      <c r="D320" t="n">
        <v>1.5264</v>
      </c>
      <c r="E320" t="n">
        <v>65.51000000000001</v>
      </c>
      <c r="F320" t="n">
        <v>62.09</v>
      </c>
      <c r="G320" t="n">
        <v>120.17</v>
      </c>
      <c r="H320" t="n">
        <v>1.65</v>
      </c>
      <c r="I320" t="n">
        <v>31</v>
      </c>
      <c r="J320" t="n">
        <v>193.26</v>
      </c>
      <c r="K320" t="n">
        <v>51.39</v>
      </c>
      <c r="L320" t="n">
        <v>18</v>
      </c>
      <c r="M320" t="n">
        <v>29</v>
      </c>
      <c r="N320" t="n">
        <v>38.86</v>
      </c>
      <c r="O320" t="n">
        <v>24068.93</v>
      </c>
      <c r="P320" t="n">
        <v>754.4299999999999</v>
      </c>
      <c r="Q320" t="n">
        <v>793.2</v>
      </c>
      <c r="R320" t="n">
        <v>145.53</v>
      </c>
      <c r="S320" t="n">
        <v>86.27</v>
      </c>
      <c r="T320" t="n">
        <v>19015.31</v>
      </c>
      <c r="U320" t="n">
        <v>0.59</v>
      </c>
      <c r="V320" t="n">
        <v>0.78</v>
      </c>
      <c r="W320" t="n">
        <v>0.27</v>
      </c>
      <c r="X320" t="n">
        <v>1.12</v>
      </c>
      <c r="Y320" t="n">
        <v>0.5</v>
      </c>
      <c r="Z320" t="n">
        <v>10</v>
      </c>
    </row>
    <row r="321">
      <c r="A321" t="n">
        <v>18</v>
      </c>
      <c r="B321" t="n">
        <v>85</v>
      </c>
      <c r="C321" t="inlineStr">
        <is>
          <t xml:space="preserve">CONCLUIDO	</t>
        </is>
      </c>
      <c r="D321" t="n">
        <v>1.528</v>
      </c>
      <c r="E321" t="n">
        <v>65.45</v>
      </c>
      <c r="F321" t="n">
        <v>62.06</v>
      </c>
      <c r="G321" t="n">
        <v>124.11</v>
      </c>
      <c r="H321" t="n">
        <v>1.73</v>
      </c>
      <c r="I321" t="n">
        <v>30</v>
      </c>
      <c r="J321" t="n">
        <v>194.8</v>
      </c>
      <c r="K321" t="n">
        <v>51.39</v>
      </c>
      <c r="L321" t="n">
        <v>19</v>
      </c>
      <c r="M321" t="n">
        <v>28</v>
      </c>
      <c r="N321" t="n">
        <v>39.41</v>
      </c>
      <c r="O321" t="n">
        <v>24259.23</v>
      </c>
      <c r="P321" t="n">
        <v>752.39</v>
      </c>
      <c r="Q321" t="n">
        <v>793.2</v>
      </c>
      <c r="R321" t="n">
        <v>144.28</v>
      </c>
      <c r="S321" t="n">
        <v>86.27</v>
      </c>
      <c r="T321" t="n">
        <v>18393.52</v>
      </c>
      <c r="U321" t="n">
        <v>0.6</v>
      </c>
      <c r="V321" t="n">
        <v>0.78</v>
      </c>
      <c r="W321" t="n">
        <v>0.27</v>
      </c>
      <c r="X321" t="n">
        <v>1.09</v>
      </c>
      <c r="Y321" t="n">
        <v>0.5</v>
      </c>
      <c r="Z321" t="n">
        <v>10</v>
      </c>
    </row>
    <row r="322">
      <c r="A322" t="n">
        <v>19</v>
      </c>
      <c r="B322" t="n">
        <v>85</v>
      </c>
      <c r="C322" t="inlineStr">
        <is>
          <t xml:space="preserve">CONCLUIDO	</t>
        </is>
      </c>
      <c r="D322" t="n">
        <v>1.5311</v>
      </c>
      <c r="E322" t="n">
        <v>65.31</v>
      </c>
      <c r="F322" t="n">
        <v>61.99</v>
      </c>
      <c r="G322" t="n">
        <v>132.84</v>
      </c>
      <c r="H322" t="n">
        <v>1.81</v>
      </c>
      <c r="I322" t="n">
        <v>28</v>
      </c>
      <c r="J322" t="n">
        <v>196.35</v>
      </c>
      <c r="K322" t="n">
        <v>51.39</v>
      </c>
      <c r="L322" t="n">
        <v>20</v>
      </c>
      <c r="M322" t="n">
        <v>26</v>
      </c>
      <c r="N322" t="n">
        <v>39.96</v>
      </c>
      <c r="O322" t="n">
        <v>24450.27</v>
      </c>
      <c r="P322" t="n">
        <v>749.52</v>
      </c>
      <c r="Q322" t="n">
        <v>793.21</v>
      </c>
      <c r="R322" t="n">
        <v>142.33</v>
      </c>
      <c r="S322" t="n">
        <v>86.27</v>
      </c>
      <c r="T322" t="n">
        <v>17429.24</v>
      </c>
      <c r="U322" t="n">
        <v>0.61</v>
      </c>
      <c r="V322" t="n">
        <v>0.78</v>
      </c>
      <c r="W322" t="n">
        <v>0.26</v>
      </c>
      <c r="X322" t="n">
        <v>1.02</v>
      </c>
      <c r="Y322" t="n">
        <v>0.5</v>
      </c>
      <c r="Z322" t="n">
        <v>10</v>
      </c>
    </row>
    <row r="323">
      <c r="A323" t="n">
        <v>20</v>
      </c>
      <c r="B323" t="n">
        <v>85</v>
      </c>
      <c r="C323" t="inlineStr">
        <is>
          <t xml:space="preserve">CONCLUIDO	</t>
        </is>
      </c>
      <c r="D323" t="n">
        <v>1.5334</v>
      </c>
      <c r="E323" t="n">
        <v>65.22</v>
      </c>
      <c r="F323" t="n">
        <v>61.93</v>
      </c>
      <c r="G323" t="n">
        <v>137.62</v>
      </c>
      <c r="H323" t="n">
        <v>1.88</v>
      </c>
      <c r="I323" t="n">
        <v>27</v>
      </c>
      <c r="J323" t="n">
        <v>197.9</v>
      </c>
      <c r="K323" t="n">
        <v>51.39</v>
      </c>
      <c r="L323" t="n">
        <v>21</v>
      </c>
      <c r="M323" t="n">
        <v>25</v>
      </c>
      <c r="N323" t="n">
        <v>40.51</v>
      </c>
      <c r="O323" t="n">
        <v>24642.07</v>
      </c>
      <c r="P323" t="n">
        <v>748.52</v>
      </c>
      <c r="Q323" t="n">
        <v>793.2</v>
      </c>
      <c r="R323" t="n">
        <v>140.08</v>
      </c>
      <c r="S323" t="n">
        <v>86.27</v>
      </c>
      <c r="T323" t="n">
        <v>16311.81</v>
      </c>
      <c r="U323" t="n">
        <v>0.62</v>
      </c>
      <c r="V323" t="n">
        <v>0.78</v>
      </c>
      <c r="W323" t="n">
        <v>0.26</v>
      </c>
      <c r="X323" t="n">
        <v>0.96</v>
      </c>
      <c r="Y323" t="n">
        <v>0.5</v>
      </c>
      <c r="Z323" t="n">
        <v>10</v>
      </c>
    </row>
    <row r="324">
      <c r="A324" t="n">
        <v>21</v>
      </c>
      <c r="B324" t="n">
        <v>85</v>
      </c>
      <c r="C324" t="inlineStr">
        <is>
          <t xml:space="preserve">CONCLUIDO	</t>
        </is>
      </c>
      <c r="D324" t="n">
        <v>1.5345</v>
      </c>
      <c r="E324" t="n">
        <v>65.17</v>
      </c>
      <c r="F324" t="n">
        <v>61.91</v>
      </c>
      <c r="G324" t="n">
        <v>142.88</v>
      </c>
      <c r="H324" t="n">
        <v>1.96</v>
      </c>
      <c r="I324" t="n">
        <v>26</v>
      </c>
      <c r="J324" t="n">
        <v>199.46</v>
      </c>
      <c r="K324" t="n">
        <v>51.39</v>
      </c>
      <c r="L324" t="n">
        <v>22</v>
      </c>
      <c r="M324" t="n">
        <v>24</v>
      </c>
      <c r="N324" t="n">
        <v>41.07</v>
      </c>
      <c r="O324" t="n">
        <v>24834.62</v>
      </c>
      <c r="P324" t="n">
        <v>745.55</v>
      </c>
      <c r="Q324" t="n">
        <v>793.2</v>
      </c>
      <c r="R324" t="n">
        <v>139.59</v>
      </c>
      <c r="S324" t="n">
        <v>86.27</v>
      </c>
      <c r="T324" t="n">
        <v>16070.41</v>
      </c>
      <c r="U324" t="n">
        <v>0.62</v>
      </c>
      <c r="V324" t="n">
        <v>0.78</v>
      </c>
      <c r="W324" t="n">
        <v>0.26</v>
      </c>
      <c r="X324" t="n">
        <v>0.95</v>
      </c>
      <c r="Y324" t="n">
        <v>0.5</v>
      </c>
      <c r="Z324" t="n">
        <v>10</v>
      </c>
    </row>
    <row r="325">
      <c r="A325" t="n">
        <v>22</v>
      </c>
      <c r="B325" t="n">
        <v>85</v>
      </c>
      <c r="C325" t="inlineStr">
        <is>
          <t xml:space="preserve">CONCLUIDO	</t>
        </is>
      </c>
      <c r="D325" t="n">
        <v>1.5371</v>
      </c>
      <c r="E325" t="n">
        <v>65.06</v>
      </c>
      <c r="F325" t="n">
        <v>61.84</v>
      </c>
      <c r="G325" t="n">
        <v>148.41</v>
      </c>
      <c r="H325" t="n">
        <v>2.03</v>
      </c>
      <c r="I325" t="n">
        <v>25</v>
      </c>
      <c r="J325" t="n">
        <v>201.03</v>
      </c>
      <c r="K325" t="n">
        <v>51.39</v>
      </c>
      <c r="L325" t="n">
        <v>23</v>
      </c>
      <c r="M325" t="n">
        <v>23</v>
      </c>
      <c r="N325" t="n">
        <v>41.64</v>
      </c>
      <c r="O325" t="n">
        <v>25027.94</v>
      </c>
      <c r="P325" t="n">
        <v>743.5700000000001</v>
      </c>
      <c r="Q325" t="n">
        <v>793.2</v>
      </c>
      <c r="R325" t="n">
        <v>136.96</v>
      </c>
      <c r="S325" t="n">
        <v>86.27</v>
      </c>
      <c r="T325" t="n">
        <v>14761.28</v>
      </c>
      <c r="U325" t="n">
        <v>0.63</v>
      </c>
      <c r="V325" t="n">
        <v>0.79</v>
      </c>
      <c r="W325" t="n">
        <v>0.26</v>
      </c>
      <c r="X325" t="n">
        <v>0.87</v>
      </c>
      <c r="Y325" t="n">
        <v>0.5</v>
      </c>
      <c r="Z325" t="n">
        <v>10</v>
      </c>
    </row>
    <row r="326">
      <c r="A326" t="n">
        <v>23</v>
      </c>
      <c r="B326" t="n">
        <v>85</v>
      </c>
      <c r="C326" t="inlineStr">
        <is>
          <t xml:space="preserve">CONCLUIDO	</t>
        </is>
      </c>
      <c r="D326" t="n">
        <v>1.5366</v>
      </c>
      <c r="E326" t="n">
        <v>65.08</v>
      </c>
      <c r="F326" t="n">
        <v>61.89</v>
      </c>
      <c r="G326" t="n">
        <v>154.73</v>
      </c>
      <c r="H326" t="n">
        <v>2.1</v>
      </c>
      <c r="I326" t="n">
        <v>24</v>
      </c>
      <c r="J326" t="n">
        <v>202.61</v>
      </c>
      <c r="K326" t="n">
        <v>51.39</v>
      </c>
      <c r="L326" t="n">
        <v>24</v>
      </c>
      <c r="M326" t="n">
        <v>22</v>
      </c>
      <c r="N326" t="n">
        <v>42.21</v>
      </c>
      <c r="O326" t="n">
        <v>25222.04</v>
      </c>
      <c r="P326" t="n">
        <v>740.16</v>
      </c>
      <c r="Q326" t="n">
        <v>793.2</v>
      </c>
      <c r="R326" t="n">
        <v>139.11</v>
      </c>
      <c r="S326" t="n">
        <v>86.27</v>
      </c>
      <c r="T326" t="n">
        <v>15838.15</v>
      </c>
      <c r="U326" t="n">
        <v>0.62</v>
      </c>
      <c r="V326" t="n">
        <v>0.78</v>
      </c>
      <c r="W326" t="n">
        <v>0.26</v>
      </c>
      <c r="X326" t="n">
        <v>0.92</v>
      </c>
      <c r="Y326" t="n">
        <v>0.5</v>
      </c>
      <c r="Z326" t="n">
        <v>10</v>
      </c>
    </row>
    <row r="327">
      <c r="A327" t="n">
        <v>24</v>
      </c>
      <c r="B327" t="n">
        <v>85</v>
      </c>
      <c r="C327" t="inlineStr">
        <is>
          <t xml:space="preserve">CONCLUIDO	</t>
        </is>
      </c>
      <c r="D327" t="n">
        <v>1.5392</v>
      </c>
      <c r="E327" t="n">
        <v>64.97</v>
      </c>
      <c r="F327" t="n">
        <v>61.82</v>
      </c>
      <c r="G327" t="n">
        <v>161.27</v>
      </c>
      <c r="H327" t="n">
        <v>2.17</v>
      </c>
      <c r="I327" t="n">
        <v>23</v>
      </c>
      <c r="J327" t="n">
        <v>204.19</v>
      </c>
      <c r="K327" t="n">
        <v>51.39</v>
      </c>
      <c r="L327" t="n">
        <v>25</v>
      </c>
      <c r="M327" t="n">
        <v>21</v>
      </c>
      <c r="N327" t="n">
        <v>42.79</v>
      </c>
      <c r="O327" t="n">
        <v>25417.05</v>
      </c>
      <c r="P327" t="n">
        <v>739.76</v>
      </c>
      <c r="Q327" t="n">
        <v>793.2</v>
      </c>
      <c r="R327" t="n">
        <v>136.53</v>
      </c>
      <c r="S327" t="n">
        <v>86.27</v>
      </c>
      <c r="T327" t="n">
        <v>14553.53</v>
      </c>
      <c r="U327" t="n">
        <v>0.63</v>
      </c>
      <c r="V327" t="n">
        <v>0.79</v>
      </c>
      <c r="W327" t="n">
        <v>0.26</v>
      </c>
      <c r="X327" t="n">
        <v>0.85</v>
      </c>
      <c r="Y327" t="n">
        <v>0.5</v>
      </c>
      <c r="Z327" t="n">
        <v>10</v>
      </c>
    </row>
    <row r="328">
      <c r="A328" t="n">
        <v>25</v>
      </c>
      <c r="B328" t="n">
        <v>85</v>
      </c>
      <c r="C328" t="inlineStr">
        <is>
          <t xml:space="preserve">CONCLUIDO	</t>
        </is>
      </c>
      <c r="D328" t="n">
        <v>1.5416</v>
      </c>
      <c r="E328" t="n">
        <v>64.87</v>
      </c>
      <c r="F328" t="n">
        <v>61.75</v>
      </c>
      <c r="G328" t="n">
        <v>168.4</v>
      </c>
      <c r="H328" t="n">
        <v>2.24</v>
      </c>
      <c r="I328" t="n">
        <v>22</v>
      </c>
      <c r="J328" t="n">
        <v>205.77</v>
      </c>
      <c r="K328" t="n">
        <v>51.39</v>
      </c>
      <c r="L328" t="n">
        <v>26</v>
      </c>
      <c r="M328" t="n">
        <v>20</v>
      </c>
      <c r="N328" t="n">
        <v>43.38</v>
      </c>
      <c r="O328" t="n">
        <v>25612.75</v>
      </c>
      <c r="P328" t="n">
        <v>738.49</v>
      </c>
      <c r="Q328" t="n">
        <v>793.2</v>
      </c>
      <c r="R328" t="n">
        <v>134.05</v>
      </c>
      <c r="S328" t="n">
        <v>86.27</v>
      </c>
      <c r="T328" t="n">
        <v>13322.2</v>
      </c>
      <c r="U328" t="n">
        <v>0.64</v>
      </c>
      <c r="V328" t="n">
        <v>0.79</v>
      </c>
      <c r="W328" t="n">
        <v>0.26</v>
      </c>
      <c r="X328" t="n">
        <v>0.78</v>
      </c>
      <c r="Y328" t="n">
        <v>0.5</v>
      </c>
      <c r="Z328" t="n">
        <v>10</v>
      </c>
    </row>
    <row r="329">
      <c r="A329" t="n">
        <v>26</v>
      </c>
      <c r="B329" t="n">
        <v>85</v>
      </c>
      <c r="C329" t="inlineStr">
        <is>
          <t xml:space="preserve">CONCLUIDO	</t>
        </is>
      </c>
      <c r="D329" t="n">
        <v>1.5433</v>
      </c>
      <c r="E329" t="n">
        <v>64.8</v>
      </c>
      <c r="F329" t="n">
        <v>61.71</v>
      </c>
      <c r="G329" t="n">
        <v>176.32</v>
      </c>
      <c r="H329" t="n">
        <v>2.31</v>
      </c>
      <c r="I329" t="n">
        <v>21</v>
      </c>
      <c r="J329" t="n">
        <v>207.37</v>
      </c>
      <c r="K329" t="n">
        <v>51.39</v>
      </c>
      <c r="L329" t="n">
        <v>27</v>
      </c>
      <c r="M329" t="n">
        <v>19</v>
      </c>
      <c r="N329" t="n">
        <v>43.97</v>
      </c>
      <c r="O329" t="n">
        <v>25809.25</v>
      </c>
      <c r="P329" t="n">
        <v>736.29</v>
      </c>
      <c r="Q329" t="n">
        <v>793.2</v>
      </c>
      <c r="R329" t="n">
        <v>132.96</v>
      </c>
      <c r="S329" t="n">
        <v>86.27</v>
      </c>
      <c r="T329" t="n">
        <v>12779.69</v>
      </c>
      <c r="U329" t="n">
        <v>0.65</v>
      </c>
      <c r="V329" t="n">
        <v>0.79</v>
      </c>
      <c r="W329" t="n">
        <v>0.25</v>
      </c>
      <c r="X329" t="n">
        <v>0.74</v>
      </c>
      <c r="Y329" t="n">
        <v>0.5</v>
      </c>
      <c r="Z329" t="n">
        <v>10</v>
      </c>
    </row>
    <row r="330">
      <c r="A330" t="n">
        <v>27</v>
      </c>
      <c r="B330" t="n">
        <v>85</v>
      </c>
      <c r="C330" t="inlineStr">
        <is>
          <t xml:space="preserve">CONCLUIDO	</t>
        </is>
      </c>
      <c r="D330" t="n">
        <v>1.5452</v>
      </c>
      <c r="E330" t="n">
        <v>64.72</v>
      </c>
      <c r="F330" t="n">
        <v>61.67</v>
      </c>
      <c r="G330" t="n">
        <v>185</v>
      </c>
      <c r="H330" t="n">
        <v>2.38</v>
      </c>
      <c r="I330" t="n">
        <v>20</v>
      </c>
      <c r="J330" t="n">
        <v>208.97</v>
      </c>
      <c r="K330" t="n">
        <v>51.39</v>
      </c>
      <c r="L330" t="n">
        <v>28</v>
      </c>
      <c r="M330" t="n">
        <v>18</v>
      </c>
      <c r="N330" t="n">
        <v>44.57</v>
      </c>
      <c r="O330" t="n">
        <v>26006.56</v>
      </c>
      <c r="P330" t="n">
        <v>734.2</v>
      </c>
      <c r="Q330" t="n">
        <v>793.2</v>
      </c>
      <c r="R330" t="n">
        <v>131.41</v>
      </c>
      <c r="S330" t="n">
        <v>86.27</v>
      </c>
      <c r="T330" t="n">
        <v>12011.76</v>
      </c>
      <c r="U330" t="n">
        <v>0.66</v>
      </c>
      <c r="V330" t="n">
        <v>0.79</v>
      </c>
      <c r="W330" t="n">
        <v>0.25</v>
      </c>
      <c r="X330" t="n">
        <v>0.7</v>
      </c>
      <c r="Y330" t="n">
        <v>0.5</v>
      </c>
      <c r="Z330" t="n">
        <v>10</v>
      </c>
    </row>
    <row r="331">
      <c r="A331" t="n">
        <v>28</v>
      </c>
      <c r="B331" t="n">
        <v>85</v>
      </c>
      <c r="C331" t="inlineStr">
        <is>
          <t xml:space="preserve">CONCLUIDO	</t>
        </is>
      </c>
      <c r="D331" t="n">
        <v>1.5453</v>
      </c>
      <c r="E331" t="n">
        <v>64.70999999999999</v>
      </c>
      <c r="F331" t="n">
        <v>61.66</v>
      </c>
      <c r="G331" t="n">
        <v>184.99</v>
      </c>
      <c r="H331" t="n">
        <v>2.45</v>
      </c>
      <c r="I331" t="n">
        <v>20</v>
      </c>
      <c r="J331" t="n">
        <v>210.57</v>
      </c>
      <c r="K331" t="n">
        <v>51.39</v>
      </c>
      <c r="L331" t="n">
        <v>29</v>
      </c>
      <c r="M331" t="n">
        <v>18</v>
      </c>
      <c r="N331" t="n">
        <v>45.18</v>
      </c>
      <c r="O331" t="n">
        <v>26204.71</v>
      </c>
      <c r="P331" t="n">
        <v>730.86</v>
      </c>
      <c r="Q331" t="n">
        <v>793.21</v>
      </c>
      <c r="R331" t="n">
        <v>131.14</v>
      </c>
      <c r="S331" t="n">
        <v>86.27</v>
      </c>
      <c r="T331" t="n">
        <v>11873.83</v>
      </c>
      <c r="U331" t="n">
        <v>0.66</v>
      </c>
      <c r="V331" t="n">
        <v>0.79</v>
      </c>
      <c r="W331" t="n">
        <v>0.25</v>
      </c>
      <c r="X331" t="n">
        <v>0.6899999999999999</v>
      </c>
      <c r="Y331" t="n">
        <v>0.5</v>
      </c>
      <c r="Z331" t="n">
        <v>10</v>
      </c>
    </row>
    <row r="332">
      <c r="A332" t="n">
        <v>29</v>
      </c>
      <c r="B332" t="n">
        <v>85</v>
      </c>
      <c r="C332" t="inlineStr">
        <is>
          <t xml:space="preserve">CONCLUIDO	</t>
        </is>
      </c>
      <c r="D332" t="n">
        <v>1.5466</v>
      </c>
      <c r="E332" t="n">
        <v>64.66</v>
      </c>
      <c r="F332" t="n">
        <v>61.64</v>
      </c>
      <c r="G332" t="n">
        <v>194.65</v>
      </c>
      <c r="H332" t="n">
        <v>2.51</v>
      </c>
      <c r="I332" t="n">
        <v>19</v>
      </c>
      <c r="J332" t="n">
        <v>212.19</v>
      </c>
      <c r="K332" t="n">
        <v>51.39</v>
      </c>
      <c r="L332" t="n">
        <v>30</v>
      </c>
      <c r="M332" t="n">
        <v>17</v>
      </c>
      <c r="N332" t="n">
        <v>45.79</v>
      </c>
      <c r="O332" t="n">
        <v>26403.69</v>
      </c>
      <c r="P332" t="n">
        <v>733.8</v>
      </c>
      <c r="Q332" t="n">
        <v>793.2</v>
      </c>
      <c r="R332" t="n">
        <v>130.42</v>
      </c>
      <c r="S332" t="n">
        <v>86.27</v>
      </c>
      <c r="T332" t="n">
        <v>11522.46</v>
      </c>
      <c r="U332" t="n">
        <v>0.66</v>
      </c>
      <c r="V332" t="n">
        <v>0.79</v>
      </c>
      <c r="W332" t="n">
        <v>0.25</v>
      </c>
      <c r="X332" t="n">
        <v>0.67</v>
      </c>
      <c r="Y332" t="n">
        <v>0.5</v>
      </c>
      <c r="Z332" t="n">
        <v>10</v>
      </c>
    </row>
    <row r="333">
      <c r="A333" t="n">
        <v>30</v>
      </c>
      <c r="B333" t="n">
        <v>85</v>
      </c>
      <c r="C333" t="inlineStr">
        <is>
          <t xml:space="preserve">CONCLUIDO	</t>
        </is>
      </c>
      <c r="D333" t="n">
        <v>1.553</v>
      </c>
      <c r="E333" t="n">
        <v>64.39</v>
      </c>
      <c r="F333" t="n">
        <v>61.41</v>
      </c>
      <c r="G333" t="n">
        <v>204.7</v>
      </c>
      <c r="H333" t="n">
        <v>2.58</v>
      </c>
      <c r="I333" t="n">
        <v>18</v>
      </c>
      <c r="J333" t="n">
        <v>213.81</v>
      </c>
      <c r="K333" t="n">
        <v>51.39</v>
      </c>
      <c r="L333" t="n">
        <v>31</v>
      </c>
      <c r="M333" t="n">
        <v>16</v>
      </c>
      <c r="N333" t="n">
        <v>46.41</v>
      </c>
      <c r="O333" t="n">
        <v>26603.52</v>
      </c>
      <c r="P333" t="n">
        <v>728.1900000000001</v>
      </c>
      <c r="Q333" t="n">
        <v>793.2</v>
      </c>
      <c r="R333" t="n">
        <v>122.18</v>
      </c>
      <c r="S333" t="n">
        <v>86.27</v>
      </c>
      <c r="T333" t="n">
        <v>7405.97</v>
      </c>
      <c r="U333" t="n">
        <v>0.71</v>
      </c>
      <c r="V333" t="n">
        <v>0.79</v>
      </c>
      <c r="W333" t="n">
        <v>0.25</v>
      </c>
      <c r="X333" t="n">
        <v>0.44</v>
      </c>
      <c r="Y333" t="n">
        <v>0.5</v>
      </c>
      <c r="Z333" t="n">
        <v>10</v>
      </c>
    </row>
    <row r="334">
      <c r="A334" t="n">
        <v>31</v>
      </c>
      <c r="B334" t="n">
        <v>85</v>
      </c>
      <c r="C334" t="inlineStr">
        <is>
          <t xml:space="preserve">CONCLUIDO	</t>
        </is>
      </c>
      <c r="D334" t="n">
        <v>1.5484</v>
      </c>
      <c r="E334" t="n">
        <v>64.58</v>
      </c>
      <c r="F334" t="n">
        <v>61.6</v>
      </c>
      <c r="G334" t="n">
        <v>205.34</v>
      </c>
      <c r="H334" t="n">
        <v>2.64</v>
      </c>
      <c r="I334" t="n">
        <v>18</v>
      </c>
      <c r="J334" t="n">
        <v>215.43</v>
      </c>
      <c r="K334" t="n">
        <v>51.39</v>
      </c>
      <c r="L334" t="n">
        <v>32</v>
      </c>
      <c r="M334" t="n">
        <v>16</v>
      </c>
      <c r="N334" t="n">
        <v>47.04</v>
      </c>
      <c r="O334" t="n">
        <v>26804.21</v>
      </c>
      <c r="P334" t="n">
        <v>728.22</v>
      </c>
      <c r="Q334" t="n">
        <v>793.2</v>
      </c>
      <c r="R334" t="n">
        <v>129.22</v>
      </c>
      <c r="S334" t="n">
        <v>86.27</v>
      </c>
      <c r="T334" t="n">
        <v>10924.32</v>
      </c>
      <c r="U334" t="n">
        <v>0.67</v>
      </c>
      <c r="V334" t="n">
        <v>0.79</v>
      </c>
      <c r="W334" t="n">
        <v>0.25</v>
      </c>
      <c r="X334" t="n">
        <v>0.63</v>
      </c>
      <c r="Y334" t="n">
        <v>0.5</v>
      </c>
      <c r="Z334" t="n">
        <v>10</v>
      </c>
    </row>
    <row r="335">
      <c r="A335" t="n">
        <v>32</v>
      </c>
      <c r="B335" t="n">
        <v>85</v>
      </c>
      <c r="C335" t="inlineStr">
        <is>
          <t xml:space="preserve">CONCLUIDO	</t>
        </is>
      </c>
      <c r="D335" t="n">
        <v>1.5502</v>
      </c>
      <c r="E335" t="n">
        <v>64.51000000000001</v>
      </c>
      <c r="F335" t="n">
        <v>61.56</v>
      </c>
      <c r="G335" t="n">
        <v>217.26</v>
      </c>
      <c r="H335" t="n">
        <v>2.7</v>
      </c>
      <c r="I335" t="n">
        <v>17</v>
      </c>
      <c r="J335" t="n">
        <v>217.07</v>
      </c>
      <c r="K335" t="n">
        <v>51.39</v>
      </c>
      <c r="L335" t="n">
        <v>33</v>
      </c>
      <c r="M335" t="n">
        <v>15</v>
      </c>
      <c r="N335" t="n">
        <v>47.68</v>
      </c>
      <c r="O335" t="n">
        <v>27005.77</v>
      </c>
      <c r="P335" t="n">
        <v>725.16</v>
      </c>
      <c r="Q335" t="n">
        <v>793.2</v>
      </c>
      <c r="R335" t="n">
        <v>127.74</v>
      </c>
      <c r="S335" t="n">
        <v>86.27</v>
      </c>
      <c r="T335" t="n">
        <v>10190.29</v>
      </c>
      <c r="U335" t="n">
        <v>0.68</v>
      </c>
      <c r="V335" t="n">
        <v>0.79</v>
      </c>
      <c r="W335" t="n">
        <v>0.25</v>
      </c>
      <c r="X335" t="n">
        <v>0.59</v>
      </c>
      <c r="Y335" t="n">
        <v>0.5</v>
      </c>
      <c r="Z335" t="n">
        <v>10</v>
      </c>
    </row>
    <row r="336">
      <c r="A336" t="n">
        <v>33</v>
      </c>
      <c r="B336" t="n">
        <v>85</v>
      </c>
      <c r="C336" t="inlineStr">
        <is>
          <t xml:space="preserve">CONCLUIDO	</t>
        </is>
      </c>
      <c r="D336" t="n">
        <v>1.5501</v>
      </c>
      <c r="E336" t="n">
        <v>64.51000000000001</v>
      </c>
      <c r="F336" t="n">
        <v>61.56</v>
      </c>
      <c r="G336" t="n">
        <v>217.29</v>
      </c>
      <c r="H336" t="n">
        <v>2.76</v>
      </c>
      <c r="I336" t="n">
        <v>17</v>
      </c>
      <c r="J336" t="n">
        <v>218.71</v>
      </c>
      <c r="K336" t="n">
        <v>51.39</v>
      </c>
      <c r="L336" t="n">
        <v>34</v>
      </c>
      <c r="M336" t="n">
        <v>15</v>
      </c>
      <c r="N336" t="n">
        <v>48.32</v>
      </c>
      <c r="O336" t="n">
        <v>27208.22</v>
      </c>
      <c r="P336" t="n">
        <v>725.09</v>
      </c>
      <c r="Q336" t="n">
        <v>793.2</v>
      </c>
      <c r="R336" t="n">
        <v>128.04</v>
      </c>
      <c r="S336" t="n">
        <v>86.27</v>
      </c>
      <c r="T336" t="n">
        <v>10337.85</v>
      </c>
      <c r="U336" t="n">
        <v>0.67</v>
      </c>
      <c r="V336" t="n">
        <v>0.79</v>
      </c>
      <c r="W336" t="n">
        <v>0.25</v>
      </c>
      <c r="X336" t="n">
        <v>0.6</v>
      </c>
      <c r="Y336" t="n">
        <v>0.5</v>
      </c>
      <c r="Z336" t="n">
        <v>10</v>
      </c>
    </row>
    <row r="337">
      <c r="A337" t="n">
        <v>34</v>
      </c>
      <c r="B337" t="n">
        <v>85</v>
      </c>
      <c r="C337" t="inlineStr">
        <is>
          <t xml:space="preserve">CONCLUIDO	</t>
        </is>
      </c>
      <c r="D337" t="n">
        <v>1.5519</v>
      </c>
      <c r="E337" t="n">
        <v>64.44</v>
      </c>
      <c r="F337" t="n">
        <v>61.52</v>
      </c>
      <c r="G337" t="n">
        <v>230.71</v>
      </c>
      <c r="H337" t="n">
        <v>2.82</v>
      </c>
      <c r="I337" t="n">
        <v>16</v>
      </c>
      <c r="J337" t="n">
        <v>220.36</v>
      </c>
      <c r="K337" t="n">
        <v>51.39</v>
      </c>
      <c r="L337" t="n">
        <v>35</v>
      </c>
      <c r="M337" t="n">
        <v>14</v>
      </c>
      <c r="N337" t="n">
        <v>48.97</v>
      </c>
      <c r="O337" t="n">
        <v>27411.55</v>
      </c>
      <c r="P337" t="n">
        <v>724.04</v>
      </c>
      <c r="Q337" t="n">
        <v>793.21</v>
      </c>
      <c r="R337" t="n">
        <v>126.5</v>
      </c>
      <c r="S337" t="n">
        <v>86.27</v>
      </c>
      <c r="T337" t="n">
        <v>9573.219999999999</v>
      </c>
      <c r="U337" t="n">
        <v>0.68</v>
      </c>
      <c r="V337" t="n">
        <v>0.79</v>
      </c>
      <c r="W337" t="n">
        <v>0.25</v>
      </c>
      <c r="X337" t="n">
        <v>0.5600000000000001</v>
      </c>
      <c r="Y337" t="n">
        <v>0.5</v>
      </c>
      <c r="Z337" t="n">
        <v>10</v>
      </c>
    </row>
    <row r="338">
      <c r="A338" t="n">
        <v>35</v>
      </c>
      <c r="B338" t="n">
        <v>85</v>
      </c>
      <c r="C338" t="inlineStr">
        <is>
          <t xml:space="preserve">CONCLUIDO	</t>
        </is>
      </c>
      <c r="D338" t="n">
        <v>1.5518</v>
      </c>
      <c r="E338" t="n">
        <v>64.44</v>
      </c>
      <c r="F338" t="n">
        <v>61.53</v>
      </c>
      <c r="G338" t="n">
        <v>230.73</v>
      </c>
      <c r="H338" t="n">
        <v>2.88</v>
      </c>
      <c r="I338" t="n">
        <v>16</v>
      </c>
      <c r="J338" t="n">
        <v>222.01</v>
      </c>
      <c r="K338" t="n">
        <v>51.39</v>
      </c>
      <c r="L338" t="n">
        <v>36</v>
      </c>
      <c r="M338" t="n">
        <v>14</v>
      </c>
      <c r="N338" t="n">
        <v>49.62</v>
      </c>
      <c r="O338" t="n">
        <v>27615.8</v>
      </c>
      <c r="P338" t="n">
        <v>722.33</v>
      </c>
      <c r="Q338" t="n">
        <v>793.21</v>
      </c>
      <c r="R338" t="n">
        <v>126.75</v>
      </c>
      <c r="S338" t="n">
        <v>86.27</v>
      </c>
      <c r="T338" t="n">
        <v>9700.379999999999</v>
      </c>
      <c r="U338" t="n">
        <v>0.68</v>
      </c>
      <c r="V338" t="n">
        <v>0.79</v>
      </c>
      <c r="W338" t="n">
        <v>0.25</v>
      </c>
      <c r="X338" t="n">
        <v>0.5600000000000001</v>
      </c>
      <c r="Y338" t="n">
        <v>0.5</v>
      </c>
      <c r="Z338" t="n">
        <v>10</v>
      </c>
    </row>
    <row r="339">
      <c r="A339" t="n">
        <v>36</v>
      </c>
      <c r="B339" t="n">
        <v>85</v>
      </c>
      <c r="C339" t="inlineStr">
        <is>
          <t xml:space="preserve">CONCLUIDO	</t>
        </is>
      </c>
      <c r="D339" t="n">
        <v>1.5537</v>
      </c>
      <c r="E339" t="n">
        <v>64.36</v>
      </c>
      <c r="F339" t="n">
        <v>61.48</v>
      </c>
      <c r="G339" t="n">
        <v>245.92</v>
      </c>
      <c r="H339" t="n">
        <v>2.94</v>
      </c>
      <c r="I339" t="n">
        <v>15</v>
      </c>
      <c r="J339" t="n">
        <v>223.68</v>
      </c>
      <c r="K339" t="n">
        <v>51.39</v>
      </c>
      <c r="L339" t="n">
        <v>37</v>
      </c>
      <c r="M339" t="n">
        <v>13</v>
      </c>
      <c r="N339" t="n">
        <v>50.29</v>
      </c>
      <c r="O339" t="n">
        <v>27821.09</v>
      </c>
      <c r="P339" t="n">
        <v>719.8099999999999</v>
      </c>
      <c r="Q339" t="n">
        <v>793.22</v>
      </c>
      <c r="R339" t="n">
        <v>125.18</v>
      </c>
      <c r="S339" t="n">
        <v>86.27</v>
      </c>
      <c r="T339" t="n">
        <v>8918.299999999999</v>
      </c>
      <c r="U339" t="n">
        <v>0.6899999999999999</v>
      </c>
      <c r="V339" t="n">
        <v>0.79</v>
      </c>
      <c r="W339" t="n">
        <v>0.24</v>
      </c>
      <c r="X339" t="n">
        <v>0.51</v>
      </c>
      <c r="Y339" t="n">
        <v>0.5</v>
      </c>
      <c r="Z339" t="n">
        <v>10</v>
      </c>
    </row>
    <row r="340">
      <c r="A340" t="n">
        <v>37</v>
      </c>
      <c r="B340" t="n">
        <v>85</v>
      </c>
      <c r="C340" t="inlineStr">
        <is>
          <t xml:space="preserve">CONCLUIDO	</t>
        </is>
      </c>
      <c r="D340" t="n">
        <v>1.5543</v>
      </c>
      <c r="E340" t="n">
        <v>64.34</v>
      </c>
      <c r="F340" t="n">
        <v>61.46</v>
      </c>
      <c r="G340" t="n">
        <v>245.82</v>
      </c>
      <c r="H340" t="n">
        <v>3</v>
      </c>
      <c r="I340" t="n">
        <v>15</v>
      </c>
      <c r="J340" t="n">
        <v>225.35</v>
      </c>
      <c r="K340" t="n">
        <v>51.39</v>
      </c>
      <c r="L340" t="n">
        <v>38</v>
      </c>
      <c r="M340" t="n">
        <v>13</v>
      </c>
      <c r="N340" t="n">
        <v>50.96</v>
      </c>
      <c r="O340" t="n">
        <v>28027.19</v>
      </c>
      <c r="P340" t="n">
        <v>721.92</v>
      </c>
      <c r="Q340" t="n">
        <v>793.2</v>
      </c>
      <c r="R340" t="n">
        <v>123.94</v>
      </c>
      <c r="S340" t="n">
        <v>86.27</v>
      </c>
      <c r="T340" t="n">
        <v>8299.43</v>
      </c>
      <c r="U340" t="n">
        <v>0.7</v>
      </c>
      <c r="V340" t="n">
        <v>0.79</v>
      </c>
      <c r="W340" t="n">
        <v>0.25</v>
      </c>
      <c r="X340" t="n">
        <v>0.49</v>
      </c>
      <c r="Y340" t="n">
        <v>0.5</v>
      </c>
      <c r="Z340" t="n">
        <v>10</v>
      </c>
    </row>
    <row r="341">
      <c r="A341" t="n">
        <v>38</v>
      </c>
      <c r="B341" t="n">
        <v>85</v>
      </c>
      <c r="C341" t="inlineStr">
        <is>
          <t xml:space="preserve">CONCLUIDO	</t>
        </is>
      </c>
      <c r="D341" t="n">
        <v>1.553</v>
      </c>
      <c r="E341" t="n">
        <v>64.39</v>
      </c>
      <c r="F341" t="n">
        <v>61.51</v>
      </c>
      <c r="G341" t="n">
        <v>246.05</v>
      </c>
      <c r="H341" t="n">
        <v>3.05</v>
      </c>
      <c r="I341" t="n">
        <v>15</v>
      </c>
      <c r="J341" t="n">
        <v>227.03</v>
      </c>
      <c r="K341" t="n">
        <v>51.39</v>
      </c>
      <c r="L341" t="n">
        <v>39</v>
      </c>
      <c r="M341" t="n">
        <v>13</v>
      </c>
      <c r="N341" t="n">
        <v>51.64</v>
      </c>
      <c r="O341" t="n">
        <v>28234.24</v>
      </c>
      <c r="P341" t="n">
        <v>717.05</v>
      </c>
      <c r="Q341" t="n">
        <v>793.2</v>
      </c>
      <c r="R341" t="n">
        <v>126.33</v>
      </c>
      <c r="S341" t="n">
        <v>86.27</v>
      </c>
      <c r="T341" t="n">
        <v>9496.209999999999</v>
      </c>
      <c r="U341" t="n">
        <v>0.68</v>
      </c>
      <c r="V341" t="n">
        <v>0.79</v>
      </c>
      <c r="W341" t="n">
        <v>0.24</v>
      </c>
      <c r="X341" t="n">
        <v>0.54</v>
      </c>
      <c r="Y341" t="n">
        <v>0.5</v>
      </c>
      <c r="Z341" t="n">
        <v>10</v>
      </c>
    </row>
    <row r="342">
      <c r="A342" t="n">
        <v>39</v>
      </c>
      <c r="B342" t="n">
        <v>85</v>
      </c>
      <c r="C342" t="inlineStr">
        <is>
          <t xml:space="preserve">CONCLUIDO	</t>
        </is>
      </c>
      <c r="D342" t="n">
        <v>1.5555</v>
      </c>
      <c r="E342" t="n">
        <v>64.29000000000001</v>
      </c>
      <c r="F342" t="n">
        <v>61.44</v>
      </c>
      <c r="G342" t="n">
        <v>263.33</v>
      </c>
      <c r="H342" t="n">
        <v>3.11</v>
      </c>
      <c r="I342" t="n">
        <v>14</v>
      </c>
      <c r="J342" t="n">
        <v>228.71</v>
      </c>
      <c r="K342" t="n">
        <v>51.39</v>
      </c>
      <c r="L342" t="n">
        <v>40</v>
      </c>
      <c r="M342" t="n">
        <v>12</v>
      </c>
      <c r="N342" t="n">
        <v>52.32</v>
      </c>
      <c r="O342" t="n">
        <v>28442.24</v>
      </c>
      <c r="P342" t="n">
        <v>716.85</v>
      </c>
      <c r="Q342" t="n">
        <v>793.2</v>
      </c>
      <c r="R342" t="n">
        <v>123.88</v>
      </c>
      <c r="S342" t="n">
        <v>86.27</v>
      </c>
      <c r="T342" t="n">
        <v>8276.93</v>
      </c>
      <c r="U342" t="n">
        <v>0.7</v>
      </c>
      <c r="V342" t="n">
        <v>0.79</v>
      </c>
      <c r="W342" t="n">
        <v>0.24</v>
      </c>
      <c r="X342" t="n">
        <v>0.47</v>
      </c>
      <c r="Y342" t="n">
        <v>0.5</v>
      </c>
      <c r="Z342" t="n">
        <v>10</v>
      </c>
    </row>
    <row r="343">
      <c r="A343" t="n">
        <v>0</v>
      </c>
      <c r="B343" t="n">
        <v>20</v>
      </c>
      <c r="C343" t="inlineStr">
        <is>
          <t xml:space="preserve">CONCLUIDO	</t>
        </is>
      </c>
      <c r="D343" t="n">
        <v>1.2955</v>
      </c>
      <c r="E343" t="n">
        <v>77.19</v>
      </c>
      <c r="F343" t="n">
        <v>71.90000000000001</v>
      </c>
      <c r="G343" t="n">
        <v>14.88</v>
      </c>
      <c r="H343" t="n">
        <v>0.34</v>
      </c>
      <c r="I343" t="n">
        <v>290</v>
      </c>
      <c r="J343" t="n">
        <v>51.33</v>
      </c>
      <c r="K343" t="n">
        <v>24.83</v>
      </c>
      <c r="L343" t="n">
        <v>1</v>
      </c>
      <c r="M343" t="n">
        <v>288</v>
      </c>
      <c r="N343" t="n">
        <v>5.51</v>
      </c>
      <c r="O343" t="n">
        <v>6564.78</v>
      </c>
      <c r="P343" t="n">
        <v>400.84</v>
      </c>
      <c r="Q343" t="n">
        <v>793.23</v>
      </c>
      <c r="R343" t="n">
        <v>473.53</v>
      </c>
      <c r="S343" t="n">
        <v>86.27</v>
      </c>
      <c r="T343" t="n">
        <v>181717.78</v>
      </c>
      <c r="U343" t="n">
        <v>0.18</v>
      </c>
      <c r="V343" t="n">
        <v>0.68</v>
      </c>
      <c r="W343" t="n">
        <v>0.68</v>
      </c>
      <c r="X343" t="n">
        <v>10.93</v>
      </c>
      <c r="Y343" t="n">
        <v>0.5</v>
      </c>
      <c r="Z343" t="n">
        <v>10</v>
      </c>
    </row>
    <row r="344">
      <c r="A344" t="n">
        <v>1</v>
      </c>
      <c r="B344" t="n">
        <v>20</v>
      </c>
      <c r="C344" t="inlineStr">
        <is>
          <t xml:space="preserve">CONCLUIDO	</t>
        </is>
      </c>
      <c r="D344" t="n">
        <v>1.4482</v>
      </c>
      <c r="E344" t="n">
        <v>69.05</v>
      </c>
      <c r="F344" t="n">
        <v>65.73</v>
      </c>
      <c r="G344" t="n">
        <v>30.57</v>
      </c>
      <c r="H344" t="n">
        <v>0.66</v>
      </c>
      <c r="I344" t="n">
        <v>129</v>
      </c>
      <c r="J344" t="n">
        <v>52.47</v>
      </c>
      <c r="K344" t="n">
        <v>24.83</v>
      </c>
      <c r="L344" t="n">
        <v>2</v>
      </c>
      <c r="M344" t="n">
        <v>127</v>
      </c>
      <c r="N344" t="n">
        <v>5.64</v>
      </c>
      <c r="O344" t="n">
        <v>6705.1</v>
      </c>
      <c r="P344" t="n">
        <v>354.83</v>
      </c>
      <c r="Q344" t="n">
        <v>793.22</v>
      </c>
      <c r="R344" t="n">
        <v>266.88</v>
      </c>
      <c r="S344" t="n">
        <v>86.27</v>
      </c>
      <c r="T344" t="n">
        <v>79198.73</v>
      </c>
      <c r="U344" t="n">
        <v>0.32</v>
      </c>
      <c r="V344" t="n">
        <v>0.74</v>
      </c>
      <c r="W344" t="n">
        <v>0.43</v>
      </c>
      <c r="X344" t="n">
        <v>4.76</v>
      </c>
      <c r="Y344" t="n">
        <v>0.5</v>
      </c>
      <c r="Z344" t="n">
        <v>10</v>
      </c>
    </row>
    <row r="345">
      <c r="A345" t="n">
        <v>2</v>
      </c>
      <c r="B345" t="n">
        <v>20</v>
      </c>
      <c r="C345" t="inlineStr">
        <is>
          <t xml:space="preserve">CONCLUIDO	</t>
        </is>
      </c>
      <c r="D345" t="n">
        <v>1.5009</v>
      </c>
      <c r="E345" t="n">
        <v>66.63</v>
      </c>
      <c r="F345" t="n">
        <v>63.89</v>
      </c>
      <c r="G345" t="n">
        <v>47.33</v>
      </c>
      <c r="H345" t="n">
        <v>0.97</v>
      </c>
      <c r="I345" t="n">
        <v>81</v>
      </c>
      <c r="J345" t="n">
        <v>53.61</v>
      </c>
      <c r="K345" t="n">
        <v>24.83</v>
      </c>
      <c r="L345" t="n">
        <v>3</v>
      </c>
      <c r="M345" t="n">
        <v>79</v>
      </c>
      <c r="N345" t="n">
        <v>5.78</v>
      </c>
      <c r="O345" t="n">
        <v>6845.59</v>
      </c>
      <c r="P345" t="n">
        <v>332.86</v>
      </c>
      <c r="Q345" t="n">
        <v>793.2</v>
      </c>
      <c r="R345" t="n">
        <v>205.38</v>
      </c>
      <c r="S345" t="n">
        <v>86.27</v>
      </c>
      <c r="T345" t="n">
        <v>48688.49</v>
      </c>
      <c r="U345" t="n">
        <v>0.42</v>
      </c>
      <c r="V345" t="n">
        <v>0.76</v>
      </c>
      <c r="W345" t="n">
        <v>0.35</v>
      </c>
      <c r="X345" t="n">
        <v>2.92</v>
      </c>
      <c r="Y345" t="n">
        <v>0.5</v>
      </c>
      <c r="Z345" t="n">
        <v>10</v>
      </c>
    </row>
    <row r="346">
      <c r="A346" t="n">
        <v>3</v>
      </c>
      <c r="B346" t="n">
        <v>20</v>
      </c>
      <c r="C346" t="inlineStr">
        <is>
          <t xml:space="preserve">CONCLUIDO	</t>
        </is>
      </c>
      <c r="D346" t="n">
        <v>1.525</v>
      </c>
      <c r="E346" t="n">
        <v>65.56999999999999</v>
      </c>
      <c r="F346" t="n">
        <v>63.12</v>
      </c>
      <c r="G346" t="n">
        <v>65.29000000000001</v>
      </c>
      <c r="H346" t="n">
        <v>1.27</v>
      </c>
      <c r="I346" t="n">
        <v>58</v>
      </c>
      <c r="J346" t="n">
        <v>54.75</v>
      </c>
      <c r="K346" t="n">
        <v>24.83</v>
      </c>
      <c r="L346" t="n">
        <v>4</v>
      </c>
      <c r="M346" t="n">
        <v>56</v>
      </c>
      <c r="N346" t="n">
        <v>5.92</v>
      </c>
      <c r="O346" t="n">
        <v>6986.39</v>
      </c>
      <c r="P346" t="n">
        <v>316.31</v>
      </c>
      <c r="Q346" t="n">
        <v>793.2</v>
      </c>
      <c r="R346" t="n">
        <v>179.72</v>
      </c>
      <c r="S346" t="n">
        <v>86.27</v>
      </c>
      <c r="T346" t="n">
        <v>35973.42</v>
      </c>
      <c r="U346" t="n">
        <v>0.48</v>
      </c>
      <c r="V346" t="n">
        <v>0.77</v>
      </c>
      <c r="W346" t="n">
        <v>0.32</v>
      </c>
      <c r="X346" t="n">
        <v>2.15</v>
      </c>
      <c r="Y346" t="n">
        <v>0.5</v>
      </c>
      <c r="Z346" t="n">
        <v>10</v>
      </c>
    </row>
    <row r="347">
      <c r="A347" t="n">
        <v>4</v>
      </c>
      <c r="B347" t="n">
        <v>20</v>
      </c>
      <c r="C347" t="inlineStr">
        <is>
          <t xml:space="preserve">CONCLUIDO	</t>
        </is>
      </c>
      <c r="D347" t="n">
        <v>1.5403</v>
      </c>
      <c r="E347" t="n">
        <v>64.92</v>
      </c>
      <c r="F347" t="n">
        <v>62.62</v>
      </c>
      <c r="G347" t="n">
        <v>83.5</v>
      </c>
      <c r="H347" t="n">
        <v>1.55</v>
      </c>
      <c r="I347" t="n">
        <v>45</v>
      </c>
      <c r="J347" t="n">
        <v>55.89</v>
      </c>
      <c r="K347" t="n">
        <v>24.83</v>
      </c>
      <c r="L347" t="n">
        <v>5</v>
      </c>
      <c r="M347" t="n">
        <v>31</v>
      </c>
      <c r="N347" t="n">
        <v>6.07</v>
      </c>
      <c r="O347" t="n">
        <v>7127.49</v>
      </c>
      <c r="P347" t="n">
        <v>300.81</v>
      </c>
      <c r="Q347" t="n">
        <v>793.23</v>
      </c>
      <c r="R347" t="n">
        <v>162.83</v>
      </c>
      <c r="S347" t="n">
        <v>86.27</v>
      </c>
      <c r="T347" t="n">
        <v>27597.05</v>
      </c>
      <c r="U347" t="n">
        <v>0.53</v>
      </c>
      <c r="V347" t="n">
        <v>0.78</v>
      </c>
      <c r="W347" t="n">
        <v>0.31</v>
      </c>
      <c r="X347" t="n">
        <v>1.66</v>
      </c>
      <c r="Y347" t="n">
        <v>0.5</v>
      </c>
      <c r="Z347" t="n">
        <v>10</v>
      </c>
    </row>
    <row r="348">
      <c r="A348" t="n">
        <v>5</v>
      </c>
      <c r="B348" t="n">
        <v>20</v>
      </c>
      <c r="C348" t="inlineStr">
        <is>
          <t xml:space="preserve">CONCLUIDO	</t>
        </is>
      </c>
      <c r="D348" t="n">
        <v>1.5448</v>
      </c>
      <c r="E348" t="n">
        <v>64.73</v>
      </c>
      <c r="F348" t="n">
        <v>62.48</v>
      </c>
      <c r="G348" t="n">
        <v>91.44</v>
      </c>
      <c r="H348" t="n">
        <v>1.82</v>
      </c>
      <c r="I348" t="n">
        <v>41</v>
      </c>
      <c r="J348" t="n">
        <v>57.04</v>
      </c>
      <c r="K348" t="n">
        <v>24.83</v>
      </c>
      <c r="L348" t="n">
        <v>6</v>
      </c>
      <c r="M348" t="n">
        <v>3</v>
      </c>
      <c r="N348" t="n">
        <v>6.21</v>
      </c>
      <c r="O348" t="n">
        <v>7268.89</v>
      </c>
      <c r="P348" t="n">
        <v>298.46</v>
      </c>
      <c r="Q348" t="n">
        <v>793.22</v>
      </c>
      <c r="R348" t="n">
        <v>157.01</v>
      </c>
      <c r="S348" t="n">
        <v>86.27</v>
      </c>
      <c r="T348" t="n">
        <v>24702.55</v>
      </c>
      <c r="U348" t="n">
        <v>0.55</v>
      </c>
      <c r="V348" t="n">
        <v>0.78</v>
      </c>
      <c r="W348" t="n">
        <v>0.33</v>
      </c>
      <c r="X348" t="n">
        <v>1.52</v>
      </c>
      <c r="Y348" t="n">
        <v>0.5</v>
      </c>
      <c r="Z348" t="n">
        <v>10</v>
      </c>
    </row>
    <row r="349">
      <c r="A349" t="n">
        <v>6</v>
      </c>
      <c r="B349" t="n">
        <v>20</v>
      </c>
      <c r="C349" t="inlineStr">
        <is>
          <t xml:space="preserve">CONCLUIDO	</t>
        </is>
      </c>
      <c r="D349" t="n">
        <v>1.5447</v>
      </c>
      <c r="E349" t="n">
        <v>64.73999999999999</v>
      </c>
      <c r="F349" t="n">
        <v>62.49</v>
      </c>
      <c r="G349" t="n">
        <v>91.45</v>
      </c>
      <c r="H349" t="n">
        <v>2.09</v>
      </c>
      <c r="I349" t="n">
        <v>41</v>
      </c>
      <c r="J349" t="n">
        <v>58.19</v>
      </c>
      <c r="K349" t="n">
        <v>24.83</v>
      </c>
      <c r="L349" t="n">
        <v>7</v>
      </c>
      <c r="M349" t="n">
        <v>0</v>
      </c>
      <c r="N349" t="n">
        <v>6.36</v>
      </c>
      <c r="O349" t="n">
        <v>7410.59</v>
      </c>
      <c r="P349" t="n">
        <v>303.4</v>
      </c>
      <c r="Q349" t="n">
        <v>793.22</v>
      </c>
      <c r="R349" t="n">
        <v>156.92</v>
      </c>
      <c r="S349" t="n">
        <v>86.27</v>
      </c>
      <c r="T349" t="n">
        <v>24662.46</v>
      </c>
      <c r="U349" t="n">
        <v>0.55</v>
      </c>
      <c r="V349" t="n">
        <v>0.78</v>
      </c>
      <c r="W349" t="n">
        <v>0.34</v>
      </c>
      <c r="X349" t="n">
        <v>1.52</v>
      </c>
      <c r="Y349" t="n">
        <v>0.5</v>
      </c>
      <c r="Z349" t="n">
        <v>10</v>
      </c>
    </row>
    <row r="350">
      <c r="A350" t="n">
        <v>0</v>
      </c>
      <c r="B350" t="n">
        <v>65</v>
      </c>
      <c r="C350" t="inlineStr">
        <is>
          <t xml:space="preserve">CONCLUIDO	</t>
        </is>
      </c>
      <c r="D350" t="n">
        <v>0.9137</v>
      </c>
      <c r="E350" t="n">
        <v>109.44</v>
      </c>
      <c r="F350" t="n">
        <v>88.23</v>
      </c>
      <c r="G350" t="n">
        <v>7.57</v>
      </c>
      <c r="H350" t="n">
        <v>0.13</v>
      </c>
      <c r="I350" t="n">
        <v>699</v>
      </c>
      <c r="J350" t="n">
        <v>133.21</v>
      </c>
      <c r="K350" t="n">
        <v>46.47</v>
      </c>
      <c r="L350" t="n">
        <v>1</v>
      </c>
      <c r="M350" t="n">
        <v>697</v>
      </c>
      <c r="N350" t="n">
        <v>20.75</v>
      </c>
      <c r="O350" t="n">
        <v>16663.42</v>
      </c>
      <c r="P350" t="n">
        <v>960.6799999999999</v>
      </c>
      <c r="Q350" t="n">
        <v>793.3</v>
      </c>
      <c r="R350" t="n">
        <v>1020.94</v>
      </c>
      <c r="S350" t="n">
        <v>86.27</v>
      </c>
      <c r="T350" t="n">
        <v>453380.14</v>
      </c>
      <c r="U350" t="n">
        <v>0.08</v>
      </c>
      <c r="V350" t="n">
        <v>0.55</v>
      </c>
      <c r="W350" t="n">
        <v>1.34</v>
      </c>
      <c r="X350" t="n">
        <v>27.26</v>
      </c>
      <c r="Y350" t="n">
        <v>0.5</v>
      </c>
      <c r="Z350" t="n">
        <v>10</v>
      </c>
    </row>
    <row r="351">
      <c r="A351" t="n">
        <v>1</v>
      </c>
      <c r="B351" t="n">
        <v>65</v>
      </c>
      <c r="C351" t="inlineStr">
        <is>
          <t xml:space="preserve">CONCLUIDO	</t>
        </is>
      </c>
      <c r="D351" t="n">
        <v>1.2296</v>
      </c>
      <c r="E351" t="n">
        <v>81.33</v>
      </c>
      <c r="F351" t="n">
        <v>71.53</v>
      </c>
      <c r="G351" t="n">
        <v>15.33</v>
      </c>
      <c r="H351" t="n">
        <v>0.26</v>
      </c>
      <c r="I351" t="n">
        <v>280</v>
      </c>
      <c r="J351" t="n">
        <v>134.55</v>
      </c>
      <c r="K351" t="n">
        <v>46.47</v>
      </c>
      <c r="L351" t="n">
        <v>2</v>
      </c>
      <c r="M351" t="n">
        <v>278</v>
      </c>
      <c r="N351" t="n">
        <v>21.09</v>
      </c>
      <c r="O351" t="n">
        <v>16828.84</v>
      </c>
      <c r="P351" t="n">
        <v>774.34</v>
      </c>
      <c r="Q351" t="n">
        <v>793.25</v>
      </c>
      <c r="R351" t="n">
        <v>460.67</v>
      </c>
      <c r="S351" t="n">
        <v>86.27</v>
      </c>
      <c r="T351" t="n">
        <v>175340</v>
      </c>
      <c r="U351" t="n">
        <v>0.19</v>
      </c>
      <c r="V351" t="n">
        <v>0.68</v>
      </c>
      <c r="W351" t="n">
        <v>0.67</v>
      </c>
      <c r="X351" t="n">
        <v>10.55</v>
      </c>
      <c r="Y351" t="n">
        <v>0.5</v>
      </c>
      <c r="Z351" t="n">
        <v>10</v>
      </c>
    </row>
    <row r="352">
      <c r="A352" t="n">
        <v>2</v>
      </c>
      <c r="B352" t="n">
        <v>65</v>
      </c>
      <c r="C352" t="inlineStr">
        <is>
          <t xml:space="preserve">CONCLUIDO	</t>
        </is>
      </c>
      <c r="D352" t="n">
        <v>1.3424</v>
      </c>
      <c r="E352" t="n">
        <v>74.48999999999999</v>
      </c>
      <c r="F352" t="n">
        <v>67.52</v>
      </c>
      <c r="G352" t="n">
        <v>23.02</v>
      </c>
      <c r="H352" t="n">
        <v>0.39</v>
      </c>
      <c r="I352" t="n">
        <v>176</v>
      </c>
      <c r="J352" t="n">
        <v>135.9</v>
      </c>
      <c r="K352" t="n">
        <v>46.47</v>
      </c>
      <c r="L352" t="n">
        <v>3</v>
      </c>
      <c r="M352" t="n">
        <v>174</v>
      </c>
      <c r="N352" t="n">
        <v>21.43</v>
      </c>
      <c r="O352" t="n">
        <v>16994.64</v>
      </c>
      <c r="P352" t="n">
        <v>727.46</v>
      </c>
      <c r="Q352" t="n">
        <v>793.25</v>
      </c>
      <c r="R352" t="n">
        <v>326.77</v>
      </c>
      <c r="S352" t="n">
        <v>86.27</v>
      </c>
      <c r="T352" t="n">
        <v>108910.41</v>
      </c>
      <c r="U352" t="n">
        <v>0.26</v>
      </c>
      <c r="V352" t="n">
        <v>0.72</v>
      </c>
      <c r="W352" t="n">
        <v>0.5</v>
      </c>
      <c r="X352" t="n">
        <v>6.55</v>
      </c>
      <c r="Y352" t="n">
        <v>0.5</v>
      </c>
      <c r="Z352" t="n">
        <v>10</v>
      </c>
    </row>
    <row r="353">
      <c r="A353" t="n">
        <v>3</v>
      </c>
      <c r="B353" t="n">
        <v>65</v>
      </c>
      <c r="C353" t="inlineStr">
        <is>
          <t xml:space="preserve">CONCLUIDO	</t>
        </is>
      </c>
      <c r="D353" t="n">
        <v>1.4013</v>
      </c>
      <c r="E353" t="n">
        <v>71.36</v>
      </c>
      <c r="F353" t="n">
        <v>65.7</v>
      </c>
      <c r="G353" t="n">
        <v>30.8</v>
      </c>
      <c r="H353" t="n">
        <v>0.52</v>
      </c>
      <c r="I353" t="n">
        <v>128</v>
      </c>
      <c r="J353" t="n">
        <v>137.25</v>
      </c>
      <c r="K353" t="n">
        <v>46.47</v>
      </c>
      <c r="L353" t="n">
        <v>4</v>
      </c>
      <c r="M353" t="n">
        <v>126</v>
      </c>
      <c r="N353" t="n">
        <v>21.78</v>
      </c>
      <c r="O353" t="n">
        <v>17160.92</v>
      </c>
      <c r="P353" t="n">
        <v>704.54</v>
      </c>
      <c r="Q353" t="n">
        <v>793.22</v>
      </c>
      <c r="R353" t="n">
        <v>265.83</v>
      </c>
      <c r="S353" t="n">
        <v>86.27</v>
      </c>
      <c r="T353" t="n">
        <v>78680.42999999999</v>
      </c>
      <c r="U353" t="n">
        <v>0.32</v>
      </c>
      <c r="V353" t="n">
        <v>0.74</v>
      </c>
      <c r="W353" t="n">
        <v>0.43</v>
      </c>
      <c r="X353" t="n">
        <v>4.73</v>
      </c>
      <c r="Y353" t="n">
        <v>0.5</v>
      </c>
      <c r="Z353" t="n">
        <v>10</v>
      </c>
    </row>
    <row r="354">
      <c r="A354" t="n">
        <v>4</v>
      </c>
      <c r="B354" t="n">
        <v>65</v>
      </c>
      <c r="C354" t="inlineStr">
        <is>
          <t xml:space="preserve">CONCLUIDO	</t>
        </is>
      </c>
      <c r="D354" t="n">
        <v>1.4378</v>
      </c>
      <c r="E354" t="n">
        <v>69.55</v>
      </c>
      <c r="F354" t="n">
        <v>64.65000000000001</v>
      </c>
      <c r="G354" t="n">
        <v>38.79</v>
      </c>
      <c r="H354" t="n">
        <v>0.64</v>
      </c>
      <c r="I354" t="n">
        <v>100</v>
      </c>
      <c r="J354" t="n">
        <v>138.6</v>
      </c>
      <c r="K354" t="n">
        <v>46.47</v>
      </c>
      <c r="L354" t="n">
        <v>5</v>
      </c>
      <c r="M354" t="n">
        <v>98</v>
      </c>
      <c r="N354" t="n">
        <v>22.13</v>
      </c>
      <c r="O354" t="n">
        <v>17327.69</v>
      </c>
      <c r="P354" t="n">
        <v>689.87</v>
      </c>
      <c r="Q354" t="n">
        <v>793.2</v>
      </c>
      <c r="R354" t="n">
        <v>231.3</v>
      </c>
      <c r="S354" t="n">
        <v>86.27</v>
      </c>
      <c r="T354" t="n">
        <v>61555.65</v>
      </c>
      <c r="U354" t="n">
        <v>0.37</v>
      </c>
      <c r="V354" t="n">
        <v>0.75</v>
      </c>
      <c r="W354" t="n">
        <v>0.37</v>
      </c>
      <c r="X354" t="n">
        <v>3.68</v>
      </c>
      <c r="Y354" t="n">
        <v>0.5</v>
      </c>
      <c r="Z354" t="n">
        <v>10</v>
      </c>
    </row>
    <row r="355">
      <c r="A355" t="n">
        <v>5</v>
      </c>
      <c r="B355" t="n">
        <v>65</v>
      </c>
      <c r="C355" t="inlineStr">
        <is>
          <t xml:space="preserve">CONCLUIDO	</t>
        </is>
      </c>
      <c r="D355" t="n">
        <v>1.4616</v>
      </c>
      <c r="E355" t="n">
        <v>68.42</v>
      </c>
      <c r="F355" t="n">
        <v>63.98</v>
      </c>
      <c r="G355" t="n">
        <v>46.25</v>
      </c>
      <c r="H355" t="n">
        <v>0.76</v>
      </c>
      <c r="I355" t="n">
        <v>83</v>
      </c>
      <c r="J355" t="n">
        <v>139.95</v>
      </c>
      <c r="K355" t="n">
        <v>46.47</v>
      </c>
      <c r="L355" t="n">
        <v>6</v>
      </c>
      <c r="M355" t="n">
        <v>81</v>
      </c>
      <c r="N355" t="n">
        <v>22.49</v>
      </c>
      <c r="O355" t="n">
        <v>17494.97</v>
      </c>
      <c r="P355" t="n">
        <v>679.86</v>
      </c>
      <c r="Q355" t="n">
        <v>793.21</v>
      </c>
      <c r="R355" t="n">
        <v>208.36</v>
      </c>
      <c r="S355" t="n">
        <v>86.27</v>
      </c>
      <c r="T355" t="n">
        <v>50170.26</v>
      </c>
      <c r="U355" t="n">
        <v>0.41</v>
      </c>
      <c r="V355" t="n">
        <v>0.76</v>
      </c>
      <c r="W355" t="n">
        <v>0.35</v>
      </c>
      <c r="X355" t="n">
        <v>3.01</v>
      </c>
      <c r="Y355" t="n">
        <v>0.5</v>
      </c>
      <c r="Z355" t="n">
        <v>10</v>
      </c>
    </row>
    <row r="356">
      <c r="A356" t="n">
        <v>6</v>
      </c>
      <c r="B356" t="n">
        <v>65</v>
      </c>
      <c r="C356" t="inlineStr">
        <is>
          <t xml:space="preserve">CONCLUIDO	</t>
        </is>
      </c>
      <c r="D356" t="n">
        <v>1.4903</v>
      </c>
      <c r="E356" t="n">
        <v>67.09999999999999</v>
      </c>
      <c r="F356" t="n">
        <v>63.01</v>
      </c>
      <c r="G356" t="n">
        <v>54.01</v>
      </c>
      <c r="H356" t="n">
        <v>0.88</v>
      </c>
      <c r="I356" t="n">
        <v>70</v>
      </c>
      <c r="J356" t="n">
        <v>141.31</v>
      </c>
      <c r="K356" t="n">
        <v>46.47</v>
      </c>
      <c r="L356" t="n">
        <v>7</v>
      </c>
      <c r="M356" t="n">
        <v>68</v>
      </c>
      <c r="N356" t="n">
        <v>22.85</v>
      </c>
      <c r="O356" t="n">
        <v>17662.75</v>
      </c>
      <c r="P356" t="n">
        <v>665.8</v>
      </c>
      <c r="Q356" t="n">
        <v>793.2</v>
      </c>
      <c r="R356" t="n">
        <v>175.42</v>
      </c>
      <c r="S356" t="n">
        <v>86.27</v>
      </c>
      <c r="T356" t="n">
        <v>33763.76</v>
      </c>
      <c r="U356" t="n">
        <v>0.49</v>
      </c>
      <c r="V356" t="n">
        <v>0.77</v>
      </c>
      <c r="W356" t="n">
        <v>0.32</v>
      </c>
      <c r="X356" t="n">
        <v>2.05</v>
      </c>
      <c r="Y356" t="n">
        <v>0.5</v>
      </c>
      <c r="Z356" t="n">
        <v>10</v>
      </c>
    </row>
    <row r="357">
      <c r="A357" t="n">
        <v>7</v>
      </c>
      <c r="B357" t="n">
        <v>65</v>
      </c>
      <c r="C357" t="inlineStr">
        <is>
          <t xml:space="preserve">CONCLUIDO	</t>
        </is>
      </c>
      <c r="D357" t="n">
        <v>1.4908</v>
      </c>
      <c r="E357" t="n">
        <v>67.08</v>
      </c>
      <c r="F357" t="n">
        <v>63.24</v>
      </c>
      <c r="G357" t="n">
        <v>62.2</v>
      </c>
      <c r="H357" t="n">
        <v>0.99</v>
      </c>
      <c r="I357" t="n">
        <v>61</v>
      </c>
      <c r="J357" t="n">
        <v>142.68</v>
      </c>
      <c r="K357" t="n">
        <v>46.47</v>
      </c>
      <c r="L357" t="n">
        <v>8</v>
      </c>
      <c r="M357" t="n">
        <v>59</v>
      </c>
      <c r="N357" t="n">
        <v>23.21</v>
      </c>
      <c r="O357" t="n">
        <v>17831.04</v>
      </c>
      <c r="P357" t="n">
        <v>665.75</v>
      </c>
      <c r="Q357" t="n">
        <v>793.2</v>
      </c>
      <c r="R357" t="n">
        <v>183.86</v>
      </c>
      <c r="S357" t="n">
        <v>86.27</v>
      </c>
      <c r="T357" t="n">
        <v>38028.19</v>
      </c>
      <c r="U357" t="n">
        <v>0.47</v>
      </c>
      <c r="V357" t="n">
        <v>0.77</v>
      </c>
      <c r="W357" t="n">
        <v>0.32</v>
      </c>
      <c r="X357" t="n">
        <v>2.27</v>
      </c>
      <c r="Y357" t="n">
        <v>0.5</v>
      </c>
      <c r="Z357" t="n">
        <v>10</v>
      </c>
    </row>
    <row r="358">
      <c r="A358" t="n">
        <v>8</v>
      </c>
      <c r="B358" t="n">
        <v>65</v>
      </c>
      <c r="C358" t="inlineStr">
        <is>
          <t xml:space="preserve">CONCLUIDO	</t>
        </is>
      </c>
      <c r="D358" t="n">
        <v>1.5015</v>
      </c>
      <c r="E358" t="n">
        <v>66.59999999999999</v>
      </c>
      <c r="F358" t="n">
        <v>62.95</v>
      </c>
      <c r="G358" t="n">
        <v>69.94</v>
      </c>
      <c r="H358" t="n">
        <v>1.11</v>
      </c>
      <c r="I358" t="n">
        <v>54</v>
      </c>
      <c r="J358" t="n">
        <v>144.05</v>
      </c>
      <c r="K358" t="n">
        <v>46.47</v>
      </c>
      <c r="L358" t="n">
        <v>9</v>
      </c>
      <c r="M358" t="n">
        <v>52</v>
      </c>
      <c r="N358" t="n">
        <v>23.58</v>
      </c>
      <c r="O358" t="n">
        <v>17999.83</v>
      </c>
      <c r="P358" t="n">
        <v>659.88</v>
      </c>
      <c r="Q358" t="n">
        <v>793.2</v>
      </c>
      <c r="R358" t="n">
        <v>174.33</v>
      </c>
      <c r="S358" t="n">
        <v>86.27</v>
      </c>
      <c r="T358" t="n">
        <v>33301.5</v>
      </c>
      <c r="U358" t="n">
        <v>0.49</v>
      </c>
      <c r="V358" t="n">
        <v>0.77</v>
      </c>
      <c r="W358" t="n">
        <v>0.31</v>
      </c>
      <c r="X358" t="n">
        <v>1.98</v>
      </c>
      <c r="Y358" t="n">
        <v>0.5</v>
      </c>
      <c r="Z358" t="n">
        <v>10</v>
      </c>
    </row>
    <row r="359">
      <c r="A359" t="n">
        <v>9</v>
      </c>
      <c r="B359" t="n">
        <v>65</v>
      </c>
      <c r="C359" t="inlineStr">
        <is>
          <t xml:space="preserve">CONCLUIDO	</t>
        </is>
      </c>
      <c r="D359" t="n">
        <v>1.5107</v>
      </c>
      <c r="E359" t="n">
        <v>66.19</v>
      </c>
      <c r="F359" t="n">
        <v>62.71</v>
      </c>
      <c r="G359" t="n">
        <v>78.38</v>
      </c>
      <c r="H359" t="n">
        <v>1.22</v>
      </c>
      <c r="I359" t="n">
        <v>48</v>
      </c>
      <c r="J359" t="n">
        <v>145.42</v>
      </c>
      <c r="K359" t="n">
        <v>46.47</v>
      </c>
      <c r="L359" t="n">
        <v>10</v>
      </c>
      <c r="M359" t="n">
        <v>46</v>
      </c>
      <c r="N359" t="n">
        <v>23.95</v>
      </c>
      <c r="O359" t="n">
        <v>18169.15</v>
      </c>
      <c r="P359" t="n">
        <v>653.58</v>
      </c>
      <c r="Q359" t="n">
        <v>793.2</v>
      </c>
      <c r="R359" t="n">
        <v>166.04</v>
      </c>
      <c r="S359" t="n">
        <v>86.27</v>
      </c>
      <c r="T359" t="n">
        <v>29185.46</v>
      </c>
      <c r="U359" t="n">
        <v>0.52</v>
      </c>
      <c r="V359" t="n">
        <v>0.77</v>
      </c>
      <c r="W359" t="n">
        <v>0.3</v>
      </c>
      <c r="X359" t="n">
        <v>1.74</v>
      </c>
      <c r="Y359" t="n">
        <v>0.5</v>
      </c>
      <c r="Z359" t="n">
        <v>10</v>
      </c>
    </row>
    <row r="360">
      <c r="A360" t="n">
        <v>10</v>
      </c>
      <c r="B360" t="n">
        <v>65</v>
      </c>
      <c r="C360" t="inlineStr">
        <is>
          <t xml:space="preserve">CONCLUIDO	</t>
        </is>
      </c>
      <c r="D360" t="n">
        <v>1.5163</v>
      </c>
      <c r="E360" t="n">
        <v>65.95</v>
      </c>
      <c r="F360" t="n">
        <v>62.57</v>
      </c>
      <c r="G360" t="n">
        <v>85.33</v>
      </c>
      <c r="H360" t="n">
        <v>1.33</v>
      </c>
      <c r="I360" t="n">
        <v>44</v>
      </c>
      <c r="J360" t="n">
        <v>146.8</v>
      </c>
      <c r="K360" t="n">
        <v>46.47</v>
      </c>
      <c r="L360" t="n">
        <v>11</v>
      </c>
      <c r="M360" t="n">
        <v>42</v>
      </c>
      <c r="N360" t="n">
        <v>24.33</v>
      </c>
      <c r="O360" t="n">
        <v>18338.99</v>
      </c>
      <c r="P360" t="n">
        <v>649.11</v>
      </c>
      <c r="Q360" t="n">
        <v>793.21</v>
      </c>
      <c r="R360" t="n">
        <v>161.45</v>
      </c>
      <c r="S360" t="n">
        <v>86.27</v>
      </c>
      <c r="T360" t="n">
        <v>26907.61</v>
      </c>
      <c r="U360" t="n">
        <v>0.53</v>
      </c>
      <c r="V360" t="n">
        <v>0.78</v>
      </c>
      <c r="W360" t="n">
        <v>0.29</v>
      </c>
      <c r="X360" t="n">
        <v>1.6</v>
      </c>
      <c r="Y360" t="n">
        <v>0.5</v>
      </c>
      <c r="Z360" t="n">
        <v>10</v>
      </c>
    </row>
    <row r="361">
      <c r="A361" t="n">
        <v>11</v>
      </c>
      <c r="B361" t="n">
        <v>65</v>
      </c>
      <c r="C361" t="inlineStr">
        <is>
          <t xml:space="preserve">CONCLUIDO	</t>
        </is>
      </c>
      <c r="D361" t="n">
        <v>1.5225</v>
      </c>
      <c r="E361" t="n">
        <v>65.68000000000001</v>
      </c>
      <c r="F361" t="n">
        <v>62.41</v>
      </c>
      <c r="G361" t="n">
        <v>93.62</v>
      </c>
      <c r="H361" t="n">
        <v>1.43</v>
      </c>
      <c r="I361" t="n">
        <v>40</v>
      </c>
      <c r="J361" t="n">
        <v>148.18</v>
      </c>
      <c r="K361" t="n">
        <v>46.47</v>
      </c>
      <c r="L361" t="n">
        <v>12</v>
      </c>
      <c r="M361" t="n">
        <v>38</v>
      </c>
      <c r="N361" t="n">
        <v>24.71</v>
      </c>
      <c r="O361" t="n">
        <v>18509.36</v>
      </c>
      <c r="P361" t="n">
        <v>645.6</v>
      </c>
      <c r="Q361" t="n">
        <v>793.2</v>
      </c>
      <c r="R361" t="n">
        <v>156.27</v>
      </c>
      <c r="S361" t="n">
        <v>86.27</v>
      </c>
      <c r="T361" t="n">
        <v>24339.9</v>
      </c>
      <c r="U361" t="n">
        <v>0.55</v>
      </c>
      <c r="V361" t="n">
        <v>0.78</v>
      </c>
      <c r="W361" t="n">
        <v>0.28</v>
      </c>
      <c r="X361" t="n">
        <v>1.44</v>
      </c>
      <c r="Y361" t="n">
        <v>0.5</v>
      </c>
      <c r="Z361" t="n">
        <v>10</v>
      </c>
    </row>
    <row r="362">
      <c r="A362" t="n">
        <v>12</v>
      </c>
      <c r="B362" t="n">
        <v>65</v>
      </c>
      <c r="C362" t="inlineStr">
        <is>
          <t xml:space="preserve">CONCLUIDO	</t>
        </is>
      </c>
      <c r="D362" t="n">
        <v>1.5273</v>
      </c>
      <c r="E362" t="n">
        <v>65.48</v>
      </c>
      <c r="F362" t="n">
        <v>62.29</v>
      </c>
      <c r="G362" t="n">
        <v>101.01</v>
      </c>
      <c r="H362" t="n">
        <v>1.54</v>
      </c>
      <c r="I362" t="n">
        <v>37</v>
      </c>
      <c r="J362" t="n">
        <v>149.56</v>
      </c>
      <c r="K362" t="n">
        <v>46.47</v>
      </c>
      <c r="L362" t="n">
        <v>13</v>
      </c>
      <c r="M362" t="n">
        <v>35</v>
      </c>
      <c r="N362" t="n">
        <v>25.1</v>
      </c>
      <c r="O362" t="n">
        <v>18680.25</v>
      </c>
      <c r="P362" t="n">
        <v>640.34</v>
      </c>
      <c r="Q362" t="n">
        <v>793.2</v>
      </c>
      <c r="R362" t="n">
        <v>151.92</v>
      </c>
      <c r="S362" t="n">
        <v>86.27</v>
      </c>
      <c r="T362" t="n">
        <v>22182.11</v>
      </c>
      <c r="U362" t="n">
        <v>0.57</v>
      </c>
      <c r="V362" t="n">
        <v>0.78</v>
      </c>
      <c r="W362" t="n">
        <v>0.28</v>
      </c>
      <c r="X362" t="n">
        <v>1.32</v>
      </c>
      <c r="Y362" t="n">
        <v>0.5</v>
      </c>
      <c r="Z362" t="n">
        <v>10</v>
      </c>
    </row>
    <row r="363">
      <c r="A363" t="n">
        <v>13</v>
      </c>
      <c r="B363" t="n">
        <v>65</v>
      </c>
      <c r="C363" t="inlineStr">
        <is>
          <t xml:space="preserve">CONCLUIDO	</t>
        </is>
      </c>
      <c r="D363" t="n">
        <v>1.5305</v>
      </c>
      <c r="E363" t="n">
        <v>65.34</v>
      </c>
      <c r="F363" t="n">
        <v>62.23</v>
      </c>
      <c r="G363" t="n">
        <v>109.82</v>
      </c>
      <c r="H363" t="n">
        <v>1.64</v>
      </c>
      <c r="I363" t="n">
        <v>34</v>
      </c>
      <c r="J363" t="n">
        <v>150.95</v>
      </c>
      <c r="K363" t="n">
        <v>46.47</v>
      </c>
      <c r="L363" t="n">
        <v>14</v>
      </c>
      <c r="M363" t="n">
        <v>32</v>
      </c>
      <c r="N363" t="n">
        <v>25.49</v>
      </c>
      <c r="O363" t="n">
        <v>18851.69</v>
      </c>
      <c r="P363" t="n">
        <v>636.91</v>
      </c>
      <c r="Q363" t="n">
        <v>793.2</v>
      </c>
      <c r="R363" t="n">
        <v>150.27</v>
      </c>
      <c r="S363" t="n">
        <v>86.27</v>
      </c>
      <c r="T363" t="n">
        <v>21370.93</v>
      </c>
      <c r="U363" t="n">
        <v>0.57</v>
      </c>
      <c r="V363" t="n">
        <v>0.78</v>
      </c>
      <c r="W363" t="n">
        <v>0.28</v>
      </c>
      <c r="X363" t="n">
        <v>1.26</v>
      </c>
      <c r="Y363" t="n">
        <v>0.5</v>
      </c>
      <c r="Z363" t="n">
        <v>10</v>
      </c>
    </row>
    <row r="364">
      <c r="A364" t="n">
        <v>14</v>
      </c>
      <c r="B364" t="n">
        <v>65</v>
      </c>
      <c r="C364" t="inlineStr">
        <is>
          <t xml:space="preserve">CONCLUIDO	</t>
        </is>
      </c>
      <c r="D364" t="n">
        <v>1.5337</v>
      </c>
      <c r="E364" t="n">
        <v>65.2</v>
      </c>
      <c r="F364" t="n">
        <v>62.15</v>
      </c>
      <c r="G364" t="n">
        <v>116.53</v>
      </c>
      <c r="H364" t="n">
        <v>1.74</v>
      </c>
      <c r="I364" t="n">
        <v>32</v>
      </c>
      <c r="J364" t="n">
        <v>152.35</v>
      </c>
      <c r="K364" t="n">
        <v>46.47</v>
      </c>
      <c r="L364" t="n">
        <v>15</v>
      </c>
      <c r="M364" t="n">
        <v>30</v>
      </c>
      <c r="N364" t="n">
        <v>25.88</v>
      </c>
      <c r="O364" t="n">
        <v>19023.66</v>
      </c>
      <c r="P364" t="n">
        <v>633.96</v>
      </c>
      <c r="Q364" t="n">
        <v>793.2</v>
      </c>
      <c r="R364" t="n">
        <v>147.46</v>
      </c>
      <c r="S364" t="n">
        <v>86.27</v>
      </c>
      <c r="T364" t="n">
        <v>19973.66</v>
      </c>
      <c r="U364" t="n">
        <v>0.59</v>
      </c>
      <c r="V364" t="n">
        <v>0.78</v>
      </c>
      <c r="W364" t="n">
        <v>0.27</v>
      </c>
      <c r="X364" t="n">
        <v>1.18</v>
      </c>
      <c r="Y364" t="n">
        <v>0.5</v>
      </c>
      <c r="Z364" t="n">
        <v>10</v>
      </c>
    </row>
    <row r="365">
      <c r="A365" t="n">
        <v>15</v>
      </c>
      <c r="B365" t="n">
        <v>65</v>
      </c>
      <c r="C365" t="inlineStr">
        <is>
          <t xml:space="preserve">CONCLUIDO	</t>
        </is>
      </c>
      <c r="D365" t="n">
        <v>1.5372</v>
      </c>
      <c r="E365" t="n">
        <v>65.05</v>
      </c>
      <c r="F365" t="n">
        <v>62.06</v>
      </c>
      <c r="G365" t="n">
        <v>124.11</v>
      </c>
      <c r="H365" t="n">
        <v>1.84</v>
      </c>
      <c r="I365" t="n">
        <v>30</v>
      </c>
      <c r="J365" t="n">
        <v>153.75</v>
      </c>
      <c r="K365" t="n">
        <v>46.47</v>
      </c>
      <c r="L365" t="n">
        <v>16</v>
      </c>
      <c r="M365" t="n">
        <v>28</v>
      </c>
      <c r="N365" t="n">
        <v>26.28</v>
      </c>
      <c r="O365" t="n">
        <v>19196.18</v>
      </c>
      <c r="P365" t="n">
        <v>628.3099999999999</v>
      </c>
      <c r="Q365" t="n">
        <v>793.2</v>
      </c>
      <c r="R365" t="n">
        <v>144.29</v>
      </c>
      <c r="S365" t="n">
        <v>86.27</v>
      </c>
      <c r="T365" t="n">
        <v>18399.16</v>
      </c>
      <c r="U365" t="n">
        <v>0.6</v>
      </c>
      <c r="V365" t="n">
        <v>0.78</v>
      </c>
      <c r="W365" t="n">
        <v>0.27</v>
      </c>
      <c r="X365" t="n">
        <v>1.09</v>
      </c>
      <c r="Y365" t="n">
        <v>0.5</v>
      </c>
      <c r="Z365" t="n">
        <v>10</v>
      </c>
    </row>
    <row r="366">
      <c r="A366" t="n">
        <v>16</v>
      </c>
      <c r="B366" t="n">
        <v>65</v>
      </c>
      <c r="C366" t="inlineStr">
        <is>
          <t xml:space="preserve">CONCLUIDO	</t>
        </is>
      </c>
      <c r="D366" t="n">
        <v>1.5403</v>
      </c>
      <c r="E366" t="n">
        <v>64.92</v>
      </c>
      <c r="F366" t="n">
        <v>61.98</v>
      </c>
      <c r="G366" t="n">
        <v>132.82</v>
      </c>
      <c r="H366" t="n">
        <v>1.94</v>
      </c>
      <c r="I366" t="n">
        <v>28</v>
      </c>
      <c r="J366" t="n">
        <v>155.15</v>
      </c>
      <c r="K366" t="n">
        <v>46.47</v>
      </c>
      <c r="L366" t="n">
        <v>17</v>
      </c>
      <c r="M366" t="n">
        <v>26</v>
      </c>
      <c r="N366" t="n">
        <v>26.68</v>
      </c>
      <c r="O366" t="n">
        <v>19369.26</v>
      </c>
      <c r="P366" t="n">
        <v>624.6900000000001</v>
      </c>
      <c r="Q366" t="n">
        <v>793.2</v>
      </c>
      <c r="R366" t="n">
        <v>141.82</v>
      </c>
      <c r="S366" t="n">
        <v>86.27</v>
      </c>
      <c r="T366" t="n">
        <v>17175.13</v>
      </c>
      <c r="U366" t="n">
        <v>0.61</v>
      </c>
      <c r="V366" t="n">
        <v>0.78</v>
      </c>
      <c r="W366" t="n">
        <v>0.27</v>
      </c>
      <c r="X366" t="n">
        <v>1.01</v>
      </c>
      <c r="Y366" t="n">
        <v>0.5</v>
      </c>
      <c r="Z366" t="n">
        <v>10</v>
      </c>
    </row>
    <row r="367">
      <c r="A367" t="n">
        <v>17</v>
      </c>
      <c r="B367" t="n">
        <v>65</v>
      </c>
      <c r="C367" t="inlineStr">
        <is>
          <t xml:space="preserve">CONCLUIDO	</t>
        </is>
      </c>
      <c r="D367" t="n">
        <v>1.5435</v>
      </c>
      <c r="E367" t="n">
        <v>64.79000000000001</v>
      </c>
      <c r="F367" t="n">
        <v>61.9</v>
      </c>
      <c r="G367" t="n">
        <v>142.84</v>
      </c>
      <c r="H367" t="n">
        <v>2.04</v>
      </c>
      <c r="I367" t="n">
        <v>26</v>
      </c>
      <c r="J367" t="n">
        <v>156.56</v>
      </c>
      <c r="K367" t="n">
        <v>46.47</v>
      </c>
      <c r="L367" t="n">
        <v>18</v>
      </c>
      <c r="M367" t="n">
        <v>24</v>
      </c>
      <c r="N367" t="n">
        <v>27.09</v>
      </c>
      <c r="O367" t="n">
        <v>19542.89</v>
      </c>
      <c r="P367" t="n">
        <v>622.05</v>
      </c>
      <c r="Q367" t="n">
        <v>793.2</v>
      </c>
      <c r="R367" t="n">
        <v>139.13</v>
      </c>
      <c r="S367" t="n">
        <v>86.27</v>
      </c>
      <c r="T367" t="n">
        <v>15841.09</v>
      </c>
      <c r="U367" t="n">
        <v>0.62</v>
      </c>
      <c r="V367" t="n">
        <v>0.78</v>
      </c>
      <c r="W367" t="n">
        <v>0.26</v>
      </c>
      <c r="X367" t="n">
        <v>0.93</v>
      </c>
      <c r="Y367" t="n">
        <v>0.5</v>
      </c>
      <c r="Z367" t="n">
        <v>10</v>
      </c>
    </row>
    <row r="368">
      <c r="A368" t="n">
        <v>18</v>
      </c>
      <c r="B368" t="n">
        <v>65</v>
      </c>
      <c r="C368" t="inlineStr">
        <is>
          <t xml:space="preserve">CONCLUIDO	</t>
        </is>
      </c>
      <c r="D368" t="n">
        <v>1.5451</v>
      </c>
      <c r="E368" t="n">
        <v>64.72</v>
      </c>
      <c r="F368" t="n">
        <v>61.86</v>
      </c>
      <c r="G368" t="n">
        <v>148.46</v>
      </c>
      <c r="H368" t="n">
        <v>2.13</v>
      </c>
      <c r="I368" t="n">
        <v>25</v>
      </c>
      <c r="J368" t="n">
        <v>157.97</v>
      </c>
      <c r="K368" t="n">
        <v>46.47</v>
      </c>
      <c r="L368" t="n">
        <v>19</v>
      </c>
      <c r="M368" t="n">
        <v>23</v>
      </c>
      <c r="N368" t="n">
        <v>27.5</v>
      </c>
      <c r="O368" t="n">
        <v>19717.08</v>
      </c>
      <c r="P368" t="n">
        <v>618.5700000000001</v>
      </c>
      <c r="Q368" t="n">
        <v>793.2</v>
      </c>
      <c r="R368" t="n">
        <v>137.71</v>
      </c>
      <c r="S368" t="n">
        <v>86.27</v>
      </c>
      <c r="T368" t="n">
        <v>15133.81</v>
      </c>
      <c r="U368" t="n">
        <v>0.63</v>
      </c>
      <c r="V368" t="n">
        <v>0.79</v>
      </c>
      <c r="W368" t="n">
        <v>0.26</v>
      </c>
      <c r="X368" t="n">
        <v>0.89</v>
      </c>
      <c r="Y368" t="n">
        <v>0.5</v>
      </c>
      <c r="Z368" t="n">
        <v>10</v>
      </c>
    </row>
    <row r="369">
      <c r="A369" t="n">
        <v>19</v>
      </c>
      <c r="B369" t="n">
        <v>65</v>
      </c>
      <c r="C369" t="inlineStr">
        <is>
          <t xml:space="preserve">CONCLUIDO	</t>
        </is>
      </c>
      <c r="D369" t="n">
        <v>1.5475</v>
      </c>
      <c r="E369" t="n">
        <v>64.62</v>
      </c>
      <c r="F369" t="n">
        <v>61.81</v>
      </c>
      <c r="G369" t="n">
        <v>161.25</v>
      </c>
      <c r="H369" t="n">
        <v>2.22</v>
      </c>
      <c r="I369" t="n">
        <v>23</v>
      </c>
      <c r="J369" t="n">
        <v>159.39</v>
      </c>
      <c r="K369" t="n">
        <v>46.47</v>
      </c>
      <c r="L369" t="n">
        <v>20</v>
      </c>
      <c r="M369" t="n">
        <v>21</v>
      </c>
      <c r="N369" t="n">
        <v>27.92</v>
      </c>
      <c r="O369" t="n">
        <v>19891.97</v>
      </c>
      <c r="P369" t="n">
        <v>612.35</v>
      </c>
      <c r="Q369" t="n">
        <v>793.2</v>
      </c>
      <c r="R369" t="n">
        <v>136.46</v>
      </c>
      <c r="S369" t="n">
        <v>86.27</v>
      </c>
      <c r="T369" t="n">
        <v>14520.95</v>
      </c>
      <c r="U369" t="n">
        <v>0.63</v>
      </c>
      <c r="V369" t="n">
        <v>0.79</v>
      </c>
      <c r="W369" t="n">
        <v>0.25</v>
      </c>
      <c r="X369" t="n">
        <v>0.85</v>
      </c>
      <c r="Y369" t="n">
        <v>0.5</v>
      </c>
      <c r="Z369" t="n">
        <v>10</v>
      </c>
    </row>
    <row r="370">
      <c r="A370" t="n">
        <v>20</v>
      </c>
      <c r="B370" t="n">
        <v>65</v>
      </c>
      <c r="C370" t="inlineStr">
        <is>
          <t xml:space="preserve">CONCLUIDO	</t>
        </is>
      </c>
      <c r="D370" t="n">
        <v>1.549</v>
      </c>
      <c r="E370" t="n">
        <v>64.56</v>
      </c>
      <c r="F370" t="n">
        <v>61.78</v>
      </c>
      <c r="G370" t="n">
        <v>168.49</v>
      </c>
      <c r="H370" t="n">
        <v>2.31</v>
      </c>
      <c r="I370" t="n">
        <v>22</v>
      </c>
      <c r="J370" t="n">
        <v>160.81</v>
      </c>
      <c r="K370" t="n">
        <v>46.47</v>
      </c>
      <c r="L370" t="n">
        <v>21</v>
      </c>
      <c r="M370" t="n">
        <v>20</v>
      </c>
      <c r="N370" t="n">
        <v>28.34</v>
      </c>
      <c r="O370" t="n">
        <v>20067.32</v>
      </c>
      <c r="P370" t="n">
        <v>610.86</v>
      </c>
      <c r="Q370" t="n">
        <v>793.21</v>
      </c>
      <c r="R370" t="n">
        <v>135.12</v>
      </c>
      <c r="S370" t="n">
        <v>86.27</v>
      </c>
      <c r="T370" t="n">
        <v>13855.62</v>
      </c>
      <c r="U370" t="n">
        <v>0.64</v>
      </c>
      <c r="V370" t="n">
        <v>0.79</v>
      </c>
      <c r="W370" t="n">
        <v>0.26</v>
      </c>
      <c r="X370" t="n">
        <v>0.8100000000000001</v>
      </c>
      <c r="Y370" t="n">
        <v>0.5</v>
      </c>
      <c r="Z370" t="n">
        <v>10</v>
      </c>
    </row>
    <row r="371">
      <c r="A371" t="n">
        <v>21</v>
      </c>
      <c r="B371" t="n">
        <v>65</v>
      </c>
      <c r="C371" t="inlineStr">
        <is>
          <t xml:space="preserve">CONCLUIDO	</t>
        </is>
      </c>
      <c r="D371" t="n">
        <v>1.5512</v>
      </c>
      <c r="E371" t="n">
        <v>64.47</v>
      </c>
      <c r="F371" t="n">
        <v>61.72</v>
      </c>
      <c r="G371" t="n">
        <v>176.33</v>
      </c>
      <c r="H371" t="n">
        <v>2.4</v>
      </c>
      <c r="I371" t="n">
        <v>21</v>
      </c>
      <c r="J371" t="n">
        <v>162.24</v>
      </c>
      <c r="K371" t="n">
        <v>46.47</v>
      </c>
      <c r="L371" t="n">
        <v>22</v>
      </c>
      <c r="M371" t="n">
        <v>19</v>
      </c>
      <c r="N371" t="n">
        <v>28.77</v>
      </c>
      <c r="O371" t="n">
        <v>20243.25</v>
      </c>
      <c r="P371" t="n">
        <v>605.72</v>
      </c>
      <c r="Q371" t="n">
        <v>793.2</v>
      </c>
      <c r="R371" t="n">
        <v>132.9</v>
      </c>
      <c r="S371" t="n">
        <v>86.27</v>
      </c>
      <c r="T371" t="n">
        <v>12748.21</v>
      </c>
      <c r="U371" t="n">
        <v>0.65</v>
      </c>
      <c r="V371" t="n">
        <v>0.79</v>
      </c>
      <c r="W371" t="n">
        <v>0.26</v>
      </c>
      <c r="X371" t="n">
        <v>0.75</v>
      </c>
      <c r="Y371" t="n">
        <v>0.5</v>
      </c>
      <c r="Z371" t="n">
        <v>10</v>
      </c>
    </row>
    <row r="372">
      <c r="A372" t="n">
        <v>22</v>
      </c>
      <c r="B372" t="n">
        <v>65</v>
      </c>
      <c r="C372" t="inlineStr">
        <is>
          <t xml:space="preserve">CONCLUIDO	</t>
        </is>
      </c>
      <c r="D372" t="n">
        <v>1.5529</v>
      </c>
      <c r="E372" t="n">
        <v>64.40000000000001</v>
      </c>
      <c r="F372" t="n">
        <v>61.67</v>
      </c>
      <c r="G372" t="n">
        <v>185.02</v>
      </c>
      <c r="H372" t="n">
        <v>2.49</v>
      </c>
      <c r="I372" t="n">
        <v>20</v>
      </c>
      <c r="J372" t="n">
        <v>163.67</v>
      </c>
      <c r="K372" t="n">
        <v>46.47</v>
      </c>
      <c r="L372" t="n">
        <v>23</v>
      </c>
      <c r="M372" t="n">
        <v>18</v>
      </c>
      <c r="N372" t="n">
        <v>29.2</v>
      </c>
      <c r="O372" t="n">
        <v>20419.76</v>
      </c>
      <c r="P372" t="n">
        <v>603.04</v>
      </c>
      <c r="Q372" t="n">
        <v>793.2</v>
      </c>
      <c r="R372" t="n">
        <v>131.45</v>
      </c>
      <c r="S372" t="n">
        <v>86.27</v>
      </c>
      <c r="T372" t="n">
        <v>12030.14</v>
      </c>
      <c r="U372" t="n">
        <v>0.66</v>
      </c>
      <c r="V372" t="n">
        <v>0.79</v>
      </c>
      <c r="W372" t="n">
        <v>0.25</v>
      </c>
      <c r="X372" t="n">
        <v>0.7</v>
      </c>
      <c r="Y372" t="n">
        <v>0.5</v>
      </c>
      <c r="Z372" t="n">
        <v>10</v>
      </c>
    </row>
    <row r="373">
      <c r="A373" t="n">
        <v>23</v>
      </c>
      <c r="B373" t="n">
        <v>65</v>
      </c>
      <c r="C373" t="inlineStr">
        <is>
          <t xml:space="preserve">CONCLUIDO	</t>
        </is>
      </c>
      <c r="D373" t="n">
        <v>1.5544</v>
      </c>
      <c r="E373" t="n">
        <v>64.33</v>
      </c>
      <c r="F373" t="n">
        <v>61.63</v>
      </c>
      <c r="G373" t="n">
        <v>194.64</v>
      </c>
      <c r="H373" t="n">
        <v>2.58</v>
      </c>
      <c r="I373" t="n">
        <v>19</v>
      </c>
      <c r="J373" t="n">
        <v>165.1</v>
      </c>
      <c r="K373" t="n">
        <v>46.47</v>
      </c>
      <c r="L373" t="n">
        <v>24</v>
      </c>
      <c r="M373" t="n">
        <v>17</v>
      </c>
      <c r="N373" t="n">
        <v>29.64</v>
      </c>
      <c r="O373" t="n">
        <v>20596.86</v>
      </c>
      <c r="P373" t="n">
        <v>599.0700000000001</v>
      </c>
      <c r="Q373" t="n">
        <v>793.2</v>
      </c>
      <c r="R373" t="n">
        <v>130.19</v>
      </c>
      <c r="S373" t="n">
        <v>86.27</v>
      </c>
      <c r="T373" t="n">
        <v>11403.53</v>
      </c>
      <c r="U373" t="n">
        <v>0.66</v>
      </c>
      <c r="V373" t="n">
        <v>0.79</v>
      </c>
      <c r="W373" t="n">
        <v>0.25</v>
      </c>
      <c r="X373" t="n">
        <v>0.67</v>
      </c>
      <c r="Y373" t="n">
        <v>0.5</v>
      </c>
      <c r="Z373" t="n">
        <v>10</v>
      </c>
    </row>
    <row r="374">
      <c r="A374" t="n">
        <v>24</v>
      </c>
      <c r="B374" t="n">
        <v>65</v>
      </c>
      <c r="C374" t="inlineStr">
        <is>
          <t xml:space="preserve">CONCLUIDO	</t>
        </is>
      </c>
      <c r="D374" t="n">
        <v>1.5553</v>
      </c>
      <c r="E374" t="n">
        <v>64.3</v>
      </c>
      <c r="F374" t="n">
        <v>61.6</v>
      </c>
      <c r="G374" t="n">
        <v>194.53</v>
      </c>
      <c r="H374" t="n">
        <v>2.66</v>
      </c>
      <c r="I374" t="n">
        <v>19</v>
      </c>
      <c r="J374" t="n">
        <v>166.54</v>
      </c>
      <c r="K374" t="n">
        <v>46.47</v>
      </c>
      <c r="L374" t="n">
        <v>25</v>
      </c>
      <c r="M374" t="n">
        <v>17</v>
      </c>
      <c r="N374" t="n">
        <v>30.08</v>
      </c>
      <c r="O374" t="n">
        <v>20774.56</v>
      </c>
      <c r="P374" t="n">
        <v>595.01</v>
      </c>
      <c r="Q374" t="n">
        <v>793.2</v>
      </c>
      <c r="R374" t="n">
        <v>129.16</v>
      </c>
      <c r="S374" t="n">
        <v>86.27</v>
      </c>
      <c r="T374" t="n">
        <v>10889.02</v>
      </c>
      <c r="U374" t="n">
        <v>0.67</v>
      </c>
      <c r="V374" t="n">
        <v>0.79</v>
      </c>
      <c r="W374" t="n">
        <v>0.25</v>
      </c>
      <c r="X374" t="n">
        <v>0.63</v>
      </c>
      <c r="Y374" t="n">
        <v>0.5</v>
      </c>
      <c r="Z374" t="n">
        <v>10</v>
      </c>
    </row>
    <row r="375">
      <c r="A375" t="n">
        <v>25</v>
      </c>
      <c r="B375" t="n">
        <v>65</v>
      </c>
      <c r="C375" t="inlineStr">
        <is>
          <t xml:space="preserve">CONCLUIDO	</t>
        </is>
      </c>
      <c r="D375" t="n">
        <v>1.5557</v>
      </c>
      <c r="E375" t="n">
        <v>64.28</v>
      </c>
      <c r="F375" t="n">
        <v>61.61</v>
      </c>
      <c r="G375" t="n">
        <v>205.36</v>
      </c>
      <c r="H375" t="n">
        <v>2.74</v>
      </c>
      <c r="I375" t="n">
        <v>18</v>
      </c>
      <c r="J375" t="n">
        <v>167.99</v>
      </c>
      <c r="K375" t="n">
        <v>46.47</v>
      </c>
      <c r="L375" t="n">
        <v>26</v>
      </c>
      <c r="M375" t="n">
        <v>16</v>
      </c>
      <c r="N375" t="n">
        <v>30.52</v>
      </c>
      <c r="O375" t="n">
        <v>20952.87</v>
      </c>
      <c r="P375" t="n">
        <v>593.45</v>
      </c>
      <c r="Q375" t="n">
        <v>793.21</v>
      </c>
      <c r="R375" t="n">
        <v>129.41</v>
      </c>
      <c r="S375" t="n">
        <v>86.27</v>
      </c>
      <c r="T375" t="n">
        <v>11018.48</v>
      </c>
      <c r="U375" t="n">
        <v>0.67</v>
      </c>
      <c r="V375" t="n">
        <v>0.79</v>
      </c>
      <c r="W375" t="n">
        <v>0.25</v>
      </c>
      <c r="X375" t="n">
        <v>0.64</v>
      </c>
      <c r="Y375" t="n">
        <v>0.5</v>
      </c>
      <c r="Z375" t="n">
        <v>10</v>
      </c>
    </row>
    <row r="376">
      <c r="A376" t="n">
        <v>26</v>
      </c>
      <c r="B376" t="n">
        <v>65</v>
      </c>
      <c r="C376" t="inlineStr">
        <is>
          <t xml:space="preserve">CONCLUIDO	</t>
        </is>
      </c>
      <c r="D376" t="n">
        <v>1.557</v>
      </c>
      <c r="E376" t="n">
        <v>64.22</v>
      </c>
      <c r="F376" t="n">
        <v>61.58</v>
      </c>
      <c r="G376" t="n">
        <v>217.35</v>
      </c>
      <c r="H376" t="n">
        <v>2.82</v>
      </c>
      <c r="I376" t="n">
        <v>17</v>
      </c>
      <c r="J376" t="n">
        <v>169.44</v>
      </c>
      <c r="K376" t="n">
        <v>46.47</v>
      </c>
      <c r="L376" t="n">
        <v>27</v>
      </c>
      <c r="M376" t="n">
        <v>15</v>
      </c>
      <c r="N376" t="n">
        <v>30.97</v>
      </c>
      <c r="O376" t="n">
        <v>21131.78</v>
      </c>
      <c r="P376" t="n">
        <v>588.7</v>
      </c>
      <c r="Q376" t="n">
        <v>793.22</v>
      </c>
      <c r="R376" t="n">
        <v>128.46</v>
      </c>
      <c r="S376" t="n">
        <v>86.27</v>
      </c>
      <c r="T376" t="n">
        <v>10550.34</v>
      </c>
      <c r="U376" t="n">
        <v>0.67</v>
      </c>
      <c r="V376" t="n">
        <v>0.79</v>
      </c>
      <c r="W376" t="n">
        <v>0.25</v>
      </c>
      <c r="X376" t="n">
        <v>0.61</v>
      </c>
      <c r="Y376" t="n">
        <v>0.5</v>
      </c>
      <c r="Z376" t="n">
        <v>10</v>
      </c>
    </row>
    <row r="377">
      <c r="A377" t="n">
        <v>27</v>
      </c>
      <c r="B377" t="n">
        <v>65</v>
      </c>
      <c r="C377" t="inlineStr">
        <is>
          <t xml:space="preserve">CONCLUIDO	</t>
        </is>
      </c>
      <c r="D377" t="n">
        <v>1.5593</v>
      </c>
      <c r="E377" t="n">
        <v>64.13</v>
      </c>
      <c r="F377" t="n">
        <v>61.52</v>
      </c>
      <c r="G377" t="n">
        <v>230.68</v>
      </c>
      <c r="H377" t="n">
        <v>2.9</v>
      </c>
      <c r="I377" t="n">
        <v>16</v>
      </c>
      <c r="J377" t="n">
        <v>170.9</v>
      </c>
      <c r="K377" t="n">
        <v>46.47</v>
      </c>
      <c r="L377" t="n">
        <v>28</v>
      </c>
      <c r="M377" t="n">
        <v>14</v>
      </c>
      <c r="N377" t="n">
        <v>31.43</v>
      </c>
      <c r="O377" t="n">
        <v>21311.32</v>
      </c>
      <c r="P377" t="n">
        <v>585.25</v>
      </c>
      <c r="Q377" t="n">
        <v>793.2</v>
      </c>
      <c r="R377" t="n">
        <v>126.33</v>
      </c>
      <c r="S377" t="n">
        <v>86.27</v>
      </c>
      <c r="T377" t="n">
        <v>9488.23</v>
      </c>
      <c r="U377" t="n">
        <v>0.68</v>
      </c>
      <c r="V377" t="n">
        <v>0.79</v>
      </c>
      <c r="W377" t="n">
        <v>0.25</v>
      </c>
      <c r="X377" t="n">
        <v>0.55</v>
      </c>
      <c r="Y377" t="n">
        <v>0.5</v>
      </c>
      <c r="Z377" t="n">
        <v>10</v>
      </c>
    </row>
    <row r="378">
      <c r="A378" t="n">
        <v>28</v>
      </c>
      <c r="B378" t="n">
        <v>65</v>
      </c>
      <c r="C378" t="inlineStr">
        <is>
          <t xml:space="preserve">CONCLUIDO	</t>
        </is>
      </c>
      <c r="D378" t="n">
        <v>1.559</v>
      </c>
      <c r="E378" t="n">
        <v>64.14</v>
      </c>
      <c r="F378" t="n">
        <v>61.53</v>
      </c>
      <c r="G378" t="n">
        <v>230.73</v>
      </c>
      <c r="H378" t="n">
        <v>2.98</v>
      </c>
      <c r="I378" t="n">
        <v>16</v>
      </c>
      <c r="J378" t="n">
        <v>172.36</v>
      </c>
      <c r="K378" t="n">
        <v>46.47</v>
      </c>
      <c r="L378" t="n">
        <v>29</v>
      </c>
      <c r="M378" t="n">
        <v>13</v>
      </c>
      <c r="N378" t="n">
        <v>31.89</v>
      </c>
      <c r="O378" t="n">
        <v>21491.47</v>
      </c>
      <c r="P378" t="n">
        <v>582.88</v>
      </c>
      <c r="Q378" t="n">
        <v>793.2</v>
      </c>
      <c r="R378" t="n">
        <v>126.76</v>
      </c>
      <c r="S378" t="n">
        <v>86.27</v>
      </c>
      <c r="T378" t="n">
        <v>9706.860000000001</v>
      </c>
      <c r="U378" t="n">
        <v>0.68</v>
      </c>
      <c r="V378" t="n">
        <v>0.79</v>
      </c>
      <c r="W378" t="n">
        <v>0.25</v>
      </c>
      <c r="X378" t="n">
        <v>0.5600000000000001</v>
      </c>
      <c r="Y378" t="n">
        <v>0.5</v>
      </c>
      <c r="Z378" t="n">
        <v>10</v>
      </c>
    </row>
    <row r="379">
      <c r="A379" t="n">
        <v>29</v>
      </c>
      <c r="B379" t="n">
        <v>65</v>
      </c>
      <c r="C379" t="inlineStr">
        <is>
          <t xml:space="preserve">CONCLUIDO	</t>
        </is>
      </c>
      <c r="D379" t="n">
        <v>1.5605</v>
      </c>
      <c r="E379" t="n">
        <v>64.08</v>
      </c>
      <c r="F379" t="n">
        <v>61.49</v>
      </c>
      <c r="G379" t="n">
        <v>245.98</v>
      </c>
      <c r="H379" t="n">
        <v>3.06</v>
      </c>
      <c r="I379" t="n">
        <v>15</v>
      </c>
      <c r="J379" t="n">
        <v>173.82</v>
      </c>
      <c r="K379" t="n">
        <v>46.47</v>
      </c>
      <c r="L379" t="n">
        <v>30</v>
      </c>
      <c r="M379" t="n">
        <v>11</v>
      </c>
      <c r="N379" t="n">
        <v>32.36</v>
      </c>
      <c r="O379" t="n">
        <v>21672.25</v>
      </c>
      <c r="P379" t="n">
        <v>580.63</v>
      </c>
      <c r="Q379" t="n">
        <v>793.22</v>
      </c>
      <c r="R379" t="n">
        <v>125.46</v>
      </c>
      <c r="S379" t="n">
        <v>86.27</v>
      </c>
      <c r="T379" t="n">
        <v>9059.639999999999</v>
      </c>
      <c r="U379" t="n">
        <v>0.6899999999999999</v>
      </c>
      <c r="V379" t="n">
        <v>0.79</v>
      </c>
      <c r="W379" t="n">
        <v>0.25</v>
      </c>
      <c r="X379" t="n">
        <v>0.53</v>
      </c>
      <c r="Y379" t="n">
        <v>0.5</v>
      </c>
      <c r="Z379" t="n">
        <v>10</v>
      </c>
    </row>
    <row r="380">
      <c r="A380" t="n">
        <v>30</v>
      </c>
      <c r="B380" t="n">
        <v>65</v>
      </c>
      <c r="C380" t="inlineStr">
        <is>
          <t xml:space="preserve">CONCLUIDO	</t>
        </is>
      </c>
      <c r="D380" t="n">
        <v>1.5604</v>
      </c>
      <c r="E380" t="n">
        <v>64.09</v>
      </c>
      <c r="F380" t="n">
        <v>61.5</v>
      </c>
      <c r="G380" t="n">
        <v>245.99</v>
      </c>
      <c r="H380" t="n">
        <v>3.14</v>
      </c>
      <c r="I380" t="n">
        <v>15</v>
      </c>
      <c r="J380" t="n">
        <v>175.29</v>
      </c>
      <c r="K380" t="n">
        <v>46.47</v>
      </c>
      <c r="L380" t="n">
        <v>31</v>
      </c>
      <c r="M380" t="n">
        <v>12</v>
      </c>
      <c r="N380" t="n">
        <v>32.83</v>
      </c>
      <c r="O380" t="n">
        <v>21853.67</v>
      </c>
      <c r="P380" t="n">
        <v>575.45</v>
      </c>
      <c r="Q380" t="n">
        <v>793.2</v>
      </c>
      <c r="R380" t="n">
        <v>125.76</v>
      </c>
      <c r="S380" t="n">
        <v>86.27</v>
      </c>
      <c r="T380" t="n">
        <v>9210.190000000001</v>
      </c>
      <c r="U380" t="n">
        <v>0.6899999999999999</v>
      </c>
      <c r="V380" t="n">
        <v>0.79</v>
      </c>
      <c r="W380" t="n">
        <v>0.24</v>
      </c>
      <c r="X380" t="n">
        <v>0.53</v>
      </c>
      <c r="Y380" t="n">
        <v>0.5</v>
      </c>
      <c r="Z380" t="n">
        <v>10</v>
      </c>
    </row>
    <row r="381">
      <c r="A381" t="n">
        <v>31</v>
      </c>
      <c r="B381" t="n">
        <v>65</v>
      </c>
      <c r="C381" t="inlineStr">
        <is>
          <t xml:space="preserve">CONCLUIDO	</t>
        </is>
      </c>
      <c r="D381" t="n">
        <v>1.562</v>
      </c>
      <c r="E381" t="n">
        <v>64.02</v>
      </c>
      <c r="F381" t="n">
        <v>61.46</v>
      </c>
      <c r="G381" t="n">
        <v>263.4</v>
      </c>
      <c r="H381" t="n">
        <v>3.21</v>
      </c>
      <c r="I381" t="n">
        <v>14</v>
      </c>
      <c r="J381" t="n">
        <v>176.77</v>
      </c>
      <c r="K381" t="n">
        <v>46.47</v>
      </c>
      <c r="L381" t="n">
        <v>32</v>
      </c>
      <c r="M381" t="n">
        <v>8</v>
      </c>
      <c r="N381" t="n">
        <v>33.3</v>
      </c>
      <c r="O381" t="n">
        <v>22035.73</v>
      </c>
      <c r="P381" t="n">
        <v>572.75</v>
      </c>
      <c r="Q381" t="n">
        <v>793.21</v>
      </c>
      <c r="R381" t="n">
        <v>124.34</v>
      </c>
      <c r="S381" t="n">
        <v>86.27</v>
      </c>
      <c r="T381" t="n">
        <v>8505.639999999999</v>
      </c>
      <c r="U381" t="n">
        <v>0.6899999999999999</v>
      </c>
      <c r="V381" t="n">
        <v>0.79</v>
      </c>
      <c r="W381" t="n">
        <v>0.25</v>
      </c>
      <c r="X381" t="n">
        <v>0.49</v>
      </c>
      <c r="Y381" t="n">
        <v>0.5</v>
      </c>
      <c r="Z381" t="n">
        <v>10</v>
      </c>
    </row>
    <row r="382">
      <c r="A382" t="n">
        <v>32</v>
      </c>
      <c r="B382" t="n">
        <v>65</v>
      </c>
      <c r="C382" t="inlineStr">
        <is>
          <t xml:space="preserve">CONCLUIDO	</t>
        </is>
      </c>
      <c r="D382" t="n">
        <v>1.5617</v>
      </c>
      <c r="E382" t="n">
        <v>64.03</v>
      </c>
      <c r="F382" t="n">
        <v>61.47</v>
      </c>
      <c r="G382" t="n">
        <v>263.45</v>
      </c>
      <c r="H382" t="n">
        <v>3.28</v>
      </c>
      <c r="I382" t="n">
        <v>14</v>
      </c>
      <c r="J382" t="n">
        <v>178.25</v>
      </c>
      <c r="K382" t="n">
        <v>46.47</v>
      </c>
      <c r="L382" t="n">
        <v>33</v>
      </c>
      <c r="M382" t="n">
        <v>8</v>
      </c>
      <c r="N382" t="n">
        <v>33.79</v>
      </c>
      <c r="O382" t="n">
        <v>22218.44</v>
      </c>
      <c r="P382" t="n">
        <v>576</v>
      </c>
      <c r="Q382" t="n">
        <v>793.2</v>
      </c>
      <c r="R382" t="n">
        <v>124.75</v>
      </c>
      <c r="S382" t="n">
        <v>86.27</v>
      </c>
      <c r="T382" t="n">
        <v>8709.24</v>
      </c>
      <c r="U382" t="n">
        <v>0.6899999999999999</v>
      </c>
      <c r="V382" t="n">
        <v>0.79</v>
      </c>
      <c r="W382" t="n">
        <v>0.25</v>
      </c>
      <c r="X382" t="n">
        <v>0.5</v>
      </c>
      <c r="Y382" t="n">
        <v>0.5</v>
      </c>
      <c r="Z382" t="n">
        <v>10</v>
      </c>
    </row>
    <row r="383">
      <c r="A383" t="n">
        <v>33</v>
      </c>
      <c r="B383" t="n">
        <v>65</v>
      </c>
      <c r="C383" t="inlineStr">
        <is>
          <t xml:space="preserve">CONCLUIDO	</t>
        </is>
      </c>
      <c r="D383" t="n">
        <v>1.5621</v>
      </c>
      <c r="E383" t="n">
        <v>64.02</v>
      </c>
      <c r="F383" t="n">
        <v>61.46</v>
      </c>
      <c r="G383" t="n">
        <v>263.38</v>
      </c>
      <c r="H383" t="n">
        <v>3.36</v>
      </c>
      <c r="I383" t="n">
        <v>14</v>
      </c>
      <c r="J383" t="n">
        <v>179.74</v>
      </c>
      <c r="K383" t="n">
        <v>46.47</v>
      </c>
      <c r="L383" t="n">
        <v>34</v>
      </c>
      <c r="M383" t="n">
        <v>5</v>
      </c>
      <c r="N383" t="n">
        <v>34.27</v>
      </c>
      <c r="O383" t="n">
        <v>22401.81</v>
      </c>
      <c r="P383" t="n">
        <v>576.97</v>
      </c>
      <c r="Q383" t="n">
        <v>793.2</v>
      </c>
      <c r="R383" t="n">
        <v>124.01</v>
      </c>
      <c r="S383" t="n">
        <v>86.27</v>
      </c>
      <c r="T383" t="n">
        <v>8339.82</v>
      </c>
      <c r="U383" t="n">
        <v>0.7</v>
      </c>
      <c r="V383" t="n">
        <v>0.79</v>
      </c>
      <c r="W383" t="n">
        <v>0.25</v>
      </c>
      <c r="X383" t="n">
        <v>0.49</v>
      </c>
      <c r="Y383" t="n">
        <v>0.5</v>
      </c>
      <c r="Z383" t="n">
        <v>10</v>
      </c>
    </row>
    <row r="384">
      <c r="A384" t="n">
        <v>34</v>
      </c>
      <c r="B384" t="n">
        <v>65</v>
      </c>
      <c r="C384" t="inlineStr">
        <is>
          <t xml:space="preserve">CONCLUIDO	</t>
        </is>
      </c>
      <c r="D384" t="n">
        <v>1.5621</v>
      </c>
      <c r="E384" t="n">
        <v>64.02</v>
      </c>
      <c r="F384" t="n">
        <v>61.45</v>
      </c>
      <c r="G384" t="n">
        <v>263.38</v>
      </c>
      <c r="H384" t="n">
        <v>3.43</v>
      </c>
      <c r="I384" t="n">
        <v>14</v>
      </c>
      <c r="J384" t="n">
        <v>181.23</v>
      </c>
      <c r="K384" t="n">
        <v>46.47</v>
      </c>
      <c r="L384" t="n">
        <v>35</v>
      </c>
      <c r="M384" t="n">
        <v>1</v>
      </c>
      <c r="N384" t="n">
        <v>34.76</v>
      </c>
      <c r="O384" t="n">
        <v>22585.84</v>
      </c>
      <c r="P384" t="n">
        <v>577.11</v>
      </c>
      <c r="Q384" t="n">
        <v>793.21</v>
      </c>
      <c r="R384" t="n">
        <v>123.83</v>
      </c>
      <c r="S384" t="n">
        <v>86.27</v>
      </c>
      <c r="T384" t="n">
        <v>8249.67</v>
      </c>
      <c r="U384" t="n">
        <v>0.7</v>
      </c>
      <c r="V384" t="n">
        <v>0.79</v>
      </c>
      <c r="W384" t="n">
        <v>0.26</v>
      </c>
      <c r="X384" t="n">
        <v>0.49</v>
      </c>
      <c r="Y384" t="n">
        <v>0.5</v>
      </c>
      <c r="Z384" t="n">
        <v>10</v>
      </c>
    </row>
    <row r="385">
      <c r="A385" t="n">
        <v>35</v>
      </c>
      <c r="B385" t="n">
        <v>65</v>
      </c>
      <c r="C385" t="inlineStr">
        <is>
          <t xml:space="preserve">CONCLUIDO	</t>
        </is>
      </c>
      <c r="D385" t="n">
        <v>1.5618</v>
      </c>
      <c r="E385" t="n">
        <v>64.03</v>
      </c>
      <c r="F385" t="n">
        <v>61.47</v>
      </c>
      <c r="G385" t="n">
        <v>263.43</v>
      </c>
      <c r="H385" t="n">
        <v>3.5</v>
      </c>
      <c r="I385" t="n">
        <v>14</v>
      </c>
      <c r="J385" t="n">
        <v>182.73</v>
      </c>
      <c r="K385" t="n">
        <v>46.47</v>
      </c>
      <c r="L385" t="n">
        <v>36</v>
      </c>
      <c r="M385" t="n">
        <v>0</v>
      </c>
      <c r="N385" t="n">
        <v>35.26</v>
      </c>
      <c r="O385" t="n">
        <v>22770.67</v>
      </c>
      <c r="P385" t="n">
        <v>580.16</v>
      </c>
      <c r="Q385" t="n">
        <v>793.2</v>
      </c>
      <c r="R385" t="n">
        <v>124.06</v>
      </c>
      <c r="S385" t="n">
        <v>86.27</v>
      </c>
      <c r="T385" t="n">
        <v>8367.190000000001</v>
      </c>
      <c r="U385" t="n">
        <v>0.7</v>
      </c>
      <c r="V385" t="n">
        <v>0.79</v>
      </c>
      <c r="W385" t="n">
        <v>0.26</v>
      </c>
      <c r="X385" t="n">
        <v>0.5</v>
      </c>
      <c r="Y385" t="n">
        <v>0.5</v>
      </c>
      <c r="Z385" t="n">
        <v>10</v>
      </c>
    </row>
    <row r="386">
      <c r="A386" t="n">
        <v>0</v>
      </c>
      <c r="B386" t="n">
        <v>75</v>
      </c>
      <c r="C386" t="inlineStr">
        <is>
          <t xml:space="preserve">CONCLUIDO	</t>
        </is>
      </c>
      <c r="D386" t="n">
        <v>0.844</v>
      </c>
      <c r="E386" t="n">
        <v>118.49</v>
      </c>
      <c r="F386" t="n">
        <v>92.04000000000001</v>
      </c>
      <c r="G386" t="n">
        <v>6.98</v>
      </c>
      <c r="H386" t="n">
        <v>0.12</v>
      </c>
      <c r="I386" t="n">
        <v>791</v>
      </c>
      <c r="J386" t="n">
        <v>150.44</v>
      </c>
      <c r="K386" t="n">
        <v>49.1</v>
      </c>
      <c r="L386" t="n">
        <v>1</v>
      </c>
      <c r="M386" t="n">
        <v>789</v>
      </c>
      <c r="N386" t="n">
        <v>25.34</v>
      </c>
      <c r="O386" t="n">
        <v>18787.76</v>
      </c>
      <c r="P386" t="n">
        <v>1085.49</v>
      </c>
      <c r="Q386" t="n">
        <v>793.26</v>
      </c>
      <c r="R386" t="n">
        <v>1148.81</v>
      </c>
      <c r="S386" t="n">
        <v>86.27</v>
      </c>
      <c r="T386" t="n">
        <v>516853.14</v>
      </c>
      <c r="U386" t="n">
        <v>0.08</v>
      </c>
      <c r="V386" t="n">
        <v>0.53</v>
      </c>
      <c r="W386" t="n">
        <v>1.49</v>
      </c>
      <c r="X386" t="n">
        <v>31.07</v>
      </c>
      <c r="Y386" t="n">
        <v>0.5</v>
      </c>
      <c r="Z386" t="n">
        <v>10</v>
      </c>
    </row>
    <row r="387">
      <c r="A387" t="n">
        <v>1</v>
      </c>
      <c r="B387" t="n">
        <v>75</v>
      </c>
      <c r="C387" t="inlineStr">
        <is>
          <t xml:space="preserve">CONCLUIDO	</t>
        </is>
      </c>
      <c r="D387" t="n">
        <v>1.1851</v>
      </c>
      <c r="E387" t="n">
        <v>84.38</v>
      </c>
      <c r="F387" t="n">
        <v>72.66</v>
      </c>
      <c r="G387" t="n">
        <v>14.11</v>
      </c>
      <c r="H387" t="n">
        <v>0.23</v>
      </c>
      <c r="I387" t="n">
        <v>309</v>
      </c>
      <c r="J387" t="n">
        <v>151.83</v>
      </c>
      <c r="K387" t="n">
        <v>49.1</v>
      </c>
      <c r="L387" t="n">
        <v>2</v>
      </c>
      <c r="M387" t="n">
        <v>307</v>
      </c>
      <c r="N387" t="n">
        <v>25.73</v>
      </c>
      <c r="O387" t="n">
        <v>18959.54</v>
      </c>
      <c r="P387" t="n">
        <v>852.85</v>
      </c>
      <c r="Q387" t="n">
        <v>793.24</v>
      </c>
      <c r="R387" t="n">
        <v>498.58</v>
      </c>
      <c r="S387" t="n">
        <v>86.27</v>
      </c>
      <c r="T387" t="n">
        <v>194148.73</v>
      </c>
      <c r="U387" t="n">
        <v>0.17</v>
      </c>
      <c r="V387" t="n">
        <v>0.67</v>
      </c>
      <c r="W387" t="n">
        <v>0.72</v>
      </c>
      <c r="X387" t="n">
        <v>11.69</v>
      </c>
      <c r="Y387" t="n">
        <v>0.5</v>
      </c>
      <c r="Z387" t="n">
        <v>10</v>
      </c>
    </row>
    <row r="388">
      <c r="A388" t="n">
        <v>2</v>
      </c>
      <c r="B388" t="n">
        <v>75</v>
      </c>
      <c r="C388" t="inlineStr">
        <is>
          <t xml:space="preserve">CONCLUIDO	</t>
        </is>
      </c>
      <c r="D388" t="n">
        <v>1.3112</v>
      </c>
      <c r="E388" t="n">
        <v>76.27</v>
      </c>
      <c r="F388" t="n">
        <v>68.12</v>
      </c>
      <c r="G388" t="n">
        <v>21.29</v>
      </c>
      <c r="H388" t="n">
        <v>0.35</v>
      </c>
      <c r="I388" t="n">
        <v>192</v>
      </c>
      <c r="J388" t="n">
        <v>153.23</v>
      </c>
      <c r="K388" t="n">
        <v>49.1</v>
      </c>
      <c r="L388" t="n">
        <v>3</v>
      </c>
      <c r="M388" t="n">
        <v>190</v>
      </c>
      <c r="N388" t="n">
        <v>26.13</v>
      </c>
      <c r="O388" t="n">
        <v>19131.85</v>
      </c>
      <c r="P388" t="n">
        <v>796.5599999999999</v>
      </c>
      <c r="Q388" t="n">
        <v>793.25</v>
      </c>
      <c r="R388" t="n">
        <v>347.11</v>
      </c>
      <c r="S388" t="n">
        <v>86.27</v>
      </c>
      <c r="T388" t="n">
        <v>119001.16</v>
      </c>
      <c r="U388" t="n">
        <v>0.25</v>
      </c>
      <c r="V388" t="n">
        <v>0.71</v>
      </c>
      <c r="W388" t="n">
        <v>0.52</v>
      </c>
      <c r="X388" t="n">
        <v>7.15</v>
      </c>
      <c r="Y388" t="n">
        <v>0.5</v>
      </c>
      <c r="Z388" t="n">
        <v>10</v>
      </c>
    </row>
    <row r="389">
      <c r="A389" t="n">
        <v>3</v>
      </c>
      <c r="B389" t="n">
        <v>75</v>
      </c>
      <c r="C389" t="inlineStr">
        <is>
          <t xml:space="preserve">CONCLUIDO	</t>
        </is>
      </c>
      <c r="D389" t="n">
        <v>1.3753</v>
      </c>
      <c r="E389" t="n">
        <v>72.70999999999999</v>
      </c>
      <c r="F389" t="n">
        <v>66.16</v>
      </c>
      <c r="G389" t="n">
        <v>28.35</v>
      </c>
      <c r="H389" t="n">
        <v>0.46</v>
      </c>
      <c r="I389" t="n">
        <v>140</v>
      </c>
      <c r="J389" t="n">
        <v>154.63</v>
      </c>
      <c r="K389" t="n">
        <v>49.1</v>
      </c>
      <c r="L389" t="n">
        <v>4</v>
      </c>
      <c r="M389" t="n">
        <v>138</v>
      </c>
      <c r="N389" t="n">
        <v>26.53</v>
      </c>
      <c r="O389" t="n">
        <v>19304.72</v>
      </c>
      <c r="P389" t="n">
        <v>770.92</v>
      </c>
      <c r="Q389" t="n">
        <v>793.21</v>
      </c>
      <c r="R389" t="n">
        <v>281.26</v>
      </c>
      <c r="S389" t="n">
        <v>86.27</v>
      </c>
      <c r="T389" t="n">
        <v>86334.58</v>
      </c>
      <c r="U389" t="n">
        <v>0.31</v>
      </c>
      <c r="V389" t="n">
        <v>0.73</v>
      </c>
      <c r="W389" t="n">
        <v>0.44</v>
      </c>
      <c r="X389" t="n">
        <v>5.19</v>
      </c>
      <c r="Y389" t="n">
        <v>0.5</v>
      </c>
      <c r="Z389" t="n">
        <v>10</v>
      </c>
    </row>
    <row r="390">
      <c r="A390" t="n">
        <v>4</v>
      </c>
      <c r="B390" t="n">
        <v>75</v>
      </c>
      <c r="C390" t="inlineStr">
        <is>
          <t xml:space="preserve">CONCLUIDO	</t>
        </is>
      </c>
      <c r="D390" t="n">
        <v>1.4154</v>
      </c>
      <c r="E390" t="n">
        <v>70.65000000000001</v>
      </c>
      <c r="F390" t="n">
        <v>65.01000000000001</v>
      </c>
      <c r="G390" t="n">
        <v>35.46</v>
      </c>
      <c r="H390" t="n">
        <v>0.57</v>
      </c>
      <c r="I390" t="n">
        <v>110</v>
      </c>
      <c r="J390" t="n">
        <v>156.03</v>
      </c>
      <c r="K390" t="n">
        <v>49.1</v>
      </c>
      <c r="L390" t="n">
        <v>5</v>
      </c>
      <c r="M390" t="n">
        <v>108</v>
      </c>
      <c r="N390" t="n">
        <v>26.94</v>
      </c>
      <c r="O390" t="n">
        <v>19478.15</v>
      </c>
      <c r="P390" t="n">
        <v>755.11</v>
      </c>
      <c r="Q390" t="n">
        <v>793.22</v>
      </c>
      <c r="R390" t="n">
        <v>243</v>
      </c>
      <c r="S390" t="n">
        <v>86.27</v>
      </c>
      <c r="T390" t="n">
        <v>67354.86</v>
      </c>
      <c r="U390" t="n">
        <v>0.36</v>
      </c>
      <c r="V390" t="n">
        <v>0.75</v>
      </c>
      <c r="W390" t="n">
        <v>0.4</v>
      </c>
      <c r="X390" t="n">
        <v>4.04</v>
      </c>
      <c r="Y390" t="n">
        <v>0.5</v>
      </c>
      <c r="Z390" t="n">
        <v>10</v>
      </c>
    </row>
    <row r="391">
      <c r="A391" t="n">
        <v>5</v>
      </c>
      <c r="B391" t="n">
        <v>75</v>
      </c>
      <c r="C391" t="inlineStr">
        <is>
          <t xml:space="preserve">CONCLUIDO	</t>
        </is>
      </c>
      <c r="D391" t="n">
        <v>1.4434</v>
      </c>
      <c r="E391" t="n">
        <v>69.28</v>
      </c>
      <c r="F391" t="n">
        <v>64.25</v>
      </c>
      <c r="G391" t="n">
        <v>42.84</v>
      </c>
      <c r="H391" t="n">
        <v>0.67</v>
      </c>
      <c r="I391" t="n">
        <v>90</v>
      </c>
      <c r="J391" t="n">
        <v>157.44</v>
      </c>
      <c r="K391" t="n">
        <v>49.1</v>
      </c>
      <c r="L391" t="n">
        <v>6</v>
      </c>
      <c r="M391" t="n">
        <v>88</v>
      </c>
      <c r="N391" t="n">
        <v>27.35</v>
      </c>
      <c r="O391" t="n">
        <v>19652.13</v>
      </c>
      <c r="P391" t="n">
        <v>743.8200000000001</v>
      </c>
      <c r="Q391" t="n">
        <v>793.24</v>
      </c>
      <c r="R391" t="n">
        <v>217.4</v>
      </c>
      <c r="S391" t="n">
        <v>86.27</v>
      </c>
      <c r="T391" t="n">
        <v>54656.03</v>
      </c>
      <c r="U391" t="n">
        <v>0.4</v>
      </c>
      <c r="V391" t="n">
        <v>0.76</v>
      </c>
      <c r="W391" t="n">
        <v>0.37</v>
      </c>
      <c r="X391" t="n">
        <v>3.28</v>
      </c>
      <c r="Y391" t="n">
        <v>0.5</v>
      </c>
      <c r="Z391" t="n">
        <v>10</v>
      </c>
    </row>
    <row r="392">
      <c r="A392" t="n">
        <v>6</v>
      </c>
      <c r="B392" t="n">
        <v>75</v>
      </c>
      <c r="C392" t="inlineStr">
        <is>
          <t xml:space="preserve">CONCLUIDO	</t>
        </is>
      </c>
      <c r="D392" t="n">
        <v>1.4629</v>
      </c>
      <c r="E392" t="n">
        <v>68.36</v>
      </c>
      <c r="F392" t="n">
        <v>63.73</v>
      </c>
      <c r="G392" t="n">
        <v>49.66</v>
      </c>
      <c r="H392" t="n">
        <v>0.78</v>
      </c>
      <c r="I392" t="n">
        <v>77</v>
      </c>
      <c r="J392" t="n">
        <v>158.86</v>
      </c>
      <c r="K392" t="n">
        <v>49.1</v>
      </c>
      <c r="L392" t="n">
        <v>7</v>
      </c>
      <c r="M392" t="n">
        <v>75</v>
      </c>
      <c r="N392" t="n">
        <v>27.77</v>
      </c>
      <c r="O392" t="n">
        <v>19826.68</v>
      </c>
      <c r="P392" t="n">
        <v>735.1900000000001</v>
      </c>
      <c r="Q392" t="n">
        <v>793.23</v>
      </c>
      <c r="R392" t="n">
        <v>199.84</v>
      </c>
      <c r="S392" t="n">
        <v>86.27</v>
      </c>
      <c r="T392" t="n">
        <v>45940.17</v>
      </c>
      <c r="U392" t="n">
        <v>0.43</v>
      </c>
      <c r="V392" t="n">
        <v>0.76</v>
      </c>
      <c r="W392" t="n">
        <v>0.34</v>
      </c>
      <c r="X392" t="n">
        <v>2.76</v>
      </c>
      <c r="Y392" t="n">
        <v>0.5</v>
      </c>
      <c r="Z392" t="n">
        <v>10</v>
      </c>
    </row>
    <row r="393">
      <c r="A393" t="n">
        <v>7</v>
      </c>
      <c r="B393" t="n">
        <v>75</v>
      </c>
      <c r="C393" t="inlineStr">
        <is>
          <t xml:space="preserve">CONCLUIDO	</t>
        </is>
      </c>
      <c r="D393" t="n">
        <v>1.4703</v>
      </c>
      <c r="E393" t="n">
        <v>68.01000000000001</v>
      </c>
      <c r="F393" t="n">
        <v>63.69</v>
      </c>
      <c r="G393" t="n">
        <v>57.04</v>
      </c>
      <c r="H393" t="n">
        <v>0.88</v>
      </c>
      <c r="I393" t="n">
        <v>67</v>
      </c>
      <c r="J393" t="n">
        <v>160.28</v>
      </c>
      <c r="K393" t="n">
        <v>49.1</v>
      </c>
      <c r="L393" t="n">
        <v>8</v>
      </c>
      <c r="M393" t="n">
        <v>65</v>
      </c>
      <c r="N393" t="n">
        <v>28.19</v>
      </c>
      <c r="O393" t="n">
        <v>20001.93</v>
      </c>
      <c r="P393" t="n">
        <v>732.45</v>
      </c>
      <c r="Q393" t="n">
        <v>793.21</v>
      </c>
      <c r="R393" t="n">
        <v>200.01</v>
      </c>
      <c r="S393" t="n">
        <v>86.27</v>
      </c>
      <c r="T393" t="n">
        <v>46073.34</v>
      </c>
      <c r="U393" t="n">
        <v>0.43</v>
      </c>
      <c r="V393" t="n">
        <v>0.76</v>
      </c>
      <c r="W393" t="n">
        <v>0.31</v>
      </c>
      <c r="X393" t="n">
        <v>2.72</v>
      </c>
      <c r="Y393" t="n">
        <v>0.5</v>
      </c>
      <c r="Z393" t="n">
        <v>10</v>
      </c>
    </row>
    <row r="394">
      <c r="A394" t="n">
        <v>8</v>
      </c>
      <c r="B394" t="n">
        <v>75</v>
      </c>
      <c r="C394" t="inlineStr">
        <is>
          <t xml:space="preserve">CONCLUIDO	</t>
        </is>
      </c>
      <c r="D394" t="n">
        <v>1.4872</v>
      </c>
      <c r="E394" t="n">
        <v>67.23999999999999</v>
      </c>
      <c r="F394" t="n">
        <v>63.16</v>
      </c>
      <c r="G394" t="n">
        <v>64.23</v>
      </c>
      <c r="H394" t="n">
        <v>0.99</v>
      </c>
      <c r="I394" t="n">
        <v>59</v>
      </c>
      <c r="J394" t="n">
        <v>161.71</v>
      </c>
      <c r="K394" t="n">
        <v>49.1</v>
      </c>
      <c r="L394" t="n">
        <v>9</v>
      </c>
      <c r="M394" t="n">
        <v>57</v>
      </c>
      <c r="N394" t="n">
        <v>28.61</v>
      </c>
      <c r="O394" t="n">
        <v>20177.64</v>
      </c>
      <c r="P394" t="n">
        <v>723.9</v>
      </c>
      <c r="Q394" t="n">
        <v>793.2</v>
      </c>
      <c r="R394" t="n">
        <v>181.29</v>
      </c>
      <c r="S394" t="n">
        <v>86.27</v>
      </c>
      <c r="T394" t="n">
        <v>36755.44</v>
      </c>
      <c r="U394" t="n">
        <v>0.48</v>
      </c>
      <c r="V394" t="n">
        <v>0.77</v>
      </c>
      <c r="W394" t="n">
        <v>0.32</v>
      </c>
      <c r="X394" t="n">
        <v>2.19</v>
      </c>
      <c r="Y394" t="n">
        <v>0.5</v>
      </c>
      <c r="Z394" t="n">
        <v>10</v>
      </c>
    </row>
    <row r="395">
      <c r="A395" t="n">
        <v>9</v>
      </c>
      <c r="B395" t="n">
        <v>75</v>
      </c>
      <c r="C395" t="inlineStr">
        <is>
          <t xml:space="preserve">CONCLUIDO	</t>
        </is>
      </c>
      <c r="D395" t="n">
        <v>1.4967</v>
      </c>
      <c r="E395" t="n">
        <v>66.81</v>
      </c>
      <c r="F395" t="n">
        <v>62.92</v>
      </c>
      <c r="G395" t="n">
        <v>71.23</v>
      </c>
      <c r="H395" t="n">
        <v>1.09</v>
      </c>
      <c r="I395" t="n">
        <v>53</v>
      </c>
      <c r="J395" t="n">
        <v>163.13</v>
      </c>
      <c r="K395" t="n">
        <v>49.1</v>
      </c>
      <c r="L395" t="n">
        <v>10</v>
      </c>
      <c r="M395" t="n">
        <v>51</v>
      </c>
      <c r="N395" t="n">
        <v>29.04</v>
      </c>
      <c r="O395" t="n">
        <v>20353.94</v>
      </c>
      <c r="P395" t="n">
        <v>718.95</v>
      </c>
      <c r="Q395" t="n">
        <v>793.2</v>
      </c>
      <c r="R395" t="n">
        <v>173.21</v>
      </c>
      <c r="S395" t="n">
        <v>86.27</v>
      </c>
      <c r="T395" t="n">
        <v>32746.12</v>
      </c>
      <c r="U395" t="n">
        <v>0.5</v>
      </c>
      <c r="V395" t="n">
        <v>0.77</v>
      </c>
      <c r="W395" t="n">
        <v>0.31</v>
      </c>
      <c r="X395" t="n">
        <v>1.95</v>
      </c>
      <c r="Y395" t="n">
        <v>0.5</v>
      </c>
      <c r="Z395" t="n">
        <v>10</v>
      </c>
    </row>
    <row r="396">
      <c r="A396" t="n">
        <v>10</v>
      </c>
      <c r="B396" t="n">
        <v>75</v>
      </c>
      <c r="C396" t="inlineStr">
        <is>
          <t xml:space="preserve">CONCLUIDO	</t>
        </is>
      </c>
      <c r="D396" t="n">
        <v>1.5044</v>
      </c>
      <c r="E396" t="n">
        <v>66.47</v>
      </c>
      <c r="F396" t="n">
        <v>62.73</v>
      </c>
      <c r="G396" t="n">
        <v>78.41</v>
      </c>
      <c r="H396" t="n">
        <v>1.18</v>
      </c>
      <c r="I396" t="n">
        <v>48</v>
      </c>
      <c r="J396" t="n">
        <v>164.57</v>
      </c>
      <c r="K396" t="n">
        <v>49.1</v>
      </c>
      <c r="L396" t="n">
        <v>11</v>
      </c>
      <c r="M396" t="n">
        <v>46</v>
      </c>
      <c r="N396" t="n">
        <v>29.47</v>
      </c>
      <c r="O396" t="n">
        <v>20530.82</v>
      </c>
      <c r="P396" t="n">
        <v>714.42</v>
      </c>
      <c r="Q396" t="n">
        <v>793.2</v>
      </c>
      <c r="R396" t="n">
        <v>166.76</v>
      </c>
      <c r="S396" t="n">
        <v>86.27</v>
      </c>
      <c r="T396" t="n">
        <v>29547.3</v>
      </c>
      <c r="U396" t="n">
        <v>0.52</v>
      </c>
      <c r="V396" t="n">
        <v>0.77</v>
      </c>
      <c r="W396" t="n">
        <v>0.3</v>
      </c>
      <c r="X396" t="n">
        <v>1.76</v>
      </c>
      <c r="Y396" t="n">
        <v>0.5</v>
      </c>
      <c r="Z396" t="n">
        <v>10</v>
      </c>
    </row>
    <row r="397">
      <c r="A397" t="n">
        <v>11</v>
      </c>
      <c r="B397" t="n">
        <v>75</v>
      </c>
      <c r="C397" t="inlineStr">
        <is>
          <t xml:space="preserve">CONCLUIDO	</t>
        </is>
      </c>
      <c r="D397" t="n">
        <v>1.5107</v>
      </c>
      <c r="E397" t="n">
        <v>66.19</v>
      </c>
      <c r="F397" t="n">
        <v>62.57</v>
      </c>
      <c r="G397" t="n">
        <v>85.33</v>
      </c>
      <c r="H397" t="n">
        <v>1.28</v>
      </c>
      <c r="I397" t="n">
        <v>44</v>
      </c>
      <c r="J397" t="n">
        <v>166.01</v>
      </c>
      <c r="K397" t="n">
        <v>49.1</v>
      </c>
      <c r="L397" t="n">
        <v>12</v>
      </c>
      <c r="M397" t="n">
        <v>42</v>
      </c>
      <c r="N397" t="n">
        <v>29.91</v>
      </c>
      <c r="O397" t="n">
        <v>20708.3</v>
      </c>
      <c r="P397" t="n">
        <v>709.85</v>
      </c>
      <c r="Q397" t="n">
        <v>793.2</v>
      </c>
      <c r="R397" t="n">
        <v>161.48</v>
      </c>
      <c r="S397" t="n">
        <v>86.27</v>
      </c>
      <c r="T397" t="n">
        <v>26923.25</v>
      </c>
      <c r="U397" t="n">
        <v>0.53</v>
      </c>
      <c r="V397" t="n">
        <v>0.78</v>
      </c>
      <c r="W397" t="n">
        <v>0.29</v>
      </c>
      <c r="X397" t="n">
        <v>1.6</v>
      </c>
      <c r="Y397" t="n">
        <v>0.5</v>
      </c>
      <c r="Z397" t="n">
        <v>10</v>
      </c>
    </row>
    <row r="398">
      <c r="A398" t="n">
        <v>12</v>
      </c>
      <c r="B398" t="n">
        <v>75</v>
      </c>
      <c r="C398" t="inlineStr">
        <is>
          <t xml:space="preserve">CONCLUIDO	</t>
        </is>
      </c>
      <c r="D398" t="n">
        <v>1.5174</v>
      </c>
      <c r="E398" t="n">
        <v>65.90000000000001</v>
      </c>
      <c r="F398" t="n">
        <v>62.4</v>
      </c>
      <c r="G398" t="n">
        <v>93.59999999999999</v>
      </c>
      <c r="H398" t="n">
        <v>1.38</v>
      </c>
      <c r="I398" t="n">
        <v>40</v>
      </c>
      <c r="J398" t="n">
        <v>167.45</v>
      </c>
      <c r="K398" t="n">
        <v>49.1</v>
      </c>
      <c r="L398" t="n">
        <v>13</v>
      </c>
      <c r="M398" t="n">
        <v>38</v>
      </c>
      <c r="N398" t="n">
        <v>30.36</v>
      </c>
      <c r="O398" t="n">
        <v>20886.38</v>
      </c>
      <c r="P398" t="n">
        <v>705.5599999999999</v>
      </c>
      <c r="Q398" t="n">
        <v>793.2</v>
      </c>
      <c r="R398" t="n">
        <v>155.9</v>
      </c>
      <c r="S398" t="n">
        <v>86.27</v>
      </c>
      <c r="T398" t="n">
        <v>24155.31</v>
      </c>
      <c r="U398" t="n">
        <v>0.55</v>
      </c>
      <c r="V398" t="n">
        <v>0.78</v>
      </c>
      <c r="W398" t="n">
        <v>0.28</v>
      </c>
      <c r="X398" t="n">
        <v>1.43</v>
      </c>
      <c r="Y398" t="n">
        <v>0.5</v>
      </c>
      <c r="Z398" t="n">
        <v>10</v>
      </c>
    </row>
    <row r="399">
      <c r="A399" t="n">
        <v>13</v>
      </c>
      <c r="B399" t="n">
        <v>75</v>
      </c>
      <c r="C399" t="inlineStr">
        <is>
          <t xml:space="preserve">CONCLUIDO	</t>
        </is>
      </c>
      <c r="D399" t="n">
        <v>1.5224</v>
      </c>
      <c r="E399" t="n">
        <v>65.68000000000001</v>
      </c>
      <c r="F399" t="n">
        <v>62.28</v>
      </c>
      <c r="G399" t="n">
        <v>100.99</v>
      </c>
      <c r="H399" t="n">
        <v>1.47</v>
      </c>
      <c r="I399" t="n">
        <v>37</v>
      </c>
      <c r="J399" t="n">
        <v>168.9</v>
      </c>
      <c r="K399" t="n">
        <v>49.1</v>
      </c>
      <c r="L399" t="n">
        <v>14</v>
      </c>
      <c r="M399" t="n">
        <v>35</v>
      </c>
      <c r="N399" t="n">
        <v>30.81</v>
      </c>
      <c r="O399" t="n">
        <v>21065.06</v>
      </c>
      <c r="P399" t="n">
        <v>702.36</v>
      </c>
      <c r="Q399" t="n">
        <v>793.2</v>
      </c>
      <c r="R399" t="n">
        <v>151.64</v>
      </c>
      <c r="S399" t="n">
        <v>86.27</v>
      </c>
      <c r="T399" t="n">
        <v>22040.25</v>
      </c>
      <c r="U399" t="n">
        <v>0.57</v>
      </c>
      <c r="V399" t="n">
        <v>0.78</v>
      </c>
      <c r="W399" t="n">
        <v>0.28</v>
      </c>
      <c r="X399" t="n">
        <v>1.31</v>
      </c>
      <c r="Y399" t="n">
        <v>0.5</v>
      </c>
      <c r="Z399" t="n">
        <v>10</v>
      </c>
    </row>
    <row r="400">
      <c r="A400" t="n">
        <v>14</v>
      </c>
      <c r="B400" t="n">
        <v>75</v>
      </c>
      <c r="C400" t="inlineStr">
        <is>
          <t xml:space="preserve">CONCLUIDO	</t>
        </is>
      </c>
      <c r="D400" t="n">
        <v>1.5243</v>
      </c>
      <c r="E400" t="n">
        <v>65.59999999999999</v>
      </c>
      <c r="F400" t="n">
        <v>62.26</v>
      </c>
      <c r="G400" t="n">
        <v>106.73</v>
      </c>
      <c r="H400" t="n">
        <v>1.56</v>
      </c>
      <c r="I400" t="n">
        <v>35</v>
      </c>
      <c r="J400" t="n">
        <v>170.35</v>
      </c>
      <c r="K400" t="n">
        <v>49.1</v>
      </c>
      <c r="L400" t="n">
        <v>15</v>
      </c>
      <c r="M400" t="n">
        <v>33</v>
      </c>
      <c r="N400" t="n">
        <v>31.26</v>
      </c>
      <c r="O400" t="n">
        <v>21244.37</v>
      </c>
      <c r="P400" t="n">
        <v>699.79</v>
      </c>
      <c r="Q400" t="n">
        <v>793.2</v>
      </c>
      <c r="R400" t="n">
        <v>151.84</v>
      </c>
      <c r="S400" t="n">
        <v>86.27</v>
      </c>
      <c r="T400" t="n">
        <v>22148.51</v>
      </c>
      <c r="U400" t="n">
        <v>0.57</v>
      </c>
      <c r="V400" t="n">
        <v>0.78</v>
      </c>
      <c r="W400" t="n">
        <v>0.26</v>
      </c>
      <c r="X400" t="n">
        <v>1.29</v>
      </c>
      <c r="Y400" t="n">
        <v>0.5</v>
      </c>
      <c r="Z400" t="n">
        <v>10</v>
      </c>
    </row>
    <row r="401">
      <c r="A401" t="n">
        <v>15</v>
      </c>
      <c r="B401" t="n">
        <v>75</v>
      </c>
      <c r="C401" t="inlineStr">
        <is>
          <t xml:space="preserve">CONCLUIDO	</t>
        </is>
      </c>
      <c r="D401" t="n">
        <v>1.527</v>
      </c>
      <c r="E401" t="n">
        <v>65.48999999999999</v>
      </c>
      <c r="F401" t="n">
        <v>62.2</v>
      </c>
      <c r="G401" t="n">
        <v>113.09</v>
      </c>
      <c r="H401" t="n">
        <v>1.65</v>
      </c>
      <c r="I401" t="n">
        <v>33</v>
      </c>
      <c r="J401" t="n">
        <v>171.81</v>
      </c>
      <c r="K401" t="n">
        <v>49.1</v>
      </c>
      <c r="L401" t="n">
        <v>16</v>
      </c>
      <c r="M401" t="n">
        <v>31</v>
      </c>
      <c r="N401" t="n">
        <v>31.72</v>
      </c>
      <c r="O401" t="n">
        <v>21424.29</v>
      </c>
      <c r="P401" t="n">
        <v>695.78</v>
      </c>
      <c r="Q401" t="n">
        <v>793.21</v>
      </c>
      <c r="R401" t="n">
        <v>149.31</v>
      </c>
      <c r="S401" t="n">
        <v>86.27</v>
      </c>
      <c r="T401" t="n">
        <v>20893.74</v>
      </c>
      <c r="U401" t="n">
        <v>0.58</v>
      </c>
      <c r="V401" t="n">
        <v>0.78</v>
      </c>
      <c r="W401" t="n">
        <v>0.27</v>
      </c>
      <c r="X401" t="n">
        <v>1.23</v>
      </c>
      <c r="Y401" t="n">
        <v>0.5</v>
      </c>
      <c r="Z401" t="n">
        <v>10</v>
      </c>
    </row>
    <row r="402">
      <c r="A402" t="n">
        <v>16</v>
      </c>
      <c r="B402" t="n">
        <v>75</v>
      </c>
      <c r="C402" t="inlineStr">
        <is>
          <t xml:space="preserve">CONCLUIDO	</t>
        </is>
      </c>
      <c r="D402" t="n">
        <v>1.531</v>
      </c>
      <c r="E402" t="n">
        <v>65.31999999999999</v>
      </c>
      <c r="F402" t="n">
        <v>62.09</v>
      </c>
      <c r="G402" t="n">
        <v>120.18</v>
      </c>
      <c r="H402" t="n">
        <v>1.74</v>
      </c>
      <c r="I402" t="n">
        <v>31</v>
      </c>
      <c r="J402" t="n">
        <v>173.28</v>
      </c>
      <c r="K402" t="n">
        <v>49.1</v>
      </c>
      <c r="L402" t="n">
        <v>17</v>
      </c>
      <c r="M402" t="n">
        <v>29</v>
      </c>
      <c r="N402" t="n">
        <v>32.18</v>
      </c>
      <c r="O402" t="n">
        <v>21604.83</v>
      </c>
      <c r="P402" t="n">
        <v>692.1799999999999</v>
      </c>
      <c r="Q402" t="n">
        <v>793.2</v>
      </c>
      <c r="R402" t="n">
        <v>145.57</v>
      </c>
      <c r="S402" t="n">
        <v>86.27</v>
      </c>
      <c r="T402" t="n">
        <v>19033.23</v>
      </c>
      <c r="U402" t="n">
        <v>0.59</v>
      </c>
      <c r="V402" t="n">
        <v>0.78</v>
      </c>
      <c r="W402" t="n">
        <v>0.27</v>
      </c>
      <c r="X402" t="n">
        <v>1.12</v>
      </c>
      <c r="Y402" t="n">
        <v>0.5</v>
      </c>
      <c r="Z402" t="n">
        <v>10</v>
      </c>
    </row>
    <row r="403">
      <c r="A403" t="n">
        <v>17</v>
      </c>
      <c r="B403" t="n">
        <v>75</v>
      </c>
      <c r="C403" t="inlineStr">
        <is>
          <t xml:space="preserve">CONCLUIDO	</t>
        </is>
      </c>
      <c r="D403" t="n">
        <v>1.5346</v>
      </c>
      <c r="E403" t="n">
        <v>65.17</v>
      </c>
      <c r="F403" t="n">
        <v>62</v>
      </c>
      <c r="G403" t="n">
        <v>128.28</v>
      </c>
      <c r="H403" t="n">
        <v>1.83</v>
      </c>
      <c r="I403" t="n">
        <v>29</v>
      </c>
      <c r="J403" t="n">
        <v>174.75</v>
      </c>
      <c r="K403" t="n">
        <v>49.1</v>
      </c>
      <c r="L403" t="n">
        <v>18</v>
      </c>
      <c r="M403" t="n">
        <v>27</v>
      </c>
      <c r="N403" t="n">
        <v>32.65</v>
      </c>
      <c r="O403" t="n">
        <v>21786.02</v>
      </c>
      <c r="P403" t="n">
        <v>689.86</v>
      </c>
      <c r="Q403" t="n">
        <v>793.2</v>
      </c>
      <c r="R403" t="n">
        <v>142.62</v>
      </c>
      <c r="S403" t="n">
        <v>86.27</v>
      </c>
      <c r="T403" t="n">
        <v>17571.2</v>
      </c>
      <c r="U403" t="n">
        <v>0.6</v>
      </c>
      <c r="V403" t="n">
        <v>0.78</v>
      </c>
      <c r="W403" t="n">
        <v>0.27</v>
      </c>
      <c r="X403" t="n">
        <v>1.03</v>
      </c>
      <c r="Y403" t="n">
        <v>0.5</v>
      </c>
      <c r="Z403" t="n">
        <v>10</v>
      </c>
    </row>
    <row r="404">
      <c r="A404" t="n">
        <v>18</v>
      </c>
      <c r="B404" t="n">
        <v>75</v>
      </c>
      <c r="C404" t="inlineStr">
        <is>
          <t xml:space="preserve">CONCLUIDO	</t>
        </is>
      </c>
      <c r="D404" t="n">
        <v>1.5377</v>
      </c>
      <c r="E404" t="n">
        <v>65.03</v>
      </c>
      <c r="F404" t="n">
        <v>61.93</v>
      </c>
      <c r="G404" t="n">
        <v>137.62</v>
      </c>
      <c r="H404" t="n">
        <v>1.91</v>
      </c>
      <c r="I404" t="n">
        <v>27</v>
      </c>
      <c r="J404" t="n">
        <v>176.22</v>
      </c>
      <c r="K404" t="n">
        <v>49.1</v>
      </c>
      <c r="L404" t="n">
        <v>19</v>
      </c>
      <c r="M404" t="n">
        <v>25</v>
      </c>
      <c r="N404" t="n">
        <v>33.13</v>
      </c>
      <c r="O404" t="n">
        <v>21967.84</v>
      </c>
      <c r="P404" t="n">
        <v>687.2</v>
      </c>
      <c r="Q404" t="n">
        <v>793.2</v>
      </c>
      <c r="R404" t="n">
        <v>140.04</v>
      </c>
      <c r="S404" t="n">
        <v>86.27</v>
      </c>
      <c r="T404" t="n">
        <v>16289.4</v>
      </c>
      <c r="U404" t="n">
        <v>0.62</v>
      </c>
      <c r="V404" t="n">
        <v>0.78</v>
      </c>
      <c r="W404" t="n">
        <v>0.26</v>
      </c>
      <c r="X404" t="n">
        <v>0.96</v>
      </c>
      <c r="Y404" t="n">
        <v>0.5</v>
      </c>
      <c r="Z404" t="n">
        <v>10</v>
      </c>
    </row>
    <row r="405">
      <c r="A405" t="n">
        <v>19</v>
      </c>
      <c r="B405" t="n">
        <v>75</v>
      </c>
      <c r="C405" t="inlineStr">
        <is>
          <t xml:space="preserve">CONCLUIDO	</t>
        </is>
      </c>
      <c r="D405" t="n">
        <v>1.5397</v>
      </c>
      <c r="E405" t="n">
        <v>64.95</v>
      </c>
      <c r="F405" t="n">
        <v>61.88</v>
      </c>
      <c r="G405" t="n">
        <v>142.79</v>
      </c>
      <c r="H405" t="n">
        <v>2</v>
      </c>
      <c r="I405" t="n">
        <v>26</v>
      </c>
      <c r="J405" t="n">
        <v>177.7</v>
      </c>
      <c r="K405" t="n">
        <v>49.1</v>
      </c>
      <c r="L405" t="n">
        <v>20</v>
      </c>
      <c r="M405" t="n">
        <v>24</v>
      </c>
      <c r="N405" t="n">
        <v>33.61</v>
      </c>
      <c r="O405" t="n">
        <v>22150.3</v>
      </c>
      <c r="P405" t="n">
        <v>684.11</v>
      </c>
      <c r="Q405" t="n">
        <v>793.2</v>
      </c>
      <c r="R405" t="n">
        <v>138.24</v>
      </c>
      <c r="S405" t="n">
        <v>86.27</v>
      </c>
      <c r="T405" t="n">
        <v>15392.8</v>
      </c>
      <c r="U405" t="n">
        <v>0.62</v>
      </c>
      <c r="V405" t="n">
        <v>0.78</v>
      </c>
      <c r="W405" t="n">
        <v>0.26</v>
      </c>
      <c r="X405" t="n">
        <v>0.91</v>
      </c>
      <c r="Y405" t="n">
        <v>0.5</v>
      </c>
      <c r="Z405" t="n">
        <v>10</v>
      </c>
    </row>
    <row r="406">
      <c r="A406" t="n">
        <v>20</v>
      </c>
      <c r="B406" t="n">
        <v>75</v>
      </c>
      <c r="C406" t="inlineStr">
        <is>
          <t xml:space="preserve">CONCLUIDO	</t>
        </is>
      </c>
      <c r="D406" t="n">
        <v>1.5408</v>
      </c>
      <c r="E406" t="n">
        <v>64.90000000000001</v>
      </c>
      <c r="F406" t="n">
        <v>61.86</v>
      </c>
      <c r="G406" t="n">
        <v>148.47</v>
      </c>
      <c r="H406" t="n">
        <v>2.08</v>
      </c>
      <c r="I406" t="n">
        <v>25</v>
      </c>
      <c r="J406" t="n">
        <v>179.18</v>
      </c>
      <c r="K406" t="n">
        <v>49.1</v>
      </c>
      <c r="L406" t="n">
        <v>21</v>
      </c>
      <c r="M406" t="n">
        <v>23</v>
      </c>
      <c r="N406" t="n">
        <v>34.09</v>
      </c>
      <c r="O406" t="n">
        <v>22333.43</v>
      </c>
      <c r="P406" t="n">
        <v>682.2</v>
      </c>
      <c r="Q406" t="n">
        <v>793.22</v>
      </c>
      <c r="R406" t="n">
        <v>137.78</v>
      </c>
      <c r="S406" t="n">
        <v>86.27</v>
      </c>
      <c r="T406" t="n">
        <v>15172.46</v>
      </c>
      <c r="U406" t="n">
        <v>0.63</v>
      </c>
      <c r="V406" t="n">
        <v>0.79</v>
      </c>
      <c r="W406" t="n">
        <v>0.26</v>
      </c>
      <c r="X406" t="n">
        <v>0.89</v>
      </c>
      <c r="Y406" t="n">
        <v>0.5</v>
      </c>
      <c r="Z406" t="n">
        <v>10</v>
      </c>
    </row>
    <row r="407">
      <c r="A407" t="n">
        <v>21</v>
      </c>
      <c r="B407" t="n">
        <v>75</v>
      </c>
      <c r="C407" t="inlineStr">
        <is>
          <t xml:space="preserve">CONCLUIDO	</t>
        </is>
      </c>
      <c r="D407" t="n">
        <v>1.5436</v>
      </c>
      <c r="E407" t="n">
        <v>64.78</v>
      </c>
      <c r="F407" t="n">
        <v>61.8</v>
      </c>
      <c r="G407" t="n">
        <v>161.23</v>
      </c>
      <c r="H407" t="n">
        <v>2.16</v>
      </c>
      <c r="I407" t="n">
        <v>23</v>
      </c>
      <c r="J407" t="n">
        <v>180.67</v>
      </c>
      <c r="K407" t="n">
        <v>49.1</v>
      </c>
      <c r="L407" t="n">
        <v>22</v>
      </c>
      <c r="M407" t="n">
        <v>21</v>
      </c>
      <c r="N407" t="n">
        <v>34.58</v>
      </c>
      <c r="O407" t="n">
        <v>22517.21</v>
      </c>
      <c r="P407" t="n">
        <v>676</v>
      </c>
      <c r="Q407" t="n">
        <v>793.2</v>
      </c>
      <c r="R407" t="n">
        <v>136.13</v>
      </c>
      <c r="S407" t="n">
        <v>86.27</v>
      </c>
      <c r="T407" t="n">
        <v>14354.82</v>
      </c>
      <c r="U407" t="n">
        <v>0.63</v>
      </c>
      <c r="V407" t="n">
        <v>0.79</v>
      </c>
      <c r="W407" t="n">
        <v>0.25</v>
      </c>
      <c r="X407" t="n">
        <v>0.83</v>
      </c>
      <c r="Y407" t="n">
        <v>0.5</v>
      </c>
      <c r="Z407" t="n">
        <v>10</v>
      </c>
    </row>
    <row r="408">
      <c r="A408" t="n">
        <v>22</v>
      </c>
      <c r="B408" t="n">
        <v>75</v>
      </c>
      <c r="C408" t="inlineStr">
        <is>
          <t xml:space="preserve">CONCLUIDO	</t>
        </is>
      </c>
      <c r="D408" t="n">
        <v>1.5456</v>
      </c>
      <c r="E408" t="n">
        <v>64.7</v>
      </c>
      <c r="F408" t="n">
        <v>61.75</v>
      </c>
      <c r="G408" t="n">
        <v>168.42</v>
      </c>
      <c r="H408" t="n">
        <v>2.24</v>
      </c>
      <c r="I408" t="n">
        <v>22</v>
      </c>
      <c r="J408" t="n">
        <v>182.17</v>
      </c>
      <c r="K408" t="n">
        <v>49.1</v>
      </c>
      <c r="L408" t="n">
        <v>23</v>
      </c>
      <c r="M408" t="n">
        <v>20</v>
      </c>
      <c r="N408" t="n">
        <v>35.08</v>
      </c>
      <c r="O408" t="n">
        <v>22701.78</v>
      </c>
      <c r="P408" t="n">
        <v>674.34</v>
      </c>
      <c r="Q408" t="n">
        <v>793.21</v>
      </c>
      <c r="R408" t="n">
        <v>134.2</v>
      </c>
      <c r="S408" t="n">
        <v>86.27</v>
      </c>
      <c r="T408" t="n">
        <v>13395.47</v>
      </c>
      <c r="U408" t="n">
        <v>0.64</v>
      </c>
      <c r="V408" t="n">
        <v>0.79</v>
      </c>
      <c r="W408" t="n">
        <v>0.26</v>
      </c>
      <c r="X408" t="n">
        <v>0.78</v>
      </c>
      <c r="Y408" t="n">
        <v>0.5</v>
      </c>
      <c r="Z408" t="n">
        <v>10</v>
      </c>
    </row>
    <row r="409">
      <c r="A409" t="n">
        <v>23</v>
      </c>
      <c r="B409" t="n">
        <v>75</v>
      </c>
      <c r="C409" t="inlineStr">
        <is>
          <t xml:space="preserve">CONCLUIDO	</t>
        </is>
      </c>
      <c r="D409" t="n">
        <v>1.5451</v>
      </c>
      <c r="E409" t="n">
        <v>64.72</v>
      </c>
      <c r="F409" t="n">
        <v>61.77</v>
      </c>
      <c r="G409" t="n">
        <v>168.47</v>
      </c>
      <c r="H409" t="n">
        <v>2.32</v>
      </c>
      <c r="I409" t="n">
        <v>22</v>
      </c>
      <c r="J409" t="n">
        <v>183.67</v>
      </c>
      <c r="K409" t="n">
        <v>49.1</v>
      </c>
      <c r="L409" t="n">
        <v>24</v>
      </c>
      <c r="M409" t="n">
        <v>20</v>
      </c>
      <c r="N409" t="n">
        <v>35.58</v>
      </c>
      <c r="O409" t="n">
        <v>22886.92</v>
      </c>
      <c r="P409" t="n">
        <v>672.12</v>
      </c>
      <c r="Q409" t="n">
        <v>793.2</v>
      </c>
      <c r="R409" t="n">
        <v>134.89</v>
      </c>
      <c r="S409" t="n">
        <v>86.27</v>
      </c>
      <c r="T409" t="n">
        <v>13738.57</v>
      </c>
      <c r="U409" t="n">
        <v>0.64</v>
      </c>
      <c r="V409" t="n">
        <v>0.79</v>
      </c>
      <c r="W409" t="n">
        <v>0.26</v>
      </c>
      <c r="X409" t="n">
        <v>0.8</v>
      </c>
      <c r="Y409" t="n">
        <v>0.5</v>
      </c>
      <c r="Z409" t="n">
        <v>10</v>
      </c>
    </row>
    <row r="410">
      <c r="A410" t="n">
        <v>24</v>
      </c>
      <c r="B410" t="n">
        <v>75</v>
      </c>
      <c r="C410" t="inlineStr">
        <is>
          <t xml:space="preserve">CONCLUIDO	</t>
        </is>
      </c>
      <c r="D410" t="n">
        <v>1.5464</v>
      </c>
      <c r="E410" t="n">
        <v>64.67</v>
      </c>
      <c r="F410" t="n">
        <v>61.75</v>
      </c>
      <c r="G410" t="n">
        <v>176.43</v>
      </c>
      <c r="H410" t="n">
        <v>2.4</v>
      </c>
      <c r="I410" t="n">
        <v>21</v>
      </c>
      <c r="J410" t="n">
        <v>185.18</v>
      </c>
      <c r="K410" t="n">
        <v>49.1</v>
      </c>
      <c r="L410" t="n">
        <v>25</v>
      </c>
      <c r="M410" t="n">
        <v>19</v>
      </c>
      <c r="N410" t="n">
        <v>36.08</v>
      </c>
      <c r="O410" t="n">
        <v>23072.73</v>
      </c>
      <c r="P410" t="n">
        <v>672.29</v>
      </c>
      <c r="Q410" t="n">
        <v>793.2</v>
      </c>
      <c r="R410" t="n">
        <v>134.07</v>
      </c>
      <c r="S410" t="n">
        <v>86.27</v>
      </c>
      <c r="T410" t="n">
        <v>13332.91</v>
      </c>
      <c r="U410" t="n">
        <v>0.64</v>
      </c>
      <c r="V410" t="n">
        <v>0.79</v>
      </c>
      <c r="W410" t="n">
        <v>0.26</v>
      </c>
      <c r="X410" t="n">
        <v>0.78</v>
      </c>
      <c r="Y410" t="n">
        <v>0.5</v>
      </c>
      <c r="Z410" t="n">
        <v>10</v>
      </c>
    </row>
    <row r="411">
      <c r="A411" t="n">
        <v>25</v>
      </c>
      <c r="B411" t="n">
        <v>75</v>
      </c>
      <c r="C411" t="inlineStr">
        <is>
          <t xml:space="preserve">CONCLUIDO	</t>
        </is>
      </c>
      <c r="D411" t="n">
        <v>1.5489</v>
      </c>
      <c r="E411" t="n">
        <v>64.56</v>
      </c>
      <c r="F411" t="n">
        <v>61.67</v>
      </c>
      <c r="G411" t="n">
        <v>185.02</v>
      </c>
      <c r="H411" t="n">
        <v>2.47</v>
      </c>
      <c r="I411" t="n">
        <v>20</v>
      </c>
      <c r="J411" t="n">
        <v>186.69</v>
      </c>
      <c r="K411" t="n">
        <v>49.1</v>
      </c>
      <c r="L411" t="n">
        <v>26</v>
      </c>
      <c r="M411" t="n">
        <v>18</v>
      </c>
      <c r="N411" t="n">
        <v>36.6</v>
      </c>
      <c r="O411" t="n">
        <v>23259.24</v>
      </c>
      <c r="P411" t="n">
        <v>669.9</v>
      </c>
      <c r="Q411" t="n">
        <v>793.2</v>
      </c>
      <c r="R411" t="n">
        <v>131.6</v>
      </c>
      <c r="S411" t="n">
        <v>86.27</v>
      </c>
      <c r="T411" t="n">
        <v>12104.95</v>
      </c>
      <c r="U411" t="n">
        <v>0.66</v>
      </c>
      <c r="V411" t="n">
        <v>0.79</v>
      </c>
      <c r="W411" t="n">
        <v>0.25</v>
      </c>
      <c r="X411" t="n">
        <v>0.71</v>
      </c>
      <c r="Y411" t="n">
        <v>0.5</v>
      </c>
      <c r="Z411" t="n">
        <v>10</v>
      </c>
    </row>
    <row r="412">
      <c r="A412" t="n">
        <v>26</v>
      </c>
      <c r="B412" t="n">
        <v>75</v>
      </c>
      <c r="C412" t="inlineStr">
        <is>
          <t xml:space="preserve">CONCLUIDO	</t>
        </is>
      </c>
      <c r="D412" t="n">
        <v>1.5509</v>
      </c>
      <c r="E412" t="n">
        <v>64.48</v>
      </c>
      <c r="F412" t="n">
        <v>61.62</v>
      </c>
      <c r="G412" t="n">
        <v>194.59</v>
      </c>
      <c r="H412" t="n">
        <v>2.55</v>
      </c>
      <c r="I412" t="n">
        <v>19</v>
      </c>
      <c r="J412" t="n">
        <v>188.21</v>
      </c>
      <c r="K412" t="n">
        <v>49.1</v>
      </c>
      <c r="L412" t="n">
        <v>27</v>
      </c>
      <c r="M412" t="n">
        <v>17</v>
      </c>
      <c r="N412" t="n">
        <v>37.11</v>
      </c>
      <c r="O412" t="n">
        <v>23446.45</v>
      </c>
      <c r="P412" t="n">
        <v>666.14</v>
      </c>
      <c r="Q412" t="n">
        <v>793.2</v>
      </c>
      <c r="R412" t="n">
        <v>129.84</v>
      </c>
      <c r="S412" t="n">
        <v>86.27</v>
      </c>
      <c r="T412" t="n">
        <v>11227.52</v>
      </c>
      <c r="U412" t="n">
        <v>0.66</v>
      </c>
      <c r="V412" t="n">
        <v>0.79</v>
      </c>
      <c r="W412" t="n">
        <v>0.25</v>
      </c>
      <c r="X412" t="n">
        <v>0.65</v>
      </c>
      <c r="Y412" t="n">
        <v>0.5</v>
      </c>
      <c r="Z412" t="n">
        <v>10</v>
      </c>
    </row>
    <row r="413">
      <c r="A413" t="n">
        <v>27</v>
      </c>
      <c r="B413" t="n">
        <v>75</v>
      </c>
      <c r="C413" t="inlineStr">
        <is>
          <t xml:space="preserve">CONCLUIDO	</t>
        </is>
      </c>
      <c r="D413" t="n">
        <v>1.5521</v>
      </c>
      <c r="E413" t="n">
        <v>64.43000000000001</v>
      </c>
      <c r="F413" t="n">
        <v>61.6</v>
      </c>
      <c r="G413" t="n">
        <v>205.34</v>
      </c>
      <c r="H413" t="n">
        <v>2.62</v>
      </c>
      <c r="I413" t="n">
        <v>18</v>
      </c>
      <c r="J413" t="n">
        <v>189.73</v>
      </c>
      <c r="K413" t="n">
        <v>49.1</v>
      </c>
      <c r="L413" t="n">
        <v>28</v>
      </c>
      <c r="M413" t="n">
        <v>16</v>
      </c>
      <c r="N413" t="n">
        <v>37.64</v>
      </c>
      <c r="O413" t="n">
        <v>23634.36</v>
      </c>
      <c r="P413" t="n">
        <v>663.28</v>
      </c>
      <c r="Q413" t="n">
        <v>793.2</v>
      </c>
      <c r="R413" t="n">
        <v>129.02</v>
      </c>
      <c r="S413" t="n">
        <v>86.27</v>
      </c>
      <c r="T413" t="n">
        <v>10822.6</v>
      </c>
      <c r="U413" t="n">
        <v>0.67</v>
      </c>
      <c r="V413" t="n">
        <v>0.79</v>
      </c>
      <c r="W413" t="n">
        <v>0.25</v>
      </c>
      <c r="X413" t="n">
        <v>0.63</v>
      </c>
      <c r="Y413" t="n">
        <v>0.5</v>
      </c>
      <c r="Z413" t="n">
        <v>10</v>
      </c>
    </row>
    <row r="414">
      <c r="A414" t="n">
        <v>28</v>
      </c>
      <c r="B414" t="n">
        <v>75</v>
      </c>
      <c r="C414" t="inlineStr">
        <is>
          <t xml:space="preserve">CONCLUIDO	</t>
        </is>
      </c>
      <c r="D414" t="n">
        <v>1.552</v>
      </c>
      <c r="E414" t="n">
        <v>64.44</v>
      </c>
      <c r="F414" t="n">
        <v>61.61</v>
      </c>
      <c r="G414" t="n">
        <v>205.36</v>
      </c>
      <c r="H414" t="n">
        <v>2.69</v>
      </c>
      <c r="I414" t="n">
        <v>18</v>
      </c>
      <c r="J414" t="n">
        <v>191.26</v>
      </c>
      <c r="K414" t="n">
        <v>49.1</v>
      </c>
      <c r="L414" t="n">
        <v>29</v>
      </c>
      <c r="M414" t="n">
        <v>16</v>
      </c>
      <c r="N414" t="n">
        <v>38.17</v>
      </c>
      <c r="O414" t="n">
        <v>23822.99</v>
      </c>
      <c r="P414" t="n">
        <v>661.7</v>
      </c>
      <c r="Q414" t="n">
        <v>793.21</v>
      </c>
      <c r="R414" t="n">
        <v>129.36</v>
      </c>
      <c r="S414" t="n">
        <v>86.27</v>
      </c>
      <c r="T414" t="n">
        <v>10995.11</v>
      </c>
      <c r="U414" t="n">
        <v>0.67</v>
      </c>
      <c r="V414" t="n">
        <v>0.79</v>
      </c>
      <c r="W414" t="n">
        <v>0.25</v>
      </c>
      <c r="X414" t="n">
        <v>0.64</v>
      </c>
      <c r="Y414" t="n">
        <v>0.5</v>
      </c>
      <c r="Z414" t="n">
        <v>10</v>
      </c>
    </row>
    <row r="415">
      <c r="A415" t="n">
        <v>29</v>
      </c>
      <c r="B415" t="n">
        <v>75</v>
      </c>
      <c r="C415" t="inlineStr">
        <is>
          <t xml:space="preserve">CONCLUIDO	</t>
        </is>
      </c>
      <c r="D415" t="n">
        <v>1.5531</v>
      </c>
      <c r="E415" t="n">
        <v>64.39</v>
      </c>
      <c r="F415" t="n">
        <v>61.59</v>
      </c>
      <c r="G415" t="n">
        <v>217.38</v>
      </c>
      <c r="H415" t="n">
        <v>2.76</v>
      </c>
      <c r="I415" t="n">
        <v>17</v>
      </c>
      <c r="J415" t="n">
        <v>192.8</v>
      </c>
      <c r="K415" t="n">
        <v>49.1</v>
      </c>
      <c r="L415" t="n">
        <v>30</v>
      </c>
      <c r="M415" t="n">
        <v>15</v>
      </c>
      <c r="N415" t="n">
        <v>38.7</v>
      </c>
      <c r="O415" t="n">
        <v>24012.34</v>
      </c>
      <c r="P415" t="n">
        <v>656.7</v>
      </c>
      <c r="Q415" t="n">
        <v>793.2</v>
      </c>
      <c r="R415" t="n">
        <v>128.97</v>
      </c>
      <c r="S415" t="n">
        <v>86.27</v>
      </c>
      <c r="T415" t="n">
        <v>10804.73</v>
      </c>
      <c r="U415" t="n">
        <v>0.67</v>
      </c>
      <c r="V415" t="n">
        <v>0.79</v>
      </c>
      <c r="W415" t="n">
        <v>0.25</v>
      </c>
      <c r="X415" t="n">
        <v>0.62</v>
      </c>
      <c r="Y415" t="n">
        <v>0.5</v>
      </c>
      <c r="Z415" t="n">
        <v>10</v>
      </c>
    </row>
    <row r="416">
      <c r="A416" t="n">
        <v>30</v>
      </c>
      <c r="B416" t="n">
        <v>75</v>
      </c>
      <c r="C416" t="inlineStr">
        <is>
          <t xml:space="preserve">CONCLUIDO	</t>
        </is>
      </c>
      <c r="D416" t="n">
        <v>1.5532</v>
      </c>
      <c r="E416" t="n">
        <v>64.38</v>
      </c>
      <c r="F416" t="n">
        <v>61.59</v>
      </c>
      <c r="G416" t="n">
        <v>217.36</v>
      </c>
      <c r="H416" t="n">
        <v>2.83</v>
      </c>
      <c r="I416" t="n">
        <v>17</v>
      </c>
      <c r="J416" t="n">
        <v>194.34</v>
      </c>
      <c r="K416" t="n">
        <v>49.1</v>
      </c>
      <c r="L416" t="n">
        <v>31</v>
      </c>
      <c r="M416" t="n">
        <v>15</v>
      </c>
      <c r="N416" t="n">
        <v>39.24</v>
      </c>
      <c r="O416" t="n">
        <v>24202.42</v>
      </c>
      <c r="P416" t="n">
        <v>657.16</v>
      </c>
      <c r="Q416" t="n">
        <v>793.2</v>
      </c>
      <c r="R416" t="n">
        <v>128.7</v>
      </c>
      <c r="S416" t="n">
        <v>86.27</v>
      </c>
      <c r="T416" t="n">
        <v>10670.85</v>
      </c>
      <c r="U416" t="n">
        <v>0.67</v>
      </c>
      <c r="V416" t="n">
        <v>0.79</v>
      </c>
      <c r="W416" t="n">
        <v>0.25</v>
      </c>
      <c r="X416" t="n">
        <v>0.62</v>
      </c>
      <c r="Y416" t="n">
        <v>0.5</v>
      </c>
      <c r="Z416" t="n">
        <v>10</v>
      </c>
    </row>
    <row r="417">
      <c r="A417" t="n">
        <v>31</v>
      </c>
      <c r="B417" t="n">
        <v>75</v>
      </c>
      <c r="C417" t="inlineStr">
        <is>
          <t xml:space="preserve">CONCLUIDO	</t>
        </is>
      </c>
      <c r="D417" t="n">
        <v>1.5555</v>
      </c>
      <c r="E417" t="n">
        <v>64.29000000000001</v>
      </c>
      <c r="F417" t="n">
        <v>61.52</v>
      </c>
      <c r="G417" t="n">
        <v>230.72</v>
      </c>
      <c r="H417" t="n">
        <v>2.9</v>
      </c>
      <c r="I417" t="n">
        <v>16</v>
      </c>
      <c r="J417" t="n">
        <v>195.89</v>
      </c>
      <c r="K417" t="n">
        <v>49.1</v>
      </c>
      <c r="L417" t="n">
        <v>32</v>
      </c>
      <c r="M417" t="n">
        <v>14</v>
      </c>
      <c r="N417" t="n">
        <v>39.79</v>
      </c>
      <c r="O417" t="n">
        <v>24393.24</v>
      </c>
      <c r="P417" t="n">
        <v>653.08</v>
      </c>
      <c r="Q417" t="n">
        <v>793.2</v>
      </c>
      <c r="R417" t="n">
        <v>126.66</v>
      </c>
      <c r="S417" t="n">
        <v>86.27</v>
      </c>
      <c r="T417" t="n">
        <v>9656.950000000001</v>
      </c>
      <c r="U417" t="n">
        <v>0.68</v>
      </c>
      <c r="V417" t="n">
        <v>0.79</v>
      </c>
      <c r="W417" t="n">
        <v>0.24</v>
      </c>
      <c r="X417" t="n">
        <v>0.5600000000000001</v>
      </c>
      <c r="Y417" t="n">
        <v>0.5</v>
      </c>
      <c r="Z417" t="n">
        <v>10</v>
      </c>
    </row>
    <row r="418">
      <c r="A418" t="n">
        <v>32</v>
      </c>
      <c r="B418" t="n">
        <v>75</v>
      </c>
      <c r="C418" t="inlineStr">
        <is>
          <t xml:space="preserve">CONCLUIDO	</t>
        </is>
      </c>
      <c r="D418" t="n">
        <v>1.5556</v>
      </c>
      <c r="E418" t="n">
        <v>64.29000000000001</v>
      </c>
      <c r="F418" t="n">
        <v>61.52</v>
      </c>
      <c r="G418" t="n">
        <v>230.7</v>
      </c>
      <c r="H418" t="n">
        <v>2.97</v>
      </c>
      <c r="I418" t="n">
        <v>16</v>
      </c>
      <c r="J418" t="n">
        <v>197.44</v>
      </c>
      <c r="K418" t="n">
        <v>49.1</v>
      </c>
      <c r="L418" t="n">
        <v>33</v>
      </c>
      <c r="M418" t="n">
        <v>14</v>
      </c>
      <c r="N418" t="n">
        <v>40.34</v>
      </c>
      <c r="O418" t="n">
        <v>24584.81</v>
      </c>
      <c r="P418" t="n">
        <v>648.88</v>
      </c>
      <c r="Q418" t="n">
        <v>793.2</v>
      </c>
      <c r="R418" t="n">
        <v>126.49</v>
      </c>
      <c r="S418" t="n">
        <v>86.27</v>
      </c>
      <c r="T418" t="n">
        <v>9571.959999999999</v>
      </c>
      <c r="U418" t="n">
        <v>0.68</v>
      </c>
      <c r="V418" t="n">
        <v>0.79</v>
      </c>
      <c r="W418" t="n">
        <v>0.25</v>
      </c>
      <c r="X418" t="n">
        <v>0.55</v>
      </c>
      <c r="Y418" t="n">
        <v>0.5</v>
      </c>
      <c r="Z418" t="n">
        <v>10</v>
      </c>
    </row>
    <row r="419">
      <c r="A419" t="n">
        <v>33</v>
      </c>
      <c r="B419" t="n">
        <v>75</v>
      </c>
      <c r="C419" t="inlineStr">
        <is>
          <t xml:space="preserve">CONCLUIDO	</t>
        </is>
      </c>
      <c r="D419" t="n">
        <v>1.5579</v>
      </c>
      <c r="E419" t="n">
        <v>64.19</v>
      </c>
      <c r="F419" t="n">
        <v>61.45</v>
      </c>
      <c r="G419" t="n">
        <v>245.81</v>
      </c>
      <c r="H419" t="n">
        <v>3.03</v>
      </c>
      <c r="I419" t="n">
        <v>15</v>
      </c>
      <c r="J419" t="n">
        <v>199</v>
      </c>
      <c r="K419" t="n">
        <v>49.1</v>
      </c>
      <c r="L419" t="n">
        <v>34</v>
      </c>
      <c r="M419" t="n">
        <v>13</v>
      </c>
      <c r="N419" t="n">
        <v>40.9</v>
      </c>
      <c r="O419" t="n">
        <v>24777.13</v>
      </c>
      <c r="P419" t="n">
        <v>650.6</v>
      </c>
      <c r="Q419" t="n">
        <v>793.2</v>
      </c>
      <c r="R419" t="n">
        <v>124.26</v>
      </c>
      <c r="S419" t="n">
        <v>86.27</v>
      </c>
      <c r="T419" t="n">
        <v>8461.360000000001</v>
      </c>
      <c r="U419" t="n">
        <v>0.6899999999999999</v>
      </c>
      <c r="V419" t="n">
        <v>0.79</v>
      </c>
      <c r="W419" t="n">
        <v>0.24</v>
      </c>
      <c r="X419" t="n">
        <v>0.49</v>
      </c>
      <c r="Y419" t="n">
        <v>0.5</v>
      </c>
      <c r="Z419" t="n">
        <v>10</v>
      </c>
    </row>
    <row r="420">
      <c r="A420" t="n">
        <v>34</v>
      </c>
      <c r="B420" t="n">
        <v>75</v>
      </c>
      <c r="C420" t="inlineStr">
        <is>
          <t xml:space="preserve">CONCLUIDO	</t>
        </is>
      </c>
      <c r="D420" t="n">
        <v>1.557</v>
      </c>
      <c r="E420" t="n">
        <v>64.23</v>
      </c>
      <c r="F420" t="n">
        <v>61.49</v>
      </c>
      <c r="G420" t="n">
        <v>245.96</v>
      </c>
      <c r="H420" t="n">
        <v>3.1</v>
      </c>
      <c r="I420" t="n">
        <v>15</v>
      </c>
      <c r="J420" t="n">
        <v>200.56</v>
      </c>
      <c r="K420" t="n">
        <v>49.1</v>
      </c>
      <c r="L420" t="n">
        <v>35</v>
      </c>
      <c r="M420" t="n">
        <v>13</v>
      </c>
      <c r="N420" t="n">
        <v>41.47</v>
      </c>
      <c r="O420" t="n">
        <v>24970.22</v>
      </c>
      <c r="P420" t="n">
        <v>646.36</v>
      </c>
      <c r="Q420" t="n">
        <v>793.2</v>
      </c>
      <c r="R420" t="n">
        <v>125.67</v>
      </c>
      <c r="S420" t="n">
        <v>86.27</v>
      </c>
      <c r="T420" t="n">
        <v>9163.469999999999</v>
      </c>
      <c r="U420" t="n">
        <v>0.6899999999999999</v>
      </c>
      <c r="V420" t="n">
        <v>0.79</v>
      </c>
      <c r="W420" t="n">
        <v>0.24</v>
      </c>
      <c r="X420" t="n">
        <v>0.52</v>
      </c>
      <c r="Y420" t="n">
        <v>0.5</v>
      </c>
      <c r="Z420" t="n">
        <v>10</v>
      </c>
    </row>
    <row r="421">
      <c r="A421" t="n">
        <v>35</v>
      </c>
      <c r="B421" t="n">
        <v>75</v>
      </c>
      <c r="C421" t="inlineStr">
        <is>
          <t xml:space="preserve">CONCLUIDO	</t>
        </is>
      </c>
      <c r="D421" t="n">
        <v>1.5589</v>
      </c>
      <c r="E421" t="n">
        <v>64.15000000000001</v>
      </c>
      <c r="F421" t="n">
        <v>61.44</v>
      </c>
      <c r="G421" t="n">
        <v>263.33</v>
      </c>
      <c r="H421" t="n">
        <v>3.16</v>
      </c>
      <c r="I421" t="n">
        <v>14</v>
      </c>
      <c r="J421" t="n">
        <v>202.14</v>
      </c>
      <c r="K421" t="n">
        <v>49.1</v>
      </c>
      <c r="L421" t="n">
        <v>36</v>
      </c>
      <c r="M421" t="n">
        <v>12</v>
      </c>
      <c r="N421" t="n">
        <v>42.04</v>
      </c>
      <c r="O421" t="n">
        <v>25164.09</v>
      </c>
      <c r="P421" t="n">
        <v>644.8099999999999</v>
      </c>
      <c r="Q421" t="n">
        <v>793.2</v>
      </c>
      <c r="R421" t="n">
        <v>123.9</v>
      </c>
      <c r="S421" t="n">
        <v>86.27</v>
      </c>
      <c r="T421" t="n">
        <v>8286.92</v>
      </c>
      <c r="U421" t="n">
        <v>0.7</v>
      </c>
      <c r="V421" t="n">
        <v>0.79</v>
      </c>
      <c r="W421" t="n">
        <v>0.24</v>
      </c>
      <c r="X421" t="n">
        <v>0.48</v>
      </c>
      <c r="Y421" t="n">
        <v>0.5</v>
      </c>
      <c r="Z421" t="n">
        <v>10</v>
      </c>
    </row>
    <row r="422">
      <c r="A422" t="n">
        <v>36</v>
      </c>
      <c r="B422" t="n">
        <v>75</v>
      </c>
      <c r="C422" t="inlineStr">
        <is>
          <t xml:space="preserve">CONCLUIDO	</t>
        </is>
      </c>
      <c r="D422" t="n">
        <v>1.5585</v>
      </c>
      <c r="E422" t="n">
        <v>64.16</v>
      </c>
      <c r="F422" t="n">
        <v>61.46</v>
      </c>
      <c r="G422" t="n">
        <v>263.4</v>
      </c>
      <c r="H422" t="n">
        <v>3.23</v>
      </c>
      <c r="I422" t="n">
        <v>14</v>
      </c>
      <c r="J422" t="n">
        <v>203.71</v>
      </c>
      <c r="K422" t="n">
        <v>49.1</v>
      </c>
      <c r="L422" t="n">
        <v>37</v>
      </c>
      <c r="M422" t="n">
        <v>12</v>
      </c>
      <c r="N422" t="n">
        <v>42.62</v>
      </c>
      <c r="O422" t="n">
        <v>25358.87</v>
      </c>
      <c r="P422" t="n">
        <v>644.91</v>
      </c>
      <c r="Q422" t="n">
        <v>793.2</v>
      </c>
      <c r="R422" t="n">
        <v>124.41</v>
      </c>
      <c r="S422" t="n">
        <v>86.27</v>
      </c>
      <c r="T422" t="n">
        <v>8539.23</v>
      </c>
      <c r="U422" t="n">
        <v>0.6899999999999999</v>
      </c>
      <c r="V422" t="n">
        <v>0.79</v>
      </c>
      <c r="W422" t="n">
        <v>0.24</v>
      </c>
      <c r="X422" t="n">
        <v>0.49</v>
      </c>
      <c r="Y422" t="n">
        <v>0.5</v>
      </c>
      <c r="Z422" t="n">
        <v>10</v>
      </c>
    </row>
    <row r="423">
      <c r="A423" t="n">
        <v>37</v>
      </c>
      <c r="B423" t="n">
        <v>75</v>
      </c>
      <c r="C423" t="inlineStr">
        <is>
          <t xml:space="preserve">CONCLUIDO	</t>
        </is>
      </c>
      <c r="D423" t="n">
        <v>1.5603</v>
      </c>
      <c r="E423" t="n">
        <v>64.09</v>
      </c>
      <c r="F423" t="n">
        <v>61.42</v>
      </c>
      <c r="G423" t="n">
        <v>283.46</v>
      </c>
      <c r="H423" t="n">
        <v>3.29</v>
      </c>
      <c r="I423" t="n">
        <v>13</v>
      </c>
      <c r="J423" t="n">
        <v>205.3</v>
      </c>
      <c r="K423" t="n">
        <v>49.1</v>
      </c>
      <c r="L423" t="n">
        <v>38</v>
      </c>
      <c r="M423" t="n">
        <v>9</v>
      </c>
      <c r="N423" t="n">
        <v>43.2</v>
      </c>
      <c r="O423" t="n">
        <v>25554.32</v>
      </c>
      <c r="P423" t="n">
        <v>636.79</v>
      </c>
      <c r="Q423" t="n">
        <v>793.2</v>
      </c>
      <c r="R423" t="n">
        <v>122.8</v>
      </c>
      <c r="S423" t="n">
        <v>86.27</v>
      </c>
      <c r="T423" t="n">
        <v>7740.43</v>
      </c>
      <c r="U423" t="n">
        <v>0.7</v>
      </c>
      <c r="V423" t="n">
        <v>0.79</v>
      </c>
      <c r="W423" t="n">
        <v>0.25</v>
      </c>
      <c r="X423" t="n">
        <v>0.45</v>
      </c>
      <c r="Y423" t="n">
        <v>0.5</v>
      </c>
      <c r="Z423" t="n">
        <v>10</v>
      </c>
    </row>
    <row r="424">
      <c r="A424" t="n">
        <v>38</v>
      </c>
      <c r="B424" t="n">
        <v>75</v>
      </c>
      <c r="C424" t="inlineStr">
        <is>
          <t xml:space="preserve">CONCLUIDO	</t>
        </is>
      </c>
      <c r="D424" t="n">
        <v>1.5608</v>
      </c>
      <c r="E424" t="n">
        <v>64.06999999999999</v>
      </c>
      <c r="F424" t="n">
        <v>61.4</v>
      </c>
      <c r="G424" t="n">
        <v>283.37</v>
      </c>
      <c r="H424" t="n">
        <v>3.35</v>
      </c>
      <c r="I424" t="n">
        <v>13</v>
      </c>
      <c r="J424" t="n">
        <v>206.89</v>
      </c>
      <c r="K424" t="n">
        <v>49.1</v>
      </c>
      <c r="L424" t="n">
        <v>39</v>
      </c>
      <c r="M424" t="n">
        <v>10</v>
      </c>
      <c r="N424" t="n">
        <v>43.8</v>
      </c>
      <c r="O424" t="n">
        <v>25750.58</v>
      </c>
      <c r="P424" t="n">
        <v>640.09</v>
      </c>
      <c r="Q424" t="n">
        <v>793.2</v>
      </c>
      <c r="R424" t="n">
        <v>122.24</v>
      </c>
      <c r="S424" t="n">
        <v>86.27</v>
      </c>
      <c r="T424" t="n">
        <v>7461.03</v>
      </c>
      <c r="U424" t="n">
        <v>0.71</v>
      </c>
      <c r="V424" t="n">
        <v>0.79</v>
      </c>
      <c r="W424" t="n">
        <v>0.24</v>
      </c>
      <c r="X424" t="n">
        <v>0.43</v>
      </c>
      <c r="Y424" t="n">
        <v>0.5</v>
      </c>
      <c r="Z424" t="n">
        <v>10</v>
      </c>
    </row>
    <row r="425">
      <c r="A425" t="n">
        <v>39</v>
      </c>
      <c r="B425" t="n">
        <v>75</v>
      </c>
      <c r="C425" t="inlineStr">
        <is>
          <t xml:space="preserve">CONCLUIDO	</t>
        </is>
      </c>
      <c r="D425" t="n">
        <v>1.5608</v>
      </c>
      <c r="E425" t="n">
        <v>64.06999999999999</v>
      </c>
      <c r="F425" t="n">
        <v>61.4</v>
      </c>
      <c r="G425" t="n">
        <v>283.37</v>
      </c>
      <c r="H425" t="n">
        <v>3.41</v>
      </c>
      <c r="I425" t="n">
        <v>13</v>
      </c>
      <c r="J425" t="n">
        <v>208.49</v>
      </c>
      <c r="K425" t="n">
        <v>49.1</v>
      </c>
      <c r="L425" t="n">
        <v>40</v>
      </c>
      <c r="M425" t="n">
        <v>9</v>
      </c>
      <c r="N425" t="n">
        <v>44.39</v>
      </c>
      <c r="O425" t="n">
        <v>25947.65</v>
      </c>
      <c r="P425" t="n">
        <v>639.67</v>
      </c>
      <c r="Q425" t="n">
        <v>793.2</v>
      </c>
      <c r="R425" t="n">
        <v>122.21</v>
      </c>
      <c r="S425" t="n">
        <v>86.27</v>
      </c>
      <c r="T425" t="n">
        <v>7445.64</v>
      </c>
      <c r="U425" t="n">
        <v>0.71</v>
      </c>
      <c r="V425" t="n">
        <v>0.79</v>
      </c>
      <c r="W425" t="n">
        <v>0.24</v>
      </c>
      <c r="X425" t="n">
        <v>0.43</v>
      </c>
      <c r="Y425" t="n">
        <v>0.5</v>
      </c>
      <c r="Z425" t="n">
        <v>10</v>
      </c>
    </row>
    <row r="426">
      <c r="A426" t="n">
        <v>0</v>
      </c>
      <c r="B426" t="n">
        <v>95</v>
      </c>
      <c r="C426" t="inlineStr">
        <is>
          <t xml:space="preserve">CONCLUIDO	</t>
        </is>
      </c>
      <c r="D426" t="n">
        <v>0.714</v>
      </c>
      <c r="E426" t="n">
        <v>140.06</v>
      </c>
      <c r="F426" t="n">
        <v>100.6</v>
      </c>
      <c r="G426" t="n">
        <v>6.07</v>
      </c>
      <c r="H426" t="n">
        <v>0.1</v>
      </c>
      <c r="I426" t="n">
        <v>994</v>
      </c>
      <c r="J426" t="n">
        <v>185.69</v>
      </c>
      <c r="K426" t="n">
        <v>53.44</v>
      </c>
      <c r="L426" t="n">
        <v>1</v>
      </c>
      <c r="M426" t="n">
        <v>992</v>
      </c>
      <c r="N426" t="n">
        <v>36.26</v>
      </c>
      <c r="O426" t="n">
        <v>23136.14</v>
      </c>
      <c r="P426" t="n">
        <v>1359.89</v>
      </c>
      <c r="Q426" t="n">
        <v>793.33</v>
      </c>
      <c r="R426" t="n">
        <v>1436.71</v>
      </c>
      <c r="S426" t="n">
        <v>86.27</v>
      </c>
      <c r="T426" t="n">
        <v>659787.88</v>
      </c>
      <c r="U426" t="n">
        <v>0.06</v>
      </c>
      <c r="V426" t="n">
        <v>0.48</v>
      </c>
      <c r="W426" t="n">
        <v>1.82</v>
      </c>
      <c r="X426" t="n">
        <v>39.62</v>
      </c>
      <c r="Y426" t="n">
        <v>0.5</v>
      </c>
      <c r="Z426" t="n">
        <v>10</v>
      </c>
    </row>
    <row r="427">
      <c r="A427" t="n">
        <v>1</v>
      </c>
      <c r="B427" t="n">
        <v>95</v>
      </c>
      <c r="C427" t="inlineStr">
        <is>
          <t xml:space="preserve">CONCLUIDO	</t>
        </is>
      </c>
      <c r="D427" t="n">
        <v>1.1004</v>
      </c>
      <c r="E427" t="n">
        <v>90.88</v>
      </c>
      <c r="F427" t="n">
        <v>74.81999999999999</v>
      </c>
      <c r="G427" t="n">
        <v>12.3</v>
      </c>
      <c r="H427" t="n">
        <v>0.19</v>
      </c>
      <c r="I427" t="n">
        <v>365</v>
      </c>
      <c r="J427" t="n">
        <v>187.21</v>
      </c>
      <c r="K427" t="n">
        <v>53.44</v>
      </c>
      <c r="L427" t="n">
        <v>2</v>
      </c>
      <c r="M427" t="n">
        <v>363</v>
      </c>
      <c r="N427" t="n">
        <v>36.77</v>
      </c>
      <c r="O427" t="n">
        <v>23322.88</v>
      </c>
      <c r="P427" t="n">
        <v>1008.1</v>
      </c>
      <c r="Q427" t="n">
        <v>793.27</v>
      </c>
      <c r="R427" t="n">
        <v>570.79</v>
      </c>
      <c r="S427" t="n">
        <v>86.27</v>
      </c>
      <c r="T427" t="n">
        <v>229976.72</v>
      </c>
      <c r="U427" t="n">
        <v>0.15</v>
      </c>
      <c r="V427" t="n">
        <v>0.65</v>
      </c>
      <c r="W427" t="n">
        <v>0.8100000000000001</v>
      </c>
      <c r="X427" t="n">
        <v>13.85</v>
      </c>
      <c r="Y427" t="n">
        <v>0.5</v>
      </c>
      <c r="Z427" t="n">
        <v>10</v>
      </c>
    </row>
    <row r="428">
      <c r="A428" t="n">
        <v>2</v>
      </c>
      <c r="B428" t="n">
        <v>95</v>
      </c>
      <c r="C428" t="inlineStr">
        <is>
          <t xml:space="preserve">CONCLUIDO	</t>
        </is>
      </c>
      <c r="D428" t="n">
        <v>1.2462</v>
      </c>
      <c r="E428" t="n">
        <v>80.25</v>
      </c>
      <c r="F428" t="n">
        <v>69.40000000000001</v>
      </c>
      <c r="G428" t="n">
        <v>18.51</v>
      </c>
      <c r="H428" t="n">
        <v>0.28</v>
      </c>
      <c r="I428" t="n">
        <v>225</v>
      </c>
      <c r="J428" t="n">
        <v>188.73</v>
      </c>
      <c r="K428" t="n">
        <v>53.44</v>
      </c>
      <c r="L428" t="n">
        <v>3</v>
      </c>
      <c r="M428" t="n">
        <v>223</v>
      </c>
      <c r="N428" t="n">
        <v>37.29</v>
      </c>
      <c r="O428" t="n">
        <v>23510.33</v>
      </c>
      <c r="P428" t="n">
        <v>933.03</v>
      </c>
      <c r="Q428" t="n">
        <v>793.25</v>
      </c>
      <c r="R428" t="n">
        <v>389.72</v>
      </c>
      <c r="S428" t="n">
        <v>86.27</v>
      </c>
      <c r="T428" t="n">
        <v>140139.11</v>
      </c>
      <c r="U428" t="n">
        <v>0.22</v>
      </c>
      <c r="V428" t="n">
        <v>0.7</v>
      </c>
      <c r="W428" t="n">
        <v>0.58</v>
      </c>
      <c r="X428" t="n">
        <v>8.43</v>
      </c>
      <c r="Y428" t="n">
        <v>0.5</v>
      </c>
      <c r="Z428" t="n">
        <v>10</v>
      </c>
    </row>
    <row r="429">
      <c r="A429" t="n">
        <v>3</v>
      </c>
      <c r="B429" t="n">
        <v>95</v>
      </c>
      <c r="C429" t="inlineStr">
        <is>
          <t xml:space="preserve">CONCLUIDO	</t>
        </is>
      </c>
      <c r="D429" t="n">
        <v>1.3234</v>
      </c>
      <c r="E429" t="n">
        <v>75.56</v>
      </c>
      <c r="F429" t="n">
        <v>67.03</v>
      </c>
      <c r="G429" t="n">
        <v>24.67</v>
      </c>
      <c r="H429" t="n">
        <v>0.37</v>
      </c>
      <c r="I429" t="n">
        <v>163</v>
      </c>
      <c r="J429" t="n">
        <v>190.25</v>
      </c>
      <c r="K429" t="n">
        <v>53.44</v>
      </c>
      <c r="L429" t="n">
        <v>4</v>
      </c>
      <c r="M429" t="n">
        <v>161</v>
      </c>
      <c r="N429" t="n">
        <v>37.82</v>
      </c>
      <c r="O429" t="n">
        <v>23698.48</v>
      </c>
      <c r="P429" t="n">
        <v>899.36</v>
      </c>
      <c r="Q429" t="n">
        <v>793.22</v>
      </c>
      <c r="R429" t="n">
        <v>310.5</v>
      </c>
      <c r="S429" t="n">
        <v>86.27</v>
      </c>
      <c r="T429" t="n">
        <v>100839.44</v>
      </c>
      <c r="U429" t="n">
        <v>0.28</v>
      </c>
      <c r="V429" t="n">
        <v>0.72</v>
      </c>
      <c r="W429" t="n">
        <v>0.47</v>
      </c>
      <c r="X429" t="n">
        <v>6.05</v>
      </c>
      <c r="Y429" t="n">
        <v>0.5</v>
      </c>
      <c r="Z429" t="n">
        <v>10</v>
      </c>
    </row>
    <row r="430">
      <c r="A430" t="n">
        <v>4</v>
      </c>
      <c r="B430" t="n">
        <v>95</v>
      </c>
      <c r="C430" t="inlineStr">
        <is>
          <t xml:space="preserve">CONCLUIDO	</t>
        </is>
      </c>
      <c r="D430" t="n">
        <v>1.3711</v>
      </c>
      <c r="E430" t="n">
        <v>72.93000000000001</v>
      </c>
      <c r="F430" t="n">
        <v>65.7</v>
      </c>
      <c r="G430" t="n">
        <v>30.8</v>
      </c>
      <c r="H430" t="n">
        <v>0.46</v>
      </c>
      <c r="I430" t="n">
        <v>128</v>
      </c>
      <c r="J430" t="n">
        <v>191.78</v>
      </c>
      <c r="K430" t="n">
        <v>53.44</v>
      </c>
      <c r="L430" t="n">
        <v>5</v>
      </c>
      <c r="M430" t="n">
        <v>126</v>
      </c>
      <c r="N430" t="n">
        <v>38.35</v>
      </c>
      <c r="O430" t="n">
        <v>23887.36</v>
      </c>
      <c r="P430" t="n">
        <v>879.89</v>
      </c>
      <c r="Q430" t="n">
        <v>793.2</v>
      </c>
      <c r="R430" t="n">
        <v>265.92</v>
      </c>
      <c r="S430" t="n">
        <v>86.27</v>
      </c>
      <c r="T430" t="n">
        <v>78727.31</v>
      </c>
      <c r="U430" t="n">
        <v>0.32</v>
      </c>
      <c r="V430" t="n">
        <v>0.74</v>
      </c>
      <c r="W430" t="n">
        <v>0.43</v>
      </c>
      <c r="X430" t="n">
        <v>4.73</v>
      </c>
      <c r="Y430" t="n">
        <v>0.5</v>
      </c>
      <c r="Z430" t="n">
        <v>10</v>
      </c>
    </row>
    <row r="431">
      <c r="A431" t="n">
        <v>5</v>
      </c>
      <c r="B431" t="n">
        <v>95</v>
      </c>
      <c r="C431" t="inlineStr">
        <is>
          <t xml:space="preserve">CONCLUIDO	</t>
        </is>
      </c>
      <c r="D431" t="n">
        <v>1.4045</v>
      </c>
      <c r="E431" t="n">
        <v>71.2</v>
      </c>
      <c r="F431" t="n">
        <v>64.81999999999999</v>
      </c>
      <c r="G431" t="n">
        <v>37.04</v>
      </c>
      <c r="H431" t="n">
        <v>0.55</v>
      </c>
      <c r="I431" t="n">
        <v>105</v>
      </c>
      <c r="J431" t="n">
        <v>193.32</v>
      </c>
      <c r="K431" t="n">
        <v>53.44</v>
      </c>
      <c r="L431" t="n">
        <v>6</v>
      </c>
      <c r="M431" t="n">
        <v>103</v>
      </c>
      <c r="N431" t="n">
        <v>38.89</v>
      </c>
      <c r="O431" t="n">
        <v>24076.95</v>
      </c>
      <c r="P431" t="n">
        <v>866.67</v>
      </c>
      <c r="Q431" t="n">
        <v>793.2</v>
      </c>
      <c r="R431" t="n">
        <v>236.15</v>
      </c>
      <c r="S431" t="n">
        <v>86.27</v>
      </c>
      <c r="T431" t="n">
        <v>63957.37</v>
      </c>
      <c r="U431" t="n">
        <v>0.37</v>
      </c>
      <c r="V431" t="n">
        <v>0.75</v>
      </c>
      <c r="W431" t="n">
        <v>0.4</v>
      </c>
      <c r="X431" t="n">
        <v>3.85</v>
      </c>
      <c r="Y431" t="n">
        <v>0.5</v>
      </c>
      <c r="Z431" t="n">
        <v>10</v>
      </c>
    </row>
    <row r="432">
      <c r="A432" t="n">
        <v>6</v>
      </c>
      <c r="B432" t="n">
        <v>95</v>
      </c>
      <c r="C432" t="inlineStr">
        <is>
          <t xml:space="preserve">CONCLUIDO	</t>
        </is>
      </c>
      <c r="D432" t="n">
        <v>1.4285</v>
      </c>
      <c r="E432" t="n">
        <v>70</v>
      </c>
      <c r="F432" t="n">
        <v>64.22</v>
      </c>
      <c r="G432" t="n">
        <v>43.3</v>
      </c>
      <c r="H432" t="n">
        <v>0.64</v>
      </c>
      <c r="I432" t="n">
        <v>89</v>
      </c>
      <c r="J432" t="n">
        <v>194.86</v>
      </c>
      <c r="K432" t="n">
        <v>53.44</v>
      </c>
      <c r="L432" t="n">
        <v>7</v>
      </c>
      <c r="M432" t="n">
        <v>87</v>
      </c>
      <c r="N432" t="n">
        <v>39.43</v>
      </c>
      <c r="O432" t="n">
        <v>24267.28</v>
      </c>
      <c r="P432" t="n">
        <v>857.13</v>
      </c>
      <c r="Q432" t="n">
        <v>793.23</v>
      </c>
      <c r="R432" t="n">
        <v>216.76</v>
      </c>
      <c r="S432" t="n">
        <v>86.27</v>
      </c>
      <c r="T432" t="n">
        <v>54339.99</v>
      </c>
      <c r="U432" t="n">
        <v>0.4</v>
      </c>
      <c r="V432" t="n">
        <v>0.76</v>
      </c>
      <c r="W432" t="n">
        <v>0.36</v>
      </c>
      <c r="X432" t="n">
        <v>3.25</v>
      </c>
      <c r="Y432" t="n">
        <v>0.5</v>
      </c>
      <c r="Z432" t="n">
        <v>10</v>
      </c>
    </row>
    <row r="433">
      <c r="A433" t="n">
        <v>7</v>
      </c>
      <c r="B433" t="n">
        <v>95</v>
      </c>
      <c r="C433" t="inlineStr">
        <is>
          <t xml:space="preserve">CONCLUIDO	</t>
        </is>
      </c>
      <c r="D433" t="n">
        <v>1.4461</v>
      </c>
      <c r="E433" t="n">
        <v>69.15000000000001</v>
      </c>
      <c r="F433" t="n">
        <v>63.78</v>
      </c>
      <c r="G433" t="n">
        <v>49.06</v>
      </c>
      <c r="H433" t="n">
        <v>0.72</v>
      </c>
      <c r="I433" t="n">
        <v>78</v>
      </c>
      <c r="J433" t="n">
        <v>196.41</v>
      </c>
      <c r="K433" t="n">
        <v>53.44</v>
      </c>
      <c r="L433" t="n">
        <v>8</v>
      </c>
      <c r="M433" t="n">
        <v>76</v>
      </c>
      <c r="N433" t="n">
        <v>39.98</v>
      </c>
      <c r="O433" t="n">
        <v>24458.36</v>
      </c>
      <c r="P433" t="n">
        <v>849.71</v>
      </c>
      <c r="Q433" t="n">
        <v>793.2</v>
      </c>
      <c r="R433" t="n">
        <v>201.68</v>
      </c>
      <c r="S433" t="n">
        <v>86.27</v>
      </c>
      <c r="T433" t="n">
        <v>46854.21</v>
      </c>
      <c r="U433" t="n">
        <v>0.43</v>
      </c>
      <c r="V433" t="n">
        <v>0.76</v>
      </c>
      <c r="W433" t="n">
        <v>0.35</v>
      </c>
      <c r="X433" t="n">
        <v>2.81</v>
      </c>
      <c r="Y433" t="n">
        <v>0.5</v>
      </c>
      <c r="Z433" t="n">
        <v>10</v>
      </c>
    </row>
    <row r="434">
      <c r="A434" t="n">
        <v>8</v>
      </c>
      <c r="B434" t="n">
        <v>95</v>
      </c>
      <c r="C434" t="inlineStr">
        <is>
          <t xml:space="preserve">CONCLUIDO	</t>
        </is>
      </c>
      <c r="D434" t="n">
        <v>1.4652</v>
      </c>
      <c r="E434" t="n">
        <v>68.25</v>
      </c>
      <c r="F434" t="n">
        <v>63.25</v>
      </c>
      <c r="G434" t="n">
        <v>55.81</v>
      </c>
      <c r="H434" t="n">
        <v>0.8100000000000001</v>
      </c>
      <c r="I434" t="n">
        <v>68</v>
      </c>
      <c r="J434" t="n">
        <v>197.97</v>
      </c>
      <c r="K434" t="n">
        <v>53.44</v>
      </c>
      <c r="L434" t="n">
        <v>9</v>
      </c>
      <c r="M434" t="n">
        <v>66</v>
      </c>
      <c r="N434" t="n">
        <v>40.53</v>
      </c>
      <c r="O434" t="n">
        <v>24650.18</v>
      </c>
      <c r="P434" t="n">
        <v>841.4299999999999</v>
      </c>
      <c r="Q434" t="n">
        <v>793.21</v>
      </c>
      <c r="R434" t="n">
        <v>185.28</v>
      </c>
      <c r="S434" t="n">
        <v>86.27</v>
      </c>
      <c r="T434" t="n">
        <v>38706.9</v>
      </c>
      <c r="U434" t="n">
        <v>0.47</v>
      </c>
      <c r="V434" t="n">
        <v>0.77</v>
      </c>
      <c r="W434" t="n">
        <v>0.29</v>
      </c>
      <c r="X434" t="n">
        <v>2.28</v>
      </c>
      <c r="Y434" t="n">
        <v>0.5</v>
      </c>
      <c r="Z434" t="n">
        <v>10</v>
      </c>
    </row>
    <row r="435">
      <c r="A435" t="n">
        <v>9</v>
      </c>
      <c r="B435" t="n">
        <v>95</v>
      </c>
      <c r="C435" t="inlineStr">
        <is>
          <t xml:space="preserve">CONCLUIDO	</t>
        </is>
      </c>
      <c r="D435" t="n">
        <v>1.4688</v>
      </c>
      <c r="E435" t="n">
        <v>68.08</v>
      </c>
      <c r="F435" t="n">
        <v>63.31</v>
      </c>
      <c r="G435" t="n">
        <v>61.27</v>
      </c>
      <c r="H435" t="n">
        <v>0.89</v>
      </c>
      <c r="I435" t="n">
        <v>62</v>
      </c>
      <c r="J435" t="n">
        <v>199.53</v>
      </c>
      <c r="K435" t="n">
        <v>53.44</v>
      </c>
      <c r="L435" t="n">
        <v>10</v>
      </c>
      <c r="M435" t="n">
        <v>60</v>
      </c>
      <c r="N435" t="n">
        <v>41.1</v>
      </c>
      <c r="O435" t="n">
        <v>24842.77</v>
      </c>
      <c r="P435" t="n">
        <v>840.95</v>
      </c>
      <c r="Q435" t="n">
        <v>793.2</v>
      </c>
      <c r="R435" t="n">
        <v>186.22</v>
      </c>
      <c r="S435" t="n">
        <v>86.27</v>
      </c>
      <c r="T435" t="n">
        <v>39204.34</v>
      </c>
      <c r="U435" t="n">
        <v>0.46</v>
      </c>
      <c r="V435" t="n">
        <v>0.77</v>
      </c>
      <c r="W435" t="n">
        <v>0.32</v>
      </c>
      <c r="X435" t="n">
        <v>2.34</v>
      </c>
      <c r="Y435" t="n">
        <v>0.5</v>
      </c>
      <c r="Z435" t="n">
        <v>10</v>
      </c>
    </row>
    <row r="436">
      <c r="A436" t="n">
        <v>10</v>
      </c>
      <c r="B436" t="n">
        <v>95</v>
      </c>
      <c r="C436" t="inlineStr">
        <is>
          <t xml:space="preserve">CONCLUIDO	</t>
        </is>
      </c>
      <c r="D436" t="n">
        <v>1.4796</v>
      </c>
      <c r="E436" t="n">
        <v>67.59</v>
      </c>
      <c r="F436" t="n">
        <v>63.03</v>
      </c>
      <c r="G436" t="n">
        <v>67.54000000000001</v>
      </c>
      <c r="H436" t="n">
        <v>0.97</v>
      </c>
      <c r="I436" t="n">
        <v>56</v>
      </c>
      <c r="J436" t="n">
        <v>201.1</v>
      </c>
      <c r="K436" t="n">
        <v>53.44</v>
      </c>
      <c r="L436" t="n">
        <v>11</v>
      </c>
      <c r="M436" t="n">
        <v>54</v>
      </c>
      <c r="N436" t="n">
        <v>41.66</v>
      </c>
      <c r="O436" t="n">
        <v>25036.12</v>
      </c>
      <c r="P436" t="n">
        <v>836.48</v>
      </c>
      <c r="Q436" t="n">
        <v>793.2</v>
      </c>
      <c r="R436" t="n">
        <v>177.11</v>
      </c>
      <c r="S436" t="n">
        <v>86.27</v>
      </c>
      <c r="T436" t="n">
        <v>34681.13</v>
      </c>
      <c r="U436" t="n">
        <v>0.49</v>
      </c>
      <c r="V436" t="n">
        <v>0.77</v>
      </c>
      <c r="W436" t="n">
        <v>0.31</v>
      </c>
      <c r="X436" t="n">
        <v>2.07</v>
      </c>
      <c r="Y436" t="n">
        <v>0.5</v>
      </c>
      <c r="Z436" t="n">
        <v>10</v>
      </c>
    </row>
    <row r="437">
      <c r="A437" t="n">
        <v>11</v>
      </c>
      <c r="B437" t="n">
        <v>95</v>
      </c>
      <c r="C437" t="inlineStr">
        <is>
          <t xml:space="preserve">CONCLUIDO	</t>
        </is>
      </c>
      <c r="D437" t="n">
        <v>1.4881</v>
      </c>
      <c r="E437" t="n">
        <v>67.2</v>
      </c>
      <c r="F437" t="n">
        <v>62.83</v>
      </c>
      <c r="G437" t="n">
        <v>73.92</v>
      </c>
      <c r="H437" t="n">
        <v>1.05</v>
      </c>
      <c r="I437" t="n">
        <v>51</v>
      </c>
      <c r="J437" t="n">
        <v>202.67</v>
      </c>
      <c r="K437" t="n">
        <v>53.44</v>
      </c>
      <c r="L437" t="n">
        <v>12</v>
      </c>
      <c r="M437" t="n">
        <v>49</v>
      </c>
      <c r="N437" t="n">
        <v>42.24</v>
      </c>
      <c r="O437" t="n">
        <v>25230.25</v>
      </c>
      <c r="P437" t="n">
        <v>832.59</v>
      </c>
      <c r="Q437" t="n">
        <v>793.2</v>
      </c>
      <c r="R437" t="n">
        <v>170.35</v>
      </c>
      <c r="S437" t="n">
        <v>86.27</v>
      </c>
      <c r="T437" t="n">
        <v>31326.37</v>
      </c>
      <c r="U437" t="n">
        <v>0.51</v>
      </c>
      <c r="V437" t="n">
        <v>0.77</v>
      </c>
      <c r="W437" t="n">
        <v>0.3</v>
      </c>
      <c r="X437" t="n">
        <v>1.86</v>
      </c>
      <c r="Y437" t="n">
        <v>0.5</v>
      </c>
      <c r="Z437" t="n">
        <v>10</v>
      </c>
    </row>
    <row r="438">
      <c r="A438" t="n">
        <v>12</v>
      </c>
      <c r="B438" t="n">
        <v>95</v>
      </c>
      <c r="C438" t="inlineStr">
        <is>
          <t xml:space="preserve">CONCLUIDO	</t>
        </is>
      </c>
      <c r="D438" t="n">
        <v>1.4951</v>
      </c>
      <c r="E438" t="n">
        <v>66.89</v>
      </c>
      <c r="F438" t="n">
        <v>62.67</v>
      </c>
      <c r="G438" t="n">
        <v>80</v>
      </c>
      <c r="H438" t="n">
        <v>1.13</v>
      </c>
      <c r="I438" t="n">
        <v>47</v>
      </c>
      <c r="J438" t="n">
        <v>204.25</v>
      </c>
      <c r="K438" t="n">
        <v>53.44</v>
      </c>
      <c r="L438" t="n">
        <v>13</v>
      </c>
      <c r="M438" t="n">
        <v>45</v>
      </c>
      <c r="N438" t="n">
        <v>42.82</v>
      </c>
      <c r="O438" t="n">
        <v>25425.3</v>
      </c>
      <c r="P438" t="n">
        <v>829.04</v>
      </c>
      <c r="Q438" t="n">
        <v>793.21</v>
      </c>
      <c r="R438" t="n">
        <v>164.79</v>
      </c>
      <c r="S438" t="n">
        <v>86.27</v>
      </c>
      <c r="T438" t="n">
        <v>28562.5</v>
      </c>
      <c r="U438" t="n">
        <v>0.52</v>
      </c>
      <c r="V438" t="n">
        <v>0.77</v>
      </c>
      <c r="W438" t="n">
        <v>0.29</v>
      </c>
      <c r="X438" t="n">
        <v>1.7</v>
      </c>
      <c r="Y438" t="n">
        <v>0.5</v>
      </c>
      <c r="Z438" t="n">
        <v>10</v>
      </c>
    </row>
    <row r="439">
      <c r="A439" t="n">
        <v>13</v>
      </c>
      <c r="B439" t="n">
        <v>95</v>
      </c>
      <c r="C439" t="inlineStr">
        <is>
          <t xml:space="preserve">CONCLUIDO	</t>
        </is>
      </c>
      <c r="D439" t="n">
        <v>1.4998</v>
      </c>
      <c r="E439" t="n">
        <v>66.68000000000001</v>
      </c>
      <c r="F439" t="n">
        <v>62.57</v>
      </c>
      <c r="G439" t="n">
        <v>85.31999999999999</v>
      </c>
      <c r="H439" t="n">
        <v>1.21</v>
      </c>
      <c r="I439" t="n">
        <v>44</v>
      </c>
      <c r="J439" t="n">
        <v>205.84</v>
      </c>
      <c r="K439" t="n">
        <v>53.44</v>
      </c>
      <c r="L439" t="n">
        <v>14</v>
      </c>
      <c r="M439" t="n">
        <v>42</v>
      </c>
      <c r="N439" t="n">
        <v>43.4</v>
      </c>
      <c r="O439" t="n">
        <v>25621.03</v>
      </c>
      <c r="P439" t="n">
        <v>825.96</v>
      </c>
      <c r="Q439" t="n">
        <v>793.22</v>
      </c>
      <c r="R439" t="n">
        <v>161.34</v>
      </c>
      <c r="S439" t="n">
        <v>86.27</v>
      </c>
      <c r="T439" t="n">
        <v>26855.94</v>
      </c>
      <c r="U439" t="n">
        <v>0.53</v>
      </c>
      <c r="V439" t="n">
        <v>0.78</v>
      </c>
      <c r="W439" t="n">
        <v>0.29</v>
      </c>
      <c r="X439" t="n">
        <v>1.6</v>
      </c>
      <c r="Y439" t="n">
        <v>0.5</v>
      </c>
      <c r="Z439" t="n">
        <v>10</v>
      </c>
    </row>
    <row r="440">
      <c r="A440" t="n">
        <v>14</v>
      </c>
      <c r="B440" t="n">
        <v>95</v>
      </c>
      <c r="C440" t="inlineStr">
        <is>
          <t xml:space="preserve">CONCLUIDO	</t>
        </is>
      </c>
      <c r="D440" t="n">
        <v>1.5049</v>
      </c>
      <c r="E440" t="n">
        <v>66.45</v>
      </c>
      <c r="F440" t="n">
        <v>62.45</v>
      </c>
      <c r="G440" t="n">
        <v>91.40000000000001</v>
      </c>
      <c r="H440" t="n">
        <v>1.28</v>
      </c>
      <c r="I440" t="n">
        <v>41</v>
      </c>
      <c r="J440" t="n">
        <v>207.43</v>
      </c>
      <c r="K440" t="n">
        <v>53.44</v>
      </c>
      <c r="L440" t="n">
        <v>15</v>
      </c>
      <c r="M440" t="n">
        <v>39</v>
      </c>
      <c r="N440" t="n">
        <v>44</v>
      </c>
      <c r="O440" t="n">
        <v>25817.56</v>
      </c>
      <c r="P440" t="n">
        <v>823.38</v>
      </c>
      <c r="Q440" t="n">
        <v>793.2</v>
      </c>
      <c r="R440" t="n">
        <v>157.68</v>
      </c>
      <c r="S440" t="n">
        <v>86.27</v>
      </c>
      <c r="T440" t="n">
        <v>25037.57</v>
      </c>
      <c r="U440" t="n">
        <v>0.55</v>
      </c>
      <c r="V440" t="n">
        <v>0.78</v>
      </c>
      <c r="W440" t="n">
        <v>0.28</v>
      </c>
      <c r="X440" t="n">
        <v>1.48</v>
      </c>
      <c r="Y440" t="n">
        <v>0.5</v>
      </c>
      <c r="Z440" t="n">
        <v>10</v>
      </c>
    </row>
    <row r="441">
      <c r="A441" t="n">
        <v>15</v>
      </c>
      <c r="B441" t="n">
        <v>95</v>
      </c>
      <c r="C441" t="inlineStr">
        <is>
          <t xml:space="preserve">CONCLUIDO	</t>
        </is>
      </c>
      <c r="D441" t="n">
        <v>1.5106</v>
      </c>
      <c r="E441" t="n">
        <v>66.2</v>
      </c>
      <c r="F441" t="n">
        <v>62.32</v>
      </c>
      <c r="G441" t="n">
        <v>98.40000000000001</v>
      </c>
      <c r="H441" t="n">
        <v>1.36</v>
      </c>
      <c r="I441" t="n">
        <v>38</v>
      </c>
      <c r="J441" t="n">
        <v>209.03</v>
      </c>
      <c r="K441" t="n">
        <v>53.44</v>
      </c>
      <c r="L441" t="n">
        <v>16</v>
      </c>
      <c r="M441" t="n">
        <v>36</v>
      </c>
      <c r="N441" t="n">
        <v>44.6</v>
      </c>
      <c r="O441" t="n">
        <v>26014.91</v>
      </c>
      <c r="P441" t="n">
        <v>819.96</v>
      </c>
      <c r="Q441" t="n">
        <v>793.2</v>
      </c>
      <c r="R441" t="n">
        <v>153.01</v>
      </c>
      <c r="S441" t="n">
        <v>86.27</v>
      </c>
      <c r="T441" t="n">
        <v>22721.12</v>
      </c>
      <c r="U441" t="n">
        <v>0.5600000000000001</v>
      </c>
      <c r="V441" t="n">
        <v>0.78</v>
      </c>
      <c r="W441" t="n">
        <v>0.28</v>
      </c>
      <c r="X441" t="n">
        <v>1.35</v>
      </c>
      <c r="Y441" t="n">
        <v>0.5</v>
      </c>
      <c r="Z441" t="n">
        <v>10</v>
      </c>
    </row>
    <row r="442">
      <c r="A442" t="n">
        <v>16</v>
      </c>
      <c r="B442" t="n">
        <v>95</v>
      </c>
      <c r="C442" t="inlineStr">
        <is>
          <t xml:space="preserve">CONCLUIDO	</t>
        </is>
      </c>
      <c r="D442" t="n">
        <v>1.5153</v>
      </c>
      <c r="E442" t="n">
        <v>65.98999999999999</v>
      </c>
      <c r="F442" t="n">
        <v>62.18</v>
      </c>
      <c r="G442" t="n">
        <v>103.64</v>
      </c>
      <c r="H442" t="n">
        <v>1.43</v>
      </c>
      <c r="I442" t="n">
        <v>36</v>
      </c>
      <c r="J442" t="n">
        <v>210.64</v>
      </c>
      <c r="K442" t="n">
        <v>53.44</v>
      </c>
      <c r="L442" t="n">
        <v>17</v>
      </c>
      <c r="M442" t="n">
        <v>34</v>
      </c>
      <c r="N442" t="n">
        <v>45.21</v>
      </c>
      <c r="O442" t="n">
        <v>26213.09</v>
      </c>
      <c r="P442" t="n">
        <v>817.3099999999999</v>
      </c>
      <c r="Q442" t="n">
        <v>793.21</v>
      </c>
      <c r="R442" t="n">
        <v>148.23</v>
      </c>
      <c r="S442" t="n">
        <v>86.27</v>
      </c>
      <c r="T442" t="n">
        <v>20340.38</v>
      </c>
      <c r="U442" t="n">
        <v>0.58</v>
      </c>
      <c r="V442" t="n">
        <v>0.78</v>
      </c>
      <c r="W442" t="n">
        <v>0.28</v>
      </c>
      <c r="X442" t="n">
        <v>1.21</v>
      </c>
      <c r="Y442" t="n">
        <v>0.5</v>
      </c>
      <c r="Z442" t="n">
        <v>10</v>
      </c>
    </row>
    <row r="443">
      <c r="A443" t="n">
        <v>17</v>
      </c>
      <c r="B443" t="n">
        <v>95</v>
      </c>
      <c r="C443" t="inlineStr">
        <is>
          <t xml:space="preserve">CONCLUIDO	</t>
        </is>
      </c>
      <c r="D443" t="n">
        <v>1.5161</v>
      </c>
      <c r="E443" t="n">
        <v>65.95999999999999</v>
      </c>
      <c r="F443" t="n">
        <v>62.23</v>
      </c>
      <c r="G443" t="n">
        <v>109.81</v>
      </c>
      <c r="H443" t="n">
        <v>1.51</v>
      </c>
      <c r="I443" t="n">
        <v>34</v>
      </c>
      <c r="J443" t="n">
        <v>212.25</v>
      </c>
      <c r="K443" t="n">
        <v>53.44</v>
      </c>
      <c r="L443" t="n">
        <v>18</v>
      </c>
      <c r="M443" t="n">
        <v>32</v>
      </c>
      <c r="N443" t="n">
        <v>45.82</v>
      </c>
      <c r="O443" t="n">
        <v>26412.11</v>
      </c>
      <c r="P443" t="n">
        <v>817.35</v>
      </c>
      <c r="Q443" t="n">
        <v>793.2</v>
      </c>
      <c r="R443" t="n">
        <v>150.08</v>
      </c>
      <c r="S443" t="n">
        <v>86.27</v>
      </c>
      <c r="T443" t="n">
        <v>21277.31</v>
      </c>
      <c r="U443" t="n">
        <v>0.57</v>
      </c>
      <c r="V443" t="n">
        <v>0.78</v>
      </c>
      <c r="W443" t="n">
        <v>0.28</v>
      </c>
      <c r="X443" t="n">
        <v>1.26</v>
      </c>
      <c r="Y443" t="n">
        <v>0.5</v>
      </c>
      <c r="Z443" t="n">
        <v>10</v>
      </c>
    </row>
    <row r="444">
      <c r="A444" t="n">
        <v>18</v>
      </c>
      <c r="B444" t="n">
        <v>95</v>
      </c>
      <c r="C444" t="inlineStr">
        <is>
          <t xml:space="preserve">CONCLUIDO	</t>
        </is>
      </c>
      <c r="D444" t="n">
        <v>1.52</v>
      </c>
      <c r="E444" t="n">
        <v>65.79000000000001</v>
      </c>
      <c r="F444" t="n">
        <v>62.13</v>
      </c>
      <c r="G444" t="n">
        <v>116.5</v>
      </c>
      <c r="H444" t="n">
        <v>1.58</v>
      </c>
      <c r="I444" t="n">
        <v>32</v>
      </c>
      <c r="J444" t="n">
        <v>213.87</v>
      </c>
      <c r="K444" t="n">
        <v>53.44</v>
      </c>
      <c r="L444" t="n">
        <v>19</v>
      </c>
      <c r="M444" t="n">
        <v>30</v>
      </c>
      <c r="N444" t="n">
        <v>46.44</v>
      </c>
      <c r="O444" t="n">
        <v>26611.98</v>
      </c>
      <c r="P444" t="n">
        <v>814.83</v>
      </c>
      <c r="Q444" t="n">
        <v>793.2</v>
      </c>
      <c r="R444" t="n">
        <v>146.84</v>
      </c>
      <c r="S444" t="n">
        <v>86.27</v>
      </c>
      <c r="T444" t="n">
        <v>19666.05</v>
      </c>
      <c r="U444" t="n">
        <v>0.59</v>
      </c>
      <c r="V444" t="n">
        <v>0.78</v>
      </c>
      <c r="W444" t="n">
        <v>0.27</v>
      </c>
      <c r="X444" t="n">
        <v>1.16</v>
      </c>
      <c r="Y444" t="n">
        <v>0.5</v>
      </c>
      <c r="Z444" t="n">
        <v>10</v>
      </c>
    </row>
    <row r="445">
      <c r="A445" t="n">
        <v>19</v>
      </c>
      <c r="B445" t="n">
        <v>95</v>
      </c>
      <c r="C445" t="inlineStr">
        <is>
          <t xml:space="preserve">CONCLUIDO	</t>
        </is>
      </c>
      <c r="D445" t="n">
        <v>1.5217</v>
      </c>
      <c r="E445" t="n">
        <v>65.72</v>
      </c>
      <c r="F445" t="n">
        <v>62.09</v>
      </c>
      <c r="G445" t="n">
        <v>120.18</v>
      </c>
      <c r="H445" t="n">
        <v>1.65</v>
      </c>
      <c r="I445" t="n">
        <v>31</v>
      </c>
      <c r="J445" t="n">
        <v>215.5</v>
      </c>
      <c r="K445" t="n">
        <v>53.44</v>
      </c>
      <c r="L445" t="n">
        <v>20</v>
      </c>
      <c r="M445" t="n">
        <v>29</v>
      </c>
      <c r="N445" t="n">
        <v>47.07</v>
      </c>
      <c r="O445" t="n">
        <v>26812.71</v>
      </c>
      <c r="P445" t="n">
        <v>812.09</v>
      </c>
      <c r="Q445" t="n">
        <v>793.21</v>
      </c>
      <c r="R445" t="n">
        <v>145.5</v>
      </c>
      <c r="S445" t="n">
        <v>86.27</v>
      </c>
      <c r="T445" t="n">
        <v>18997.53</v>
      </c>
      <c r="U445" t="n">
        <v>0.59</v>
      </c>
      <c r="V445" t="n">
        <v>0.78</v>
      </c>
      <c r="W445" t="n">
        <v>0.27</v>
      </c>
      <c r="X445" t="n">
        <v>1.13</v>
      </c>
      <c r="Y445" t="n">
        <v>0.5</v>
      </c>
      <c r="Z445" t="n">
        <v>10</v>
      </c>
    </row>
    <row r="446">
      <c r="A446" t="n">
        <v>20</v>
      </c>
      <c r="B446" t="n">
        <v>95</v>
      </c>
      <c r="C446" t="inlineStr">
        <is>
          <t xml:space="preserve">CONCLUIDO	</t>
        </is>
      </c>
      <c r="D446" t="n">
        <v>1.5252</v>
      </c>
      <c r="E446" t="n">
        <v>65.56999999999999</v>
      </c>
      <c r="F446" t="n">
        <v>62.02</v>
      </c>
      <c r="G446" t="n">
        <v>128.31</v>
      </c>
      <c r="H446" t="n">
        <v>1.72</v>
      </c>
      <c r="I446" t="n">
        <v>29</v>
      </c>
      <c r="J446" t="n">
        <v>217.14</v>
      </c>
      <c r="K446" t="n">
        <v>53.44</v>
      </c>
      <c r="L446" t="n">
        <v>21</v>
      </c>
      <c r="M446" t="n">
        <v>27</v>
      </c>
      <c r="N446" t="n">
        <v>47.7</v>
      </c>
      <c r="O446" t="n">
        <v>27014.3</v>
      </c>
      <c r="P446" t="n">
        <v>811.29</v>
      </c>
      <c r="Q446" t="n">
        <v>793.2</v>
      </c>
      <c r="R446" t="n">
        <v>143.05</v>
      </c>
      <c r="S446" t="n">
        <v>86.27</v>
      </c>
      <c r="T446" t="n">
        <v>17782.84</v>
      </c>
      <c r="U446" t="n">
        <v>0.6</v>
      </c>
      <c r="V446" t="n">
        <v>0.78</v>
      </c>
      <c r="W446" t="n">
        <v>0.27</v>
      </c>
      <c r="X446" t="n">
        <v>1.05</v>
      </c>
      <c r="Y446" t="n">
        <v>0.5</v>
      </c>
      <c r="Z446" t="n">
        <v>10</v>
      </c>
    </row>
    <row r="447">
      <c r="A447" t="n">
        <v>21</v>
      </c>
      <c r="B447" t="n">
        <v>95</v>
      </c>
      <c r="C447" t="inlineStr">
        <is>
          <t xml:space="preserve">CONCLUIDO	</t>
        </is>
      </c>
      <c r="D447" t="n">
        <v>1.5271</v>
      </c>
      <c r="E447" t="n">
        <v>65.48</v>
      </c>
      <c r="F447" t="n">
        <v>61.97</v>
      </c>
      <c r="G447" t="n">
        <v>132.8</v>
      </c>
      <c r="H447" t="n">
        <v>1.79</v>
      </c>
      <c r="I447" t="n">
        <v>28</v>
      </c>
      <c r="J447" t="n">
        <v>218.78</v>
      </c>
      <c r="K447" t="n">
        <v>53.44</v>
      </c>
      <c r="L447" t="n">
        <v>22</v>
      </c>
      <c r="M447" t="n">
        <v>26</v>
      </c>
      <c r="N447" t="n">
        <v>48.34</v>
      </c>
      <c r="O447" t="n">
        <v>27216.79</v>
      </c>
      <c r="P447" t="n">
        <v>810.12</v>
      </c>
      <c r="Q447" t="n">
        <v>793.2</v>
      </c>
      <c r="R447" t="n">
        <v>141.71</v>
      </c>
      <c r="S447" t="n">
        <v>86.27</v>
      </c>
      <c r="T447" t="n">
        <v>17120.81</v>
      </c>
      <c r="U447" t="n">
        <v>0.61</v>
      </c>
      <c r="V447" t="n">
        <v>0.78</v>
      </c>
      <c r="W447" t="n">
        <v>0.26</v>
      </c>
      <c r="X447" t="n">
        <v>1.01</v>
      </c>
      <c r="Y447" t="n">
        <v>0.5</v>
      </c>
      <c r="Z447" t="n">
        <v>10</v>
      </c>
    </row>
    <row r="448">
      <c r="A448" t="n">
        <v>22</v>
      </c>
      <c r="B448" t="n">
        <v>95</v>
      </c>
      <c r="C448" t="inlineStr">
        <is>
          <t xml:space="preserve">CONCLUIDO	</t>
        </is>
      </c>
      <c r="D448" t="n">
        <v>1.5293</v>
      </c>
      <c r="E448" t="n">
        <v>65.39</v>
      </c>
      <c r="F448" t="n">
        <v>61.92</v>
      </c>
      <c r="G448" t="n">
        <v>137.59</v>
      </c>
      <c r="H448" t="n">
        <v>1.85</v>
      </c>
      <c r="I448" t="n">
        <v>27</v>
      </c>
      <c r="J448" t="n">
        <v>220.43</v>
      </c>
      <c r="K448" t="n">
        <v>53.44</v>
      </c>
      <c r="L448" t="n">
        <v>23</v>
      </c>
      <c r="M448" t="n">
        <v>25</v>
      </c>
      <c r="N448" t="n">
        <v>48.99</v>
      </c>
      <c r="O448" t="n">
        <v>27420.16</v>
      </c>
      <c r="P448" t="n">
        <v>808.52</v>
      </c>
      <c r="Q448" t="n">
        <v>793.2</v>
      </c>
      <c r="R448" t="n">
        <v>139.79</v>
      </c>
      <c r="S448" t="n">
        <v>86.27</v>
      </c>
      <c r="T448" t="n">
        <v>16165.69</v>
      </c>
      <c r="U448" t="n">
        <v>0.62</v>
      </c>
      <c r="V448" t="n">
        <v>0.78</v>
      </c>
      <c r="W448" t="n">
        <v>0.26</v>
      </c>
      <c r="X448" t="n">
        <v>0.95</v>
      </c>
      <c r="Y448" t="n">
        <v>0.5</v>
      </c>
      <c r="Z448" t="n">
        <v>10</v>
      </c>
    </row>
    <row r="449">
      <c r="A449" t="n">
        <v>23</v>
      </c>
      <c r="B449" t="n">
        <v>95</v>
      </c>
      <c r="C449" t="inlineStr">
        <is>
          <t xml:space="preserve">CONCLUIDO	</t>
        </is>
      </c>
      <c r="D449" t="n">
        <v>1.5309</v>
      </c>
      <c r="E449" t="n">
        <v>65.31999999999999</v>
      </c>
      <c r="F449" t="n">
        <v>61.88</v>
      </c>
      <c r="G449" t="n">
        <v>142.81</v>
      </c>
      <c r="H449" t="n">
        <v>1.92</v>
      </c>
      <c r="I449" t="n">
        <v>26</v>
      </c>
      <c r="J449" t="n">
        <v>222.08</v>
      </c>
      <c r="K449" t="n">
        <v>53.44</v>
      </c>
      <c r="L449" t="n">
        <v>24</v>
      </c>
      <c r="M449" t="n">
        <v>24</v>
      </c>
      <c r="N449" t="n">
        <v>49.65</v>
      </c>
      <c r="O449" t="n">
        <v>27624.44</v>
      </c>
      <c r="P449" t="n">
        <v>806.01</v>
      </c>
      <c r="Q449" t="n">
        <v>793.2</v>
      </c>
      <c r="R449" t="n">
        <v>138.53</v>
      </c>
      <c r="S449" t="n">
        <v>86.27</v>
      </c>
      <c r="T449" t="n">
        <v>15539.32</v>
      </c>
      <c r="U449" t="n">
        <v>0.62</v>
      </c>
      <c r="V449" t="n">
        <v>0.78</v>
      </c>
      <c r="W449" t="n">
        <v>0.26</v>
      </c>
      <c r="X449" t="n">
        <v>0.92</v>
      </c>
      <c r="Y449" t="n">
        <v>0.5</v>
      </c>
      <c r="Z449" t="n">
        <v>10</v>
      </c>
    </row>
    <row r="450">
      <c r="A450" t="n">
        <v>24</v>
      </c>
      <c r="B450" t="n">
        <v>95</v>
      </c>
      <c r="C450" t="inlineStr">
        <is>
          <t xml:space="preserve">CONCLUIDO	</t>
        </is>
      </c>
      <c r="D450" t="n">
        <v>1.5347</v>
      </c>
      <c r="E450" t="n">
        <v>65.16</v>
      </c>
      <c r="F450" t="n">
        <v>61.8</v>
      </c>
      <c r="G450" t="n">
        <v>154.5</v>
      </c>
      <c r="H450" t="n">
        <v>1.99</v>
      </c>
      <c r="I450" t="n">
        <v>24</v>
      </c>
      <c r="J450" t="n">
        <v>223.75</v>
      </c>
      <c r="K450" t="n">
        <v>53.44</v>
      </c>
      <c r="L450" t="n">
        <v>25</v>
      </c>
      <c r="M450" t="n">
        <v>22</v>
      </c>
      <c r="N450" t="n">
        <v>50.31</v>
      </c>
      <c r="O450" t="n">
        <v>27829.77</v>
      </c>
      <c r="P450" t="n">
        <v>803.59</v>
      </c>
      <c r="Q450" t="n">
        <v>793.2</v>
      </c>
      <c r="R450" t="n">
        <v>135.64</v>
      </c>
      <c r="S450" t="n">
        <v>86.27</v>
      </c>
      <c r="T450" t="n">
        <v>14104.07</v>
      </c>
      <c r="U450" t="n">
        <v>0.64</v>
      </c>
      <c r="V450" t="n">
        <v>0.79</v>
      </c>
      <c r="W450" t="n">
        <v>0.26</v>
      </c>
      <c r="X450" t="n">
        <v>0.83</v>
      </c>
      <c r="Y450" t="n">
        <v>0.5</v>
      </c>
      <c r="Z450" t="n">
        <v>10</v>
      </c>
    </row>
    <row r="451">
      <c r="A451" t="n">
        <v>25</v>
      </c>
      <c r="B451" t="n">
        <v>95</v>
      </c>
      <c r="C451" t="inlineStr">
        <is>
          <t xml:space="preserve">CONCLUIDO	</t>
        </is>
      </c>
      <c r="D451" t="n">
        <v>1.5323</v>
      </c>
      <c r="E451" t="n">
        <v>65.26000000000001</v>
      </c>
      <c r="F451" t="n">
        <v>61.9</v>
      </c>
      <c r="G451" t="n">
        <v>154.75</v>
      </c>
      <c r="H451" t="n">
        <v>2.05</v>
      </c>
      <c r="I451" t="n">
        <v>24</v>
      </c>
      <c r="J451" t="n">
        <v>225.42</v>
      </c>
      <c r="K451" t="n">
        <v>53.44</v>
      </c>
      <c r="L451" t="n">
        <v>26</v>
      </c>
      <c r="M451" t="n">
        <v>22</v>
      </c>
      <c r="N451" t="n">
        <v>50.98</v>
      </c>
      <c r="O451" t="n">
        <v>28035.92</v>
      </c>
      <c r="P451" t="n">
        <v>802.8</v>
      </c>
      <c r="Q451" t="n">
        <v>793.2</v>
      </c>
      <c r="R451" t="n">
        <v>139.5</v>
      </c>
      <c r="S451" t="n">
        <v>86.27</v>
      </c>
      <c r="T451" t="n">
        <v>16033.57</v>
      </c>
      <c r="U451" t="n">
        <v>0.62</v>
      </c>
      <c r="V451" t="n">
        <v>0.78</v>
      </c>
      <c r="W451" t="n">
        <v>0.26</v>
      </c>
      <c r="X451" t="n">
        <v>0.93</v>
      </c>
      <c r="Y451" t="n">
        <v>0.5</v>
      </c>
      <c r="Z451" t="n">
        <v>10</v>
      </c>
    </row>
    <row r="452">
      <c r="A452" t="n">
        <v>26</v>
      </c>
      <c r="B452" t="n">
        <v>95</v>
      </c>
      <c r="C452" t="inlineStr">
        <is>
          <t xml:space="preserve">CONCLUIDO	</t>
        </is>
      </c>
      <c r="D452" t="n">
        <v>1.5357</v>
      </c>
      <c r="E452" t="n">
        <v>65.12</v>
      </c>
      <c r="F452" t="n">
        <v>61.79</v>
      </c>
      <c r="G452" t="n">
        <v>161.2</v>
      </c>
      <c r="H452" t="n">
        <v>2.11</v>
      </c>
      <c r="I452" t="n">
        <v>23</v>
      </c>
      <c r="J452" t="n">
        <v>227.1</v>
      </c>
      <c r="K452" t="n">
        <v>53.44</v>
      </c>
      <c r="L452" t="n">
        <v>27</v>
      </c>
      <c r="M452" t="n">
        <v>21</v>
      </c>
      <c r="N452" t="n">
        <v>51.66</v>
      </c>
      <c r="O452" t="n">
        <v>28243</v>
      </c>
      <c r="P452" t="n">
        <v>803.36</v>
      </c>
      <c r="Q452" t="n">
        <v>793.2</v>
      </c>
      <c r="R452" t="n">
        <v>135.61</v>
      </c>
      <c r="S452" t="n">
        <v>86.27</v>
      </c>
      <c r="T452" t="n">
        <v>14095.22</v>
      </c>
      <c r="U452" t="n">
        <v>0.64</v>
      </c>
      <c r="V452" t="n">
        <v>0.79</v>
      </c>
      <c r="W452" t="n">
        <v>0.26</v>
      </c>
      <c r="X452" t="n">
        <v>0.82</v>
      </c>
      <c r="Y452" t="n">
        <v>0.5</v>
      </c>
      <c r="Z452" t="n">
        <v>10</v>
      </c>
    </row>
    <row r="453">
      <c r="A453" t="n">
        <v>27</v>
      </c>
      <c r="B453" t="n">
        <v>95</v>
      </c>
      <c r="C453" t="inlineStr">
        <is>
          <t xml:space="preserve">CONCLUIDO	</t>
        </is>
      </c>
      <c r="D453" t="n">
        <v>1.5374</v>
      </c>
      <c r="E453" t="n">
        <v>65.05</v>
      </c>
      <c r="F453" t="n">
        <v>61.76</v>
      </c>
      <c r="G453" t="n">
        <v>168.43</v>
      </c>
      <c r="H453" t="n">
        <v>2.18</v>
      </c>
      <c r="I453" t="n">
        <v>22</v>
      </c>
      <c r="J453" t="n">
        <v>228.79</v>
      </c>
      <c r="K453" t="n">
        <v>53.44</v>
      </c>
      <c r="L453" t="n">
        <v>28</v>
      </c>
      <c r="M453" t="n">
        <v>20</v>
      </c>
      <c r="N453" t="n">
        <v>52.35</v>
      </c>
      <c r="O453" t="n">
        <v>28451.04</v>
      </c>
      <c r="P453" t="n">
        <v>802.59</v>
      </c>
      <c r="Q453" t="n">
        <v>793.21</v>
      </c>
      <c r="R453" t="n">
        <v>134.43</v>
      </c>
      <c r="S453" t="n">
        <v>86.27</v>
      </c>
      <c r="T453" t="n">
        <v>13511.71</v>
      </c>
      <c r="U453" t="n">
        <v>0.64</v>
      </c>
      <c r="V453" t="n">
        <v>0.79</v>
      </c>
      <c r="W453" t="n">
        <v>0.26</v>
      </c>
      <c r="X453" t="n">
        <v>0.79</v>
      </c>
      <c r="Y453" t="n">
        <v>0.5</v>
      </c>
      <c r="Z453" t="n">
        <v>10</v>
      </c>
    </row>
    <row r="454">
      <c r="A454" t="n">
        <v>28</v>
      </c>
      <c r="B454" t="n">
        <v>95</v>
      </c>
      <c r="C454" t="inlineStr">
        <is>
          <t xml:space="preserve">CONCLUIDO	</t>
        </is>
      </c>
      <c r="D454" t="n">
        <v>1.5393</v>
      </c>
      <c r="E454" t="n">
        <v>64.97</v>
      </c>
      <c r="F454" t="n">
        <v>61.72</v>
      </c>
      <c r="G454" t="n">
        <v>176.33</v>
      </c>
      <c r="H454" t="n">
        <v>2.24</v>
      </c>
      <c r="I454" t="n">
        <v>21</v>
      </c>
      <c r="J454" t="n">
        <v>230.48</v>
      </c>
      <c r="K454" t="n">
        <v>53.44</v>
      </c>
      <c r="L454" t="n">
        <v>29</v>
      </c>
      <c r="M454" t="n">
        <v>19</v>
      </c>
      <c r="N454" t="n">
        <v>53.05</v>
      </c>
      <c r="O454" t="n">
        <v>28660.06</v>
      </c>
      <c r="P454" t="n">
        <v>799.5599999999999</v>
      </c>
      <c r="Q454" t="n">
        <v>793.2</v>
      </c>
      <c r="R454" t="n">
        <v>132.91</v>
      </c>
      <c r="S454" t="n">
        <v>86.27</v>
      </c>
      <c r="T454" t="n">
        <v>12754.2</v>
      </c>
      <c r="U454" t="n">
        <v>0.65</v>
      </c>
      <c r="V454" t="n">
        <v>0.79</v>
      </c>
      <c r="W454" t="n">
        <v>0.26</v>
      </c>
      <c r="X454" t="n">
        <v>0.75</v>
      </c>
      <c r="Y454" t="n">
        <v>0.5</v>
      </c>
      <c r="Z454" t="n">
        <v>10</v>
      </c>
    </row>
    <row r="455">
      <c r="A455" t="n">
        <v>29</v>
      </c>
      <c r="B455" t="n">
        <v>95</v>
      </c>
      <c r="C455" t="inlineStr">
        <is>
          <t xml:space="preserve">CONCLUIDO	</t>
        </is>
      </c>
      <c r="D455" t="n">
        <v>1.5393</v>
      </c>
      <c r="E455" t="n">
        <v>64.97</v>
      </c>
      <c r="F455" t="n">
        <v>61.72</v>
      </c>
      <c r="G455" t="n">
        <v>176.33</v>
      </c>
      <c r="H455" t="n">
        <v>2.3</v>
      </c>
      <c r="I455" t="n">
        <v>21</v>
      </c>
      <c r="J455" t="n">
        <v>232.18</v>
      </c>
      <c r="K455" t="n">
        <v>53.44</v>
      </c>
      <c r="L455" t="n">
        <v>30</v>
      </c>
      <c r="M455" t="n">
        <v>19</v>
      </c>
      <c r="N455" t="n">
        <v>53.75</v>
      </c>
      <c r="O455" t="n">
        <v>28870.05</v>
      </c>
      <c r="P455" t="n">
        <v>798.21</v>
      </c>
      <c r="Q455" t="n">
        <v>793.2</v>
      </c>
      <c r="R455" t="n">
        <v>132.96</v>
      </c>
      <c r="S455" t="n">
        <v>86.27</v>
      </c>
      <c r="T455" t="n">
        <v>12780.65</v>
      </c>
      <c r="U455" t="n">
        <v>0.65</v>
      </c>
      <c r="V455" t="n">
        <v>0.79</v>
      </c>
      <c r="W455" t="n">
        <v>0.26</v>
      </c>
      <c r="X455" t="n">
        <v>0.75</v>
      </c>
      <c r="Y455" t="n">
        <v>0.5</v>
      </c>
      <c r="Z455" t="n">
        <v>10</v>
      </c>
    </row>
    <row r="456">
      <c r="A456" t="n">
        <v>30</v>
      </c>
      <c r="B456" t="n">
        <v>95</v>
      </c>
      <c r="C456" t="inlineStr">
        <is>
          <t xml:space="preserve">CONCLUIDO	</t>
        </is>
      </c>
      <c r="D456" t="n">
        <v>1.541</v>
      </c>
      <c r="E456" t="n">
        <v>64.89</v>
      </c>
      <c r="F456" t="n">
        <v>61.68</v>
      </c>
      <c r="G456" t="n">
        <v>185.04</v>
      </c>
      <c r="H456" t="n">
        <v>2.36</v>
      </c>
      <c r="I456" t="n">
        <v>20</v>
      </c>
      <c r="J456" t="n">
        <v>233.89</v>
      </c>
      <c r="K456" t="n">
        <v>53.44</v>
      </c>
      <c r="L456" t="n">
        <v>31</v>
      </c>
      <c r="M456" t="n">
        <v>18</v>
      </c>
      <c r="N456" t="n">
        <v>54.46</v>
      </c>
      <c r="O456" t="n">
        <v>29081.05</v>
      </c>
      <c r="P456" t="n">
        <v>800.37</v>
      </c>
      <c r="Q456" t="n">
        <v>793.2</v>
      </c>
      <c r="R456" t="n">
        <v>131.7</v>
      </c>
      <c r="S456" t="n">
        <v>86.27</v>
      </c>
      <c r="T456" t="n">
        <v>12155.27</v>
      </c>
      <c r="U456" t="n">
        <v>0.66</v>
      </c>
      <c r="V456" t="n">
        <v>0.79</v>
      </c>
      <c r="W456" t="n">
        <v>0.26</v>
      </c>
      <c r="X456" t="n">
        <v>0.71</v>
      </c>
      <c r="Y456" t="n">
        <v>0.5</v>
      </c>
      <c r="Z456" t="n">
        <v>10</v>
      </c>
    </row>
    <row r="457">
      <c r="A457" t="n">
        <v>31</v>
      </c>
      <c r="B457" t="n">
        <v>95</v>
      </c>
      <c r="C457" t="inlineStr">
        <is>
          <t xml:space="preserve">CONCLUIDO	</t>
        </is>
      </c>
      <c r="D457" t="n">
        <v>1.5432</v>
      </c>
      <c r="E457" t="n">
        <v>64.8</v>
      </c>
      <c r="F457" t="n">
        <v>61.62</v>
      </c>
      <c r="G457" t="n">
        <v>194.6</v>
      </c>
      <c r="H457" t="n">
        <v>2.41</v>
      </c>
      <c r="I457" t="n">
        <v>19</v>
      </c>
      <c r="J457" t="n">
        <v>235.61</v>
      </c>
      <c r="K457" t="n">
        <v>53.44</v>
      </c>
      <c r="L457" t="n">
        <v>32</v>
      </c>
      <c r="M457" t="n">
        <v>17</v>
      </c>
      <c r="N457" t="n">
        <v>55.18</v>
      </c>
      <c r="O457" t="n">
        <v>29293.06</v>
      </c>
      <c r="P457" t="n">
        <v>797.15</v>
      </c>
      <c r="Q457" t="n">
        <v>793.2</v>
      </c>
      <c r="R457" t="n">
        <v>129.86</v>
      </c>
      <c r="S457" t="n">
        <v>86.27</v>
      </c>
      <c r="T457" t="n">
        <v>11239.7</v>
      </c>
      <c r="U457" t="n">
        <v>0.66</v>
      </c>
      <c r="V457" t="n">
        <v>0.79</v>
      </c>
      <c r="W457" t="n">
        <v>0.25</v>
      </c>
      <c r="X457" t="n">
        <v>0.65</v>
      </c>
      <c r="Y457" t="n">
        <v>0.5</v>
      </c>
      <c r="Z457" t="n">
        <v>10</v>
      </c>
    </row>
    <row r="458">
      <c r="A458" t="n">
        <v>32</v>
      </c>
      <c r="B458" t="n">
        <v>95</v>
      </c>
      <c r="C458" t="inlineStr">
        <is>
          <t xml:space="preserve">CONCLUIDO	</t>
        </is>
      </c>
      <c r="D458" t="n">
        <v>1.5429</v>
      </c>
      <c r="E458" t="n">
        <v>64.81</v>
      </c>
      <c r="F458" t="n">
        <v>61.64</v>
      </c>
      <c r="G458" t="n">
        <v>194.64</v>
      </c>
      <c r="H458" t="n">
        <v>2.47</v>
      </c>
      <c r="I458" t="n">
        <v>19</v>
      </c>
      <c r="J458" t="n">
        <v>237.34</v>
      </c>
      <c r="K458" t="n">
        <v>53.44</v>
      </c>
      <c r="L458" t="n">
        <v>33</v>
      </c>
      <c r="M458" t="n">
        <v>17</v>
      </c>
      <c r="N458" t="n">
        <v>55.91</v>
      </c>
      <c r="O458" t="n">
        <v>29506.09</v>
      </c>
      <c r="P458" t="n">
        <v>798.42</v>
      </c>
      <c r="Q458" t="n">
        <v>793.2</v>
      </c>
      <c r="R458" t="n">
        <v>130.34</v>
      </c>
      <c r="S458" t="n">
        <v>86.27</v>
      </c>
      <c r="T458" t="n">
        <v>11479.8</v>
      </c>
      <c r="U458" t="n">
        <v>0.66</v>
      </c>
      <c r="V458" t="n">
        <v>0.79</v>
      </c>
      <c r="W458" t="n">
        <v>0.25</v>
      </c>
      <c r="X458" t="n">
        <v>0.67</v>
      </c>
      <c r="Y458" t="n">
        <v>0.5</v>
      </c>
      <c r="Z458" t="n">
        <v>10</v>
      </c>
    </row>
    <row r="459">
      <c r="A459" t="n">
        <v>33</v>
      </c>
      <c r="B459" t="n">
        <v>95</v>
      </c>
      <c r="C459" t="inlineStr">
        <is>
          <t xml:space="preserve">CONCLUIDO	</t>
        </is>
      </c>
      <c r="D459" t="n">
        <v>1.5479</v>
      </c>
      <c r="E459" t="n">
        <v>64.59999999999999</v>
      </c>
      <c r="F459" t="n">
        <v>61.46</v>
      </c>
      <c r="G459" t="n">
        <v>204.88</v>
      </c>
      <c r="H459" t="n">
        <v>2.53</v>
      </c>
      <c r="I459" t="n">
        <v>18</v>
      </c>
      <c r="J459" t="n">
        <v>239.08</v>
      </c>
      <c r="K459" t="n">
        <v>53.44</v>
      </c>
      <c r="L459" t="n">
        <v>34</v>
      </c>
      <c r="M459" t="n">
        <v>16</v>
      </c>
      <c r="N459" t="n">
        <v>56.64</v>
      </c>
      <c r="O459" t="n">
        <v>29720.17</v>
      </c>
      <c r="P459" t="n">
        <v>795.26</v>
      </c>
      <c r="Q459" t="n">
        <v>793.2</v>
      </c>
      <c r="R459" t="n">
        <v>124.52</v>
      </c>
      <c r="S459" t="n">
        <v>86.27</v>
      </c>
      <c r="T459" t="n">
        <v>8574.65</v>
      </c>
      <c r="U459" t="n">
        <v>0.6899999999999999</v>
      </c>
      <c r="V459" t="n">
        <v>0.79</v>
      </c>
      <c r="W459" t="n">
        <v>0.24</v>
      </c>
      <c r="X459" t="n">
        <v>0.5</v>
      </c>
      <c r="Y459" t="n">
        <v>0.5</v>
      </c>
      <c r="Z459" t="n">
        <v>10</v>
      </c>
    </row>
    <row r="460">
      <c r="A460" t="n">
        <v>34</v>
      </c>
      <c r="B460" t="n">
        <v>95</v>
      </c>
      <c r="C460" t="inlineStr">
        <is>
          <t xml:space="preserve">CONCLUIDO	</t>
        </is>
      </c>
      <c r="D460" t="n">
        <v>1.5448</v>
      </c>
      <c r="E460" t="n">
        <v>64.73</v>
      </c>
      <c r="F460" t="n">
        <v>61.6</v>
      </c>
      <c r="G460" t="n">
        <v>205.32</v>
      </c>
      <c r="H460" t="n">
        <v>2.58</v>
      </c>
      <c r="I460" t="n">
        <v>18</v>
      </c>
      <c r="J460" t="n">
        <v>240.82</v>
      </c>
      <c r="K460" t="n">
        <v>53.44</v>
      </c>
      <c r="L460" t="n">
        <v>35</v>
      </c>
      <c r="M460" t="n">
        <v>16</v>
      </c>
      <c r="N460" t="n">
        <v>57.39</v>
      </c>
      <c r="O460" t="n">
        <v>29935.43</v>
      </c>
      <c r="P460" t="n">
        <v>794.73</v>
      </c>
      <c r="Q460" t="n">
        <v>793.2</v>
      </c>
      <c r="R460" t="n">
        <v>129.07</v>
      </c>
      <c r="S460" t="n">
        <v>86.27</v>
      </c>
      <c r="T460" t="n">
        <v>10848.07</v>
      </c>
      <c r="U460" t="n">
        <v>0.67</v>
      </c>
      <c r="V460" t="n">
        <v>0.79</v>
      </c>
      <c r="W460" t="n">
        <v>0.25</v>
      </c>
      <c r="X460" t="n">
        <v>0.63</v>
      </c>
      <c r="Y460" t="n">
        <v>0.5</v>
      </c>
      <c r="Z460" t="n">
        <v>10</v>
      </c>
    </row>
    <row r="461">
      <c r="A461" t="n">
        <v>35</v>
      </c>
      <c r="B461" t="n">
        <v>95</v>
      </c>
      <c r="C461" t="inlineStr">
        <is>
          <t xml:space="preserve">CONCLUIDO	</t>
        </is>
      </c>
      <c r="D461" t="n">
        <v>1.5464</v>
      </c>
      <c r="E461" t="n">
        <v>64.67</v>
      </c>
      <c r="F461" t="n">
        <v>61.56</v>
      </c>
      <c r="G461" t="n">
        <v>217.29</v>
      </c>
      <c r="H461" t="n">
        <v>2.64</v>
      </c>
      <c r="I461" t="n">
        <v>17</v>
      </c>
      <c r="J461" t="n">
        <v>242.57</v>
      </c>
      <c r="K461" t="n">
        <v>53.44</v>
      </c>
      <c r="L461" t="n">
        <v>36</v>
      </c>
      <c r="M461" t="n">
        <v>15</v>
      </c>
      <c r="N461" t="n">
        <v>58.14</v>
      </c>
      <c r="O461" t="n">
        <v>30151.65</v>
      </c>
      <c r="P461" t="n">
        <v>792.87</v>
      </c>
      <c r="Q461" t="n">
        <v>793.2</v>
      </c>
      <c r="R461" t="n">
        <v>127.96</v>
      </c>
      <c r="S461" t="n">
        <v>86.27</v>
      </c>
      <c r="T461" t="n">
        <v>10300.05</v>
      </c>
      <c r="U461" t="n">
        <v>0.67</v>
      </c>
      <c r="V461" t="n">
        <v>0.79</v>
      </c>
      <c r="W461" t="n">
        <v>0.25</v>
      </c>
      <c r="X461" t="n">
        <v>0.6</v>
      </c>
      <c r="Y461" t="n">
        <v>0.5</v>
      </c>
      <c r="Z461" t="n">
        <v>10</v>
      </c>
    </row>
    <row r="462">
      <c r="A462" t="n">
        <v>36</v>
      </c>
      <c r="B462" t="n">
        <v>95</v>
      </c>
      <c r="C462" t="inlineStr">
        <is>
          <t xml:space="preserve">CONCLUIDO	</t>
        </is>
      </c>
      <c r="D462" t="n">
        <v>1.5465</v>
      </c>
      <c r="E462" t="n">
        <v>64.66</v>
      </c>
      <c r="F462" t="n">
        <v>61.56</v>
      </c>
      <c r="G462" t="n">
        <v>217.28</v>
      </c>
      <c r="H462" t="n">
        <v>2.69</v>
      </c>
      <c r="I462" t="n">
        <v>17</v>
      </c>
      <c r="J462" t="n">
        <v>244.34</v>
      </c>
      <c r="K462" t="n">
        <v>53.44</v>
      </c>
      <c r="L462" t="n">
        <v>37</v>
      </c>
      <c r="M462" t="n">
        <v>15</v>
      </c>
      <c r="N462" t="n">
        <v>58.9</v>
      </c>
      <c r="O462" t="n">
        <v>30368.96</v>
      </c>
      <c r="P462" t="n">
        <v>793.25</v>
      </c>
      <c r="Q462" t="n">
        <v>793.2</v>
      </c>
      <c r="R462" t="n">
        <v>127.87</v>
      </c>
      <c r="S462" t="n">
        <v>86.27</v>
      </c>
      <c r="T462" t="n">
        <v>10254.61</v>
      </c>
      <c r="U462" t="n">
        <v>0.67</v>
      </c>
      <c r="V462" t="n">
        <v>0.79</v>
      </c>
      <c r="W462" t="n">
        <v>0.25</v>
      </c>
      <c r="X462" t="n">
        <v>0.59</v>
      </c>
      <c r="Y462" t="n">
        <v>0.5</v>
      </c>
      <c r="Z462" t="n">
        <v>10</v>
      </c>
    </row>
    <row r="463">
      <c r="A463" t="n">
        <v>37</v>
      </c>
      <c r="B463" t="n">
        <v>95</v>
      </c>
      <c r="C463" t="inlineStr">
        <is>
          <t xml:space="preserve">CONCLUIDO	</t>
        </is>
      </c>
      <c r="D463" t="n">
        <v>1.548</v>
      </c>
      <c r="E463" t="n">
        <v>64.59999999999999</v>
      </c>
      <c r="F463" t="n">
        <v>61.53</v>
      </c>
      <c r="G463" t="n">
        <v>230.76</v>
      </c>
      <c r="H463" t="n">
        <v>2.75</v>
      </c>
      <c r="I463" t="n">
        <v>16</v>
      </c>
      <c r="J463" t="n">
        <v>246.11</v>
      </c>
      <c r="K463" t="n">
        <v>53.44</v>
      </c>
      <c r="L463" t="n">
        <v>38</v>
      </c>
      <c r="M463" t="n">
        <v>14</v>
      </c>
      <c r="N463" t="n">
        <v>59.67</v>
      </c>
      <c r="O463" t="n">
        <v>30587.38</v>
      </c>
      <c r="P463" t="n">
        <v>792.8200000000001</v>
      </c>
      <c r="Q463" t="n">
        <v>793.2</v>
      </c>
      <c r="R463" t="n">
        <v>126.92</v>
      </c>
      <c r="S463" t="n">
        <v>86.27</v>
      </c>
      <c r="T463" t="n">
        <v>9786.99</v>
      </c>
      <c r="U463" t="n">
        <v>0.68</v>
      </c>
      <c r="V463" t="n">
        <v>0.79</v>
      </c>
      <c r="W463" t="n">
        <v>0.25</v>
      </c>
      <c r="X463" t="n">
        <v>0.57</v>
      </c>
      <c r="Y463" t="n">
        <v>0.5</v>
      </c>
      <c r="Z463" t="n">
        <v>10</v>
      </c>
    </row>
    <row r="464">
      <c r="A464" t="n">
        <v>38</v>
      </c>
      <c r="B464" t="n">
        <v>95</v>
      </c>
      <c r="C464" t="inlineStr">
        <is>
          <t xml:space="preserve">CONCLUIDO	</t>
        </is>
      </c>
      <c r="D464" t="n">
        <v>1.5483</v>
      </c>
      <c r="E464" t="n">
        <v>64.59</v>
      </c>
      <c r="F464" t="n">
        <v>61.52</v>
      </c>
      <c r="G464" t="n">
        <v>230.72</v>
      </c>
      <c r="H464" t="n">
        <v>2.8</v>
      </c>
      <c r="I464" t="n">
        <v>16</v>
      </c>
      <c r="J464" t="n">
        <v>247.89</v>
      </c>
      <c r="K464" t="n">
        <v>53.44</v>
      </c>
      <c r="L464" t="n">
        <v>39</v>
      </c>
      <c r="M464" t="n">
        <v>14</v>
      </c>
      <c r="N464" t="n">
        <v>60.45</v>
      </c>
      <c r="O464" t="n">
        <v>30806.92</v>
      </c>
      <c r="P464" t="n">
        <v>791.83</v>
      </c>
      <c r="Q464" t="n">
        <v>793.2</v>
      </c>
      <c r="R464" t="n">
        <v>126.46</v>
      </c>
      <c r="S464" t="n">
        <v>86.27</v>
      </c>
      <c r="T464" t="n">
        <v>9554.74</v>
      </c>
      <c r="U464" t="n">
        <v>0.68</v>
      </c>
      <c r="V464" t="n">
        <v>0.79</v>
      </c>
      <c r="W464" t="n">
        <v>0.25</v>
      </c>
      <c r="X464" t="n">
        <v>0.5600000000000001</v>
      </c>
      <c r="Y464" t="n">
        <v>0.5</v>
      </c>
      <c r="Z464" t="n">
        <v>10</v>
      </c>
    </row>
    <row r="465">
      <c r="A465" t="n">
        <v>39</v>
      </c>
      <c r="B465" t="n">
        <v>95</v>
      </c>
      <c r="C465" t="inlineStr">
        <is>
          <t xml:space="preserve">CONCLUIDO	</t>
        </is>
      </c>
      <c r="D465" t="n">
        <v>1.5482</v>
      </c>
      <c r="E465" t="n">
        <v>64.59</v>
      </c>
      <c r="F465" t="n">
        <v>61.53</v>
      </c>
      <c r="G465" t="n">
        <v>230.72</v>
      </c>
      <c r="H465" t="n">
        <v>2.85</v>
      </c>
      <c r="I465" t="n">
        <v>16</v>
      </c>
      <c r="J465" t="n">
        <v>249.68</v>
      </c>
      <c r="K465" t="n">
        <v>53.44</v>
      </c>
      <c r="L465" t="n">
        <v>40</v>
      </c>
      <c r="M465" t="n">
        <v>14</v>
      </c>
      <c r="N465" t="n">
        <v>61.24</v>
      </c>
      <c r="O465" t="n">
        <v>31027.6</v>
      </c>
      <c r="P465" t="n">
        <v>789.88</v>
      </c>
      <c r="Q465" t="n">
        <v>793.2</v>
      </c>
      <c r="R465" t="n">
        <v>126.65</v>
      </c>
      <c r="S465" t="n">
        <v>86.27</v>
      </c>
      <c r="T465" t="n">
        <v>9648.85</v>
      </c>
      <c r="U465" t="n">
        <v>0.68</v>
      </c>
      <c r="V465" t="n">
        <v>0.79</v>
      </c>
      <c r="W465" t="n">
        <v>0.25</v>
      </c>
      <c r="X465" t="n">
        <v>0.5600000000000001</v>
      </c>
      <c r="Y465" t="n">
        <v>0.5</v>
      </c>
      <c r="Z465" t="n">
        <v>10</v>
      </c>
    </row>
    <row r="466">
      <c r="A466" t="n">
        <v>0</v>
      </c>
      <c r="B466" t="n">
        <v>55</v>
      </c>
      <c r="C466" t="inlineStr">
        <is>
          <t xml:space="preserve">CONCLUIDO	</t>
        </is>
      </c>
      <c r="D466" t="n">
        <v>0.9869</v>
      </c>
      <c r="E466" t="n">
        <v>101.33</v>
      </c>
      <c r="F466" t="n">
        <v>84.65000000000001</v>
      </c>
      <c r="G466" t="n">
        <v>8.31</v>
      </c>
      <c r="H466" t="n">
        <v>0.15</v>
      </c>
      <c r="I466" t="n">
        <v>611</v>
      </c>
      <c r="J466" t="n">
        <v>116.05</v>
      </c>
      <c r="K466" t="n">
        <v>43.4</v>
      </c>
      <c r="L466" t="n">
        <v>1</v>
      </c>
      <c r="M466" t="n">
        <v>609</v>
      </c>
      <c r="N466" t="n">
        <v>16.65</v>
      </c>
      <c r="O466" t="n">
        <v>14546.17</v>
      </c>
      <c r="P466" t="n">
        <v>840.8099999999999</v>
      </c>
      <c r="Q466" t="n">
        <v>793.3099999999999</v>
      </c>
      <c r="R466" t="n">
        <v>900.5700000000001</v>
      </c>
      <c r="S466" t="n">
        <v>86.27</v>
      </c>
      <c r="T466" t="n">
        <v>393633.01</v>
      </c>
      <c r="U466" t="n">
        <v>0.1</v>
      </c>
      <c r="V466" t="n">
        <v>0.57</v>
      </c>
      <c r="W466" t="n">
        <v>1.2</v>
      </c>
      <c r="X466" t="n">
        <v>23.67</v>
      </c>
      <c r="Y466" t="n">
        <v>0.5</v>
      </c>
      <c r="Z466" t="n">
        <v>10</v>
      </c>
    </row>
    <row r="467">
      <c r="A467" t="n">
        <v>1</v>
      </c>
      <c r="B467" t="n">
        <v>55</v>
      </c>
      <c r="C467" t="inlineStr">
        <is>
          <t xml:space="preserve">CONCLUIDO	</t>
        </is>
      </c>
      <c r="D467" t="n">
        <v>1.274</v>
      </c>
      <c r="E467" t="n">
        <v>78.48999999999999</v>
      </c>
      <c r="F467" t="n">
        <v>70.41</v>
      </c>
      <c r="G467" t="n">
        <v>16.83</v>
      </c>
      <c r="H467" t="n">
        <v>0.3</v>
      </c>
      <c r="I467" t="n">
        <v>251</v>
      </c>
      <c r="J467" t="n">
        <v>117.34</v>
      </c>
      <c r="K467" t="n">
        <v>43.4</v>
      </c>
      <c r="L467" t="n">
        <v>2</v>
      </c>
      <c r="M467" t="n">
        <v>249</v>
      </c>
      <c r="N467" t="n">
        <v>16.94</v>
      </c>
      <c r="O467" t="n">
        <v>14705.49</v>
      </c>
      <c r="P467" t="n">
        <v>694.33</v>
      </c>
      <c r="Q467" t="n">
        <v>793.21</v>
      </c>
      <c r="R467" t="n">
        <v>423.49</v>
      </c>
      <c r="S467" t="n">
        <v>86.27</v>
      </c>
      <c r="T467" t="n">
        <v>156892.91</v>
      </c>
      <c r="U467" t="n">
        <v>0.2</v>
      </c>
      <c r="V467" t="n">
        <v>0.6899999999999999</v>
      </c>
      <c r="W467" t="n">
        <v>0.62</v>
      </c>
      <c r="X467" t="n">
        <v>9.44</v>
      </c>
      <c r="Y467" t="n">
        <v>0.5</v>
      </c>
      <c r="Z467" t="n">
        <v>10</v>
      </c>
    </row>
    <row r="468">
      <c r="A468" t="n">
        <v>2</v>
      </c>
      <c r="B468" t="n">
        <v>55</v>
      </c>
      <c r="C468" t="inlineStr">
        <is>
          <t xml:space="preserve">CONCLUIDO	</t>
        </is>
      </c>
      <c r="D468" t="n">
        <v>1.3755</v>
      </c>
      <c r="E468" t="n">
        <v>72.7</v>
      </c>
      <c r="F468" t="n">
        <v>66.84</v>
      </c>
      <c r="G468" t="n">
        <v>25.38</v>
      </c>
      <c r="H468" t="n">
        <v>0.45</v>
      </c>
      <c r="I468" t="n">
        <v>158</v>
      </c>
      <c r="J468" t="n">
        <v>118.63</v>
      </c>
      <c r="K468" t="n">
        <v>43.4</v>
      </c>
      <c r="L468" t="n">
        <v>3</v>
      </c>
      <c r="M468" t="n">
        <v>156</v>
      </c>
      <c r="N468" t="n">
        <v>17.23</v>
      </c>
      <c r="O468" t="n">
        <v>14865.24</v>
      </c>
      <c r="P468" t="n">
        <v>654.98</v>
      </c>
      <c r="Q468" t="n">
        <v>793.25</v>
      </c>
      <c r="R468" t="n">
        <v>304.07</v>
      </c>
      <c r="S468" t="n">
        <v>86.27</v>
      </c>
      <c r="T468" t="n">
        <v>97650.86</v>
      </c>
      <c r="U468" t="n">
        <v>0.28</v>
      </c>
      <c r="V468" t="n">
        <v>0.73</v>
      </c>
      <c r="W468" t="n">
        <v>0.47</v>
      </c>
      <c r="X468" t="n">
        <v>5.87</v>
      </c>
      <c r="Y468" t="n">
        <v>0.5</v>
      </c>
      <c r="Z468" t="n">
        <v>10</v>
      </c>
    </row>
    <row r="469">
      <c r="A469" t="n">
        <v>3</v>
      </c>
      <c r="B469" t="n">
        <v>55</v>
      </c>
      <c r="C469" t="inlineStr">
        <is>
          <t xml:space="preserve">CONCLUIDO	</t>
        </is>
      </c>
      <c r="D469" t="n">
        <v>1.4278</v>
      </c>
      <c r="E469" t="n">
        <v>70.04000000000001</v>
      </c>
      <c r="F469" t="n">
        <v>65.20999999999999</v>
      </c>
      <c r="G469" t="n">
        <v>34.02</v>
      </c>
      <c r="H469" t="n">
        <v>0.59</v>
      </c>
      <c r="I469" t="n">
        <v>115</v>
      </c>
      <c r="J469" t="n">
        <v>119.93</v>
      </c>
      <c r="K469" t="n">
        <v>43.4</v>
      </c>
      <c r="L469" t="n">
        <v>4</v>
      </c>
      <c r="M469" t="n">
        <v>113</v>
      </c>
      <c r="N469" t="n">
        <v>17.53</v>
      </c>
      <c r="O469" t="n">
        <v>15025.44</v>
      </c>
      <c r="P469" t="n">
        <v>634.91</v>
      </c>
      <c r="Q469" t="n">
        <v>793.22</v>
      </c>
      <c r="R469" t="n">
        <v>249.35</v>
      </c>
      <c r="S469" t="n">
        <v>86.27</v>
      </c>
      <c r="T469" t="n">
        <v>70507.28</v>
      </c>
      <c r="U469" t="n">
        <v>0.35</v>
      </c>
      <c r="V469" t="n">
        <v>0.74</v>
      </c>
      <c r="W469" t="n">
        <v>0.4</v>
      </c>
      <c r="X469" t="n">
        <v>4.24</v>
      </c>
      <c r="Y469" t="n">
        <v>0.5</v>
      </c>
      <c r="Z469" t="n">
        <v>10</v>
      </c>
    </row>
    <row r="470">
      <c r="A470" t="n">
        <v>4</v>
      </c>
      <c r="B470" t="n">
        <v>55</v>
      </c>
      <c r="C470" t="inlineStr">
        <is>
          <t xml:space="preserve">CONCLUIDO	</t>
        </is>
      </c>
      <c r="D470" t="n">
        <v>1.4584</v>
      </c>
      <c r="E470" t="n">
        <v>68.56999999999999</v>
      </c>
      <c r="F470" t="n">
        <v>64.31</v>
      </c>
      <c r="G470" t="n">
        <v>42.4</v>
      </c>
      <c r="H470" t="n">
        <v>0.73</v>
      </c>
      <c r="I470" t="n">
        <v>91</v>
      </c>
      <c r="J470" t="n">
        <v>121.23</v>
      </c>
      <c r="K470" t="n">
        <v>43.4</v>
      </c>
      <c r="L470" t="n">
        <v>5</v>
      </c>
      <c r="M470" t="n">
        <v>89</v>
      </c>
      <c r="N470" t="n">
        <v>17.83</v>
      </c>
      <c r="O470" t="n">
        <v>15186.08</v>
      </c>
      <c r="P470" t="n">
        <v>621.83</v>
      </c>
      <c r="Q470" t="n">
        <v>793.23</v>
      </c>
      <c r="R470" t="n">
        <v>219.48</v>
      </c>
      <c r="S470" t="n">
        <v>86.27</v>
      </c>
      <c r="T470" t="n">
        <v>55691.07</v>
      </c>
      <c r="U470" t="n">
        <v>0.39</v>
      </c>
      <c r="V470" t="n">
        <v>0.76</v>
      </c>
      <c r="W470" t="n">
        <v>0.37</v>
      </c>
      <c r="X470" t="n">
        <v>3.34</v>
      </c>
      <c r="Y470" t="n">
        <v>0.5</v>
      </c>
      <c r="Z470" t="n">
        <v>10</v>
      </c>
    </row>
    <row r="471">
      <c r="A471" t="n">
        <v>5</v>
      </c>
      <c r="B471" t="n">
        <v>55</v>
      </c>
      <c r="C471" t="inlineStr">
        <is>
          <t xml:space="preserve">CONCLUIDO	</t>
        </is>
      </c>
      <c r="D471" t="n">
        <v>1.4825</v>
      </c>
      <c r="E471" t="n">
        <v>67.45</v>
      </c>
      <c r="F471" t="n">
        <v>63.6</v>
      </c>
      <c r="G471" t="n">
        <v>51.57</v>
      </c>
      <c r="H471" t="n">
        <v>0.86</v>
      </c>
      <c r="I471" t="n">
        <v>74</v>
      </c>
      <c r="J471" t="n">
        <v>122.54</v>
      </c>
      <c r="K471" t="n">
        <v>43.4</v>
      </c>
      <c r="L471" t="n">
        <v>6</v>
      </c>
      <c r="M471" t="n">
        <v>72</v>
      </c>
      <c r="N471" t="n">
        <v>18.14</v>
      </c>
      <c r="O471" t="n">
        <v>15347.16</v>
      </c>
      <c r="P471" t="n">
        <v>610.99</v>
      </c>
      <c r="Q471" t="n">
        <v>793.23</v>
      </c>
      <c r="R471" t="n">
        <v>195.48</v>
      </c>
      <c r="S471" t="n">
        <v>86.27</v>
      </c>
      <c r="T471" t="n">
        <v>43776.99</v>
      </c>
      <c r="U471" t="n">
        <v>0.44</v>
      </c>
      <c r="V471" t="n">
        <v>0.76</v>
      </c>
      <c r="W471" t="n">
        <v>0.34</v>
      </c>
      <c r="X471" t="n">
        <v>2.63</v>
      </c>
      <c r="Y471" t="n">
        <v>0.5</v>
      </c>
      <c r="Z471" t="n">
        <v>10</v>
      </c>
    </row>
    <row r="472">
      <c r="A472" t="n">
        <v>6</v>
      </c>
      <c r="B472" t="n">
        <v>55</v>
      </c>
      <c r="C472" t="inlineStr">
        <is>
          <t xml:space="preserve">CONCLUIDO	</t>
        </is>
      </c>
      <c r="D472" t="n">
        <v>1.4947</v>
      </c>
      <c r="E472" t="n">
        <v>66.90000000000001</v>
      </c>
      <c r="F472" t="n">
        <v>63.32</v>
      </c>
      <c r="G472" t="n">
        <v>60.3</v>
      </c>
      <c r="H472" t="n">
        <v>1</v>
      </c>
      <c r="I472" t="n">
        <v>63</v>
      </c>
      <c r="J472" t="n">
        <v>123.85</v>
      </c>
      <c r="K472" t="n">
        <v>43.4</v>
      </c>
      <c r="L472" t="n">
        <v>7</v>
      </c>
      <c r="M472" t="n">
        <v>61</v>
      </c>
      <c r="N472" t="n">
        <v>18.45</v>
      </c>
      <c r="O472" t="n">
        <v>15508.69</v>
      </c>
      <c r="P472" t="n">
        <v>604.17</v>
      </c>
      <c r="Q472" t="n">
        <v>793.2</v>
      </c>
      <c r="R472" t="n">
        <v>186.42</v>
      </c>
      <c r="S472" t="n">
        <v>86.27</v>
      </c>
      <c r="T472" t="n">
        <v>39297.81</v>
      </c>
      <c r="U472" t="n">
        <v>0.46</v>
      </c>
      <c r="V472" t="n">
        <v>0.77</v>
      </c>
      <c r="W472" t="n">
        <v>0.32</v>
      </c>
      <c r="X472" t="n">
        <v>2.35</v>
      </c>
      <c r="Y472" t="n">
        <v>0.5</v>
      </c>
      <c r="Z472" t="n">
        <v>10</v>
      </c>
    </row>
    <row r="473">
      <c r="A473" t="n">
        <v>7</v>
      </c>
      <c r="B473" t="n">
        <v>55</v>
      </c>
      <c r="C473" t="inlineStr">
        <is>
          <t xml:space="preserve">CONCLUIDO	</t>
        </is>
      </c>
      <c r="D473" t="n">
        <v>1.5058</v>
      </c>
      <c r="E473" t="n">
        <v>66.41</v>
      </c>
      <c r="F473" t="n">
        <v>63.01</v>
      </c>
      <c r="G473" t="n">
        <v>68.73999999999999</v>
      </c>
      <c r="H473" t="n">
        <v>1.13</v>
      </c>
      <c r="I473" t="n">
        <v>55</v>
      </c>
      <c r="J473" t="n">
        <v>125.16</v>
      </c>
      <c r="K473" t="n">
        <v>43.4</v>
      </c>
      <c r="L473" t="n">
        <v>8</v>
      </c>
      <c r="M473" t="n">
        <v>53</v>
      </c>
      <c r="N473" t="n">
        <v>18.76</v>
      </c>
      <c r="O473" t="n">
        <v>15670.68</v>
      </c>
      <c r="P473" t="n">
        <v>597.76</v>
      </c>
      <c r="Q473" t="n">
        <v>793.2</v>
      </c>
      <c r="R473" t="n">
        <v>176.33</v>
      </c>
      <c r="S473" t="n">
        <v>86.27</v>
      </c>
      <c r="T473" t="n">
        <v>34296.33</v>
      </c>
      <c r="U473" t="n">
        <v>0.49</v>
      </c>
      <c r="V473" t="n">
        <v>0.77</v>
      </c>
      <c r="W473" t="n">
        <v>0.31</v>
      </c>
      <c r="X473" t="n">
        <v>2.04</v>
      </c>
      <c r="Y473" t="n">
        <v>0.5</v>
      </c>
      <c r="Z473" t="n">
        <v>10</v>
      </c>
    </row>
    <row r="474">
      <c r="A474" t="n">
        <v>8</v>
      </c>
      <c r="B474" t="n">
        <v>55</v>
      </c>
      <c r="C474" t="inlineStr">
        <is>
          <t xml:space="preserve">CONCLUIDO	</t>
        </is>
      </c>
      <c r="D474" t="n">
        <v>1.5165</v>
      </c>
      <c r="E474" t="n">
        <v>65.94</v>
      </c>
      <c r="F474" t="n">
        <v>62.71</v>
      </c>
      <c r="G474" t="n">
        <v>78.39</v>
      </c>
      <c r="H474" t="n">
        <v>1.26</v>
      </c>
      <c r="I474" t="n">
        <v>48</v>
      </c>
      <c r="J474" t="n">
        <v>126.48</v>
      </c>
      <c r="K474" t="n">
        <v>43.4</v>
      </c>
      <c r="L474" t="n">
        <v>9</v>
      </c>
      <c r="M474" t="n">
        <v>46</v>
      </c>
      <c r="N474" t="n">
        <v>19.08</v>
      </c>
      <c r="O474" t="n">
        <v>15833.12</v>
      </c>
      <c r="P474" t="n">
        <v>590.39</v>
      </c>
      <c r="Q474" t="n">
        <v>793.2</v>
      </c>
      <c r="R474" t="n">
        <v>166.21</v>
      </c>
      <c r="S474" t="n">
        <v>86.27</v>
      </c>
      <c r="T474" t="n">
        <v>29269.78</v>
      </c>
      <c r="U474" t="n">
        <v>0.52</v>
      </c>
      <c r="V474" t="n">
        <v>0.77</v>
      </c>
      <c r="W474" t="n">
        <v>0.3</v>
      </c>
      <c r="X474" t="n">
        <v>1.74</v>
      </c>
      <c r="Y474" t="n">
        <v>0.5</v>
      </c>
      <c r="Z474" t="n">
        <v>10</v>
      </c>
    </row>
    <row r="475">
      <c r="A475" t="n">
        <v>9</v>
      </c>
      <c r="B475" t="n">
        <v>55</v>
      </c>
      <c r="C475" t="inlineStr">
        <is>
          <t xml:space="preserve">CONCLUIDO	</t>
        </is>
      </c>
      <c r="D475" t="n">
        <v>1.5234</v>
      </c>
      <c r="E475" t="n">
        <v>65.64</v>
      </c>
      <c r="F475" t="n">
        <v>62.53</v>
      </c>
      <c r="G475" t="n">
        <v>87.25</v>
      </c>
      <c r="H475" t="n">
        <v>1.38</v>
      </c>
      <c r="I475" t="n">
        <v>43</v>
      </c>
      <c r="J475" t="n">
        <v>127.8</v>
      </c>
      <c r="K475" t="n">
        <v>43.4</v>
      </c>
      <c r="L475" t="n">
        <v>10</v>
      </c>
      <c r="M475" t="n">
        <v>41</v>
      </c>
      <c r="N475" t="n">
        <v>19.4</v>
      </c>
      <c r="O475" t="n">
        <v>15996.02</v>
      </c>
      <c r="P475" t="n">
        <v>585.2</v>
      </c>
      <c r="Q475" t="n">
        <v>793.21</v>
      </c>
      <c r="R475" t="n">
        <v>160.11</v>
      </c>
      <c r="S475" t="n">
        <v>86.27</v>
      </c>
      <c r="T475" t="n">
        <v>26243.66</v>
      </c>
      <c r="U475" t="n">
        <v>0.54</v>
      </c>
      <c r="V475" t="n">
        <v>0.78</v>
      </c>
      <c r="W475" t="n">
        <v>0.29</v>
      </c>
      <c r="X475" t="n">
        <v>1.56</v>
      </c>
      <c r="Y475" t="n">
        <v>0.5</v>
      </c>
      <c r="Z475" t="n">
        <v>10</v>
      </c>
    </row>
    <row r="476">
      <c r="A476" t="n">
        <v>10</v>
      </c>
      <c r="B476" t="n">
        <v>55</v>
      </c>
      <c r="C476" t="inlineStr">
        <is>
          <t xml:space="preserve">CONCLUIDO	</t>
        </is>
      </c>
      <c r="D476" t="n">
        <v>1.5299</v>
      </c>
      <c r="E476" t="n">
        <v>65.37</v>
      </c>
      <c r="F476" t="n">
        <v>62.35</v>
      </c>
      <c r="G476" t="n">
        <v>95.92</v>
      </c>
      <c r="H476" t="n">
        <v>1.5</v>
      </c>
      <c r="I476" t="n">
        <v>39</v>
      </c>
      <c r="J476" t="n">
        <v>129.13</v>
      </c>
      <c r="K476" t="n">
        <v>43.4</v>
      </c>
      <c r="L476" t="n">
        <v>11</v>
      </c>
      <c r="M476" t="n">
        <v>37</v>
      </c>
      <c r="N476" t="n">
        <v>19.73</v>
      </c>
      <c r="O476" t="n">
        <v>16159.39</v>
      </c>
      <c r="P476" t="n">
        <v>579.09</v>
      </c>
      <c r="Q476" t="n">
        <v>793.2</v>
      </c>
      <c r="R476" t="n">
        <v>154.11</v>
      </c>
      <c r="S476" t="n">
        <v>86.27</v>
      </c>
      <c r="T476" t="n">
        <v>23265.47</v>
      </c>
      <c r="U476" t="n">
        <v>0.5600000000000001</v>
      </c>
      <c r="V476" t="n">
        <v>0.78</v>
      </c>
      <c r="W476" t="n">
        <v>0.28</v>
      </c>
      <c r="X476" t="n">
        <v>1.38</v>
      </c>
      <c r="Y476" t="n">
        <v>0.5</v>
      </c>
      <c r="Z476" t="n">
        <v>10</v>
      </c>
    </row>
    <row r="477">
      <c r="A477" t="n">
        <v>11</v>
      </c>
      <c r="B477" t="n">
        <v>55</v>
      </c>
      <c r="C477" t="inlineStr">
        <is>
          <t xml:space="preserve">CONCLUIDO	</t>
        </is>
      </c>
      <c r="D477" t="n">
        <v>1.5371</v>
      </c>
      <c r="E477" t="n">
        <v>65.06</v>
      </c>
      <c r="F477" t="n">
        <v>62.12</v>
      </c>
      <c r="G477" t="n">
        <v>103.53</v>
      </c>
      <c r="H477" t="n">
        <v>1.63</v>
      </c>
      <c r="I477" t="n">
        <v>36</v>
      </c>
      <c r="J477" t="n">
        <v>130.45</v>
      </c>
      <c r="K477" t="n">
        <v>43.4</v>
      </c>
      <c r="L477" t="n">
        <v>12</v>
      </c>
      <c r="M477" t="n">
        <v>34</v>
      </c>
      <c r="N477" t="n">
        <v>20.05</v>
      </c>
      <c r="O477" t="n">
        <v>16323.22</v>
      </c>
      <c r="P477" t="n">
        <v>572.73</v>
      </c>
      <c r="Q477" t="n">
        <v>793.21</v>
      </c>
      <c r="R477" t="n">
        <v>145.66</v>
      </c>
      <c r="S477" t="n">
        <v>86.27</v>
      </c>
      <c r="T477" t="n">
        <v>19055.62</v>
      </c>
      <c r="U477" t="n">
        <v>0.59</v>
      </c>
      <c r="V477" t="n">
        <v>0.78</v>
      </c>
      <c r="W477" t="n">
        <v>0.28</v>
      </c>
      <c r="X477" t="n">
        <v>1.15</v>
      </c>
      <c r="Y477" t="n">
        <v>0.5</v>
      </c>
      <c r="Z477" t="n">
        <v>10</v>
      </c>
    </row>
    <row r="478">
      <c r="A478" t="n">
        <v>12</v>
      </c>
      <c r="B478" t="n">
        <v>55</v>
      </c>
      <c r="C478" t="inlineStr">
        <is>
          <t xml:space="preserve">CONCLUIDO	</t>
        </is>
      </c>
      <c r="D478" t="n">
        <v>1.5373</v>
      </c>
      <c r="E478" t="n">
        <v>65.05</v>
      </c>
      <c r="F478" t="n">
        <v>62.18</v>
      </c>
      <c r="G478" t="n">
        <v>113.05</v>
      </c>
      <c r="H478" t="n">
        <v>1.74</v>
      </c>
      <c r="I478" t="n">
        <v>33</v>
      </c>
      <c r="J478" t="n">
        <v>131.79</v>
      </c>
      <c r="K478" t="n">
        <v>43.4</v>
      </c>
      <c r="L478" t="n">
        <v>13</v>
      </c>
      <c r="M478" t="n">
        <v>31</v>
      </c>
      <c r="N478" t="n">
        <v>20.39</v>
      </c>
      <c r="O478" t="n">
        <v>16487.53</v>
      </c>
      <c r="P478" t="n">
        <v>569.6</v>
      </c>
      <c r="Q478" t="n">
        <v>793.2</v>
      </c>
      <c r="R478" t="n">
        <v>148.54</v>
      </c>
      <c r="S478" t="n">
        <v>86.27</v>
      </c>
      <c r="T478" t="n">
        <v>20509.69</v>
      </c>
      <c r="U478" t="n">
        <v>0.58</v>
      </c>
      <c r="V478" t="n">
        <v>0.78</v>
      </c>
      <c r="W478" t="n">
        <v>0.27</v>
      </c>
      <c r="X478" t="n">
        <v>1.21</v>
      </c>
      <c r="Y478" t="n">
        <v>0.5</v>
      </c>
      <c r="Z478" t="n">
        <v>10</v>
      </c>
    </row>
    <row r="479">
      <c r="A479" t="n">
        <v>13</v>
      </c>
      <c r="B479" t="n">
        <v>55</v>
      </c>
      <c r="C479" t="inlineStr">
        <is>
          <t xml:space="preserve">CONCLUIDO	</t>
        </is>
      </c>
      <c r="D479" t="n">
        <v>1.5424</v>
      </c>
      <c r="E479" t="n">
        <v>64.83</v>
      </c>
      <c r="F479" t="n">
        <v>62.03</v>
      </c>
      <c r="G479" t="n">
        <v>124.06</v>
      </c>
      <c r="H479" t="n">
        <v>1.86</v>
      </c>
      <c r="I479" t="n">
        <v>30</v>
      </c>
      <c r="J479" t="n">
        <v>133.12</v>
      </c>
      <c r="K479" t="n">
        <v>43.4</v>
      </c>
      <c r="L479" t="n">
        <v>14</v>
      </c>
      <c r="M479" t="n">
        <v>28</v>
      </c>
      <c r="N479" t="n">
        <v>20.72</v>
      </c>
      <c r="O479" t="n">
        <v>16652.31</v>
      </c>
      <c r="P479" t="n">
        <v>564.14</v>
      </c>
      <c r="Q479" t="n">
        <v>793.2</v>
      </c>
      <c r="R479" t="n">
        <v>143.41</v>
      </c>
      <c r="S479" t="n">
        <v>86.27</v>
      </c>
      <c r="T479" t="n">
        <v>17962.18</v>
      </c>
      <c r="U479" t="n">
        <v>0.6</v>
      </c>
      <c r="V479" t="n">
        <v>0.78</v>
      </c>
      <c r="W479" t="n">
        <v>0.27</v>
      </c>
      <c r="X479" t="n">
        <v>1.06</v>
      </c>
      <c r="Y479" t="n">
        <v>0.5</v>
      </c>
      <c r="Z479" t="n">
        <v>10</v>
      </c>
    </row>
    <row r="480">
      <c r="A480" t="n">
        <v>14</v>
      </c>
      <c r="B480" t="n">
        <v>55</v>
      </c>
      <c r="C480" t="inlineStr">
        <is>
          <t xml:space="preserve">CONCLUIDO	</t>
        </is>
      </c>
      <c r="D480" t="n">
        <v>1.5449</v>
      </c>
      <c r="E480" t="n">
        <v>64.73</v>
      </c>
      <c r="F480" t="n">
        <v>61.98</v>
      </c>
      <c r="G480" t="n">
        <v>132.81</v>
      </c>
      <c r="H480" t="n">
        <v>1.97</v>
      </c>
      <c r="I480" t="n">
        <v>28</v>
      </c>
      <c r="J480" t="n">
        <v>134.46</v>
      </c>
      <c r="K480" t="n">
        <v>43.4</v>
      </c>
      <c r="L480" t="n">
        <v>15</v>
      </c>
      <c r="M480" t="n">
        <v>26</v>
      </c>
      <c r="N480" t="n">
        <v>21.06</v>
      </c>
      <c r="O480" t="n">
        <v>16817.7</v>
      </c>
      <c r="P480" t="n">
        <v>559.37</v>
      </c>
      <c r="Q480" t="n">
        <v>793.2</v>
      </c>
      <c r="R480" t="n">
        <v>141.7</v>
      </c>
      <c r="S480" t="n">
        <v>86.27</v>
      </c>
      <c r="T480" t="n">
        <v>17113.78</v>
      </c>
      <c r="U480" t="n">
        <v>0.61</v>
      </c>
      <c r="V480" t="n">
        <v>0.78</v>
      </c>
      <c r="W480" t="n">
        <v>0.27</v>
      </c>
      <c r="X480" t="n">
        <v>1.01</v>
      </c>
      <c r="Y480" t="n">
        <v>0.5</v>
      </c>
      <c r="Z480" t="n">
        <v>10</v>
      </c>
    </row>
    <row r="481">
      <c r="A481" t="n">
        <v>15</v>
      </c>
      <c r="B481" t="n">
        <v>55</v>
      </c>
      <c r="C481" t="inlineStr">
        <is>
          <t xml:space="preserve">CONCLUIDO	</t>
        </is>
      </c>
      <c r="D481" t="n">
        <v>1.5483</v>
      </c>
      <c r="E481" t="n">
        <v>64.58</v>
      </c>
      <c r="F481" t="n">
        <v>61.88</v>
      </c>
      <c r="G481" t="n">
        <v>142.8</v>
      </c>
      <c r="H481" t="n">
        <v>2.08</v>
      </c>
      <c r="I481" t="n">
        <v>26</v>
      </c>
      <c r="J481" t="n">
        <v>135.81</v>
      </c>
      <c r="K481" t="n">
        <v>43.4</v>
      </c>
      <c r="L481" t="n">
        <v>16</v>
      </c>
      <c r="M481" t="n">
        <v>24</v>
      </c>
      <c r="N481" t="n">
        <v>21.41</v>
      </c>
      <c r="O481" t="n">
        <v>16983.46</v>
      </c>
      <c r="P481" t="n">
        <v>555.3099999999999</v>
      </c>
      <c r="Q481" t="n">
        <v>793.2</v>
      </c>
      <c r="R481" t="n">
        <v>138.4</v>
      </c>
      <c r="S481" t="n">
        <v>86.27</v>
      </c>
      <c r="T481" t="n">
        <v>15475.69</v>
      </c>
      <c r="U481" t="n">
        <v>0.62</v>
      </c>
      <c r="V481" t="n">
        <v>0.78</v>
      </c>
      <c r="W481" t="n">
        <v>0.26</v>
      </c>
      <c r="X481" t="n">
        <v>0.91</v>
      </c>
      <c r="Y481" t="n">
        <v>0.5</v>
      </c>
      <c r="Z481" t="n">
        <v>10</v>
      </c>
    </row>
    <row r="482">
      <c r="A482" t="n">
        <v>16</v>
      </c>
      <c r="B482" t="n">
        <v>55</v>
      </c>
      <c r="C482" t="inlineStr">
        <is>
          <t xml:space="preserve">CONCLUIDO	</t>
        </is>
      </c>
      <c r="D482" t="n">
        <v>1.5496</v>
      </c>
      <c r="E482" t="n">
        <v>64.53</v>
      </c>
      <c r="F482" t="n">
        <v>61.85</v>
      </c>
      <c r="G482" t="n">
        <v>148.45</v>
      </c>
      <c r="H482" t="n">
        <v>2.19</v>
      </c>
      <c r="I482" t="n">
        <v>25</v>
      </c>
      <c r="J482" t="n">
        <v>137.15</v>
      </c>
      <c r="K482" t="n">
        <v>43.4</v>
      </c>
      <c r="L482" t="n">
        <v>17</v>
      </c>
      <c r="M482" t="n">
        <v>23</v>
      </c>
      <c r="N482" t="n">
        <v>21.75</v>
      </c>
      <c r="O482" t="n">
        <v>17149.71</v>
      </c>
      <c r="P482" t="n">
        <v>549.92</v>
      </c>
      <c r="Q482" t="n">
        <v>793.2</v>
      </c>
      <c r="R482" t="n">
        <v>137.5</v>
      </c>
      <c r="S482" t="n">
        <v>86.27</v>
      </c>
      <c r="T482" t="n">
        <v>15029.17</v>
      </c>
      <c r="U482" t="n">
        <v>0.63</v>
      </c>
      <c r="V482" t="n">
        <v>0.79</v>
      </c>
      <c r="W482" t="n">
        <v>0.26</v>
      </c>
      <c r="X482" t="n">
        <v>0.88</v>
      </c>
      <c r="Y482" t="n">
        <v>0.5</v>
      </c>
      <c r="Z482" t="n">
        <v>10</v>
      </c>
    </row>
    <row r="483">
      <c r="A483" t="n">
        <v>17</v>
      </c>
      <c r="B483" t="n">
        <v>55</v>
      </c>
      <c r="C483" t="inlineStr">
        <is>
          <t xml:space="preserve">CONCLUIDO	</t>
        </is>
      </c>
      <c r="D483" t="n">
        <v>1.5523</v>
      </c>
      <c r="E483" t="n">
        <v>64.42</v>
      </c>
      <c r="F483" t="n">
        <v>61.79</v>
      </c>
      <c r="G483" t="n">
        <v>161.18</v>
      </c>
      <c r="H483" t="n">
        <v>2.3</v>
      </c>
      <c r="I483" t="n">
        <v>23</v>
      </c>
      <c r="J483" t="n">
        <v>138.51</v>
      </c>
      <c r="K483" t="n">
        <v>43.4</v>
      </c>
      <c r="L483" t="n">
        <v>18</v>
      </c>
      <c r="M483" t="n">
        <v>21</v>
      </c>
      <c r="N483" t="n">
        <v>22.11</v>
      </c>
      <c r="O483" t="n">
        <v>17316.45</v>
      </c>
      <c r="P483" t="n">
        <v>545.87</v>
      </c>
      <c r="Q483" t="n">
        <v>793.21</v>
      </c>
      <c r="R483" t="n">
        <v>135.4</v>
      </c>
      <c r="S483" t="n">
        <v>86.27</v>
      </c>
      <c r="T483" t="n">
        <v>13987.52</v>
      </c>
      <c r="U483" t="n">
        <v>0.64</v>
      </c>
      <c r="V483" t="n">
        <v>0.79</v>
      </c>
      <c r="W483" t="n">
        <v>0.26</v>
      </c>
      <c r="X483" t="n">
        <v>0.82</v>
      </c>
      <c r="Y483" t="n">
        <v>0.5</v>
      </c>
      <c r="Z483" t="n">
        <v>10</v>
      </c>
    </row>
    <row r="484">
      <c r="A484" t="n">
        <v>18</v>
      </c>
      <c r="B484" t="n">
        <v>55</v>
      </c>
      <c r="C484" t="inlineStr">
        <is>
          <t xml:space="preserve">CONCLUIDO	</t>
        </is>
      </c>
      <c r="D484" t="n">
        <v>1.5537</v>
      </c>
      <c r="E484" t="n">
        <v>64.36</v>
      </c>
      <c r="F484" t="n">
        <v>61.75</v>
      </c>
      <c r="G484" t="n">
        <v>168.42</v>
      </c>
      <c r="H484" t="n">
        <v>2.4</v>
      </c>
      <c r="I484" t="n">
        <v>22</v>
      </c>
      <c r="J484" t="n">
        <v>139.86</v>
      </c>
      <c r="K484" t="n">
        <v>43.4</v>
      </c>
      <c r="L484" t="n">
        <v>19</v>
      </c>
      <c r="M484" t="n">
        <v>20</v>
      </c>
      <c r="N484" t="n">
        <v>22.46</v>
      </c>
      <c r="O484" t="n">
        <v>17483.7</v>
      </c>
      <c r="P484" t="n">
        <v>540.47</v>
      </c>
      <c r="Q484" t="n">
        <v>793.2</v>
      </c>
      <c r="R484" t="n">
        <v>134.09</v>
      </c>
      <c r="S484" t="n">
        <v>86.27</v>
      </c>
      <c r="T484" t="n">
        <v>13341.57</v>
      </c>
      <c r="U484" t="n">
        <v>0.64</v>
      </c>
      <c r="V484" t="n">
        <v>0.79</v>
      </c>
      <c r="W484" t="n">
        <v>0.26</v>
      </c>
      <c r="X484" t="n">
        <v>0.78</v>
      </c>
      <c r="Y484" t="n">
        <v>0.5</v>
      </c>
      <c r="Z484" t="n">
        <v>10</v>
      </c>
    </row>
    <row r="485">
      <c r="A485" t="n">
        <v>19</v>
      </c>
      <c r="B485" t="n">
        <v>55</v>
      </c>
      <c r="C485" t="inlineStr">
        <is>
          <t xml:space="preserve">CONCLUIDO	</t>
        </is>
      </c>
      <c r="D485" t="n">
        <v>1.5543</v>
      </c>
      <c r="E485" t="n">
        <v>64.34</v>
      </c>
      <c r="F485" t="n">
        <v>61.75</v>
      </c>
      <c r="G485" t="n">
        <v>176.43</v>
      </c>
      <c r="H485" t="n">
        <v>2.5</v>
      </c>
      <c r="I485" t="n">
        <v>21</v>
      </c>
      <c r="J485" t="n">
        <v>141.22</v>
      </c>
      <c r="K485" t="n">
        <v>43.4</v>
      </c>
      <c r="L485" t="n">
        <v>20</v>
      </c>
      <c r="M485" t="n">
        <v>19</v>
      </c>
      <c r="N485" t="n">
        <v>22.82</v>
      </c>
      <c r="O485" t="n">
        <v>17651.44</v>
      </c>
      <c r="P485" t="n">
        <v>537.48</v>
      </c>
      <c r="Q485" t="n">
        <v>793.2</v>
      </c>
      <c r="R485" t="n">
        <v>134.12</v>
      </c>
      <c r="S485" t="n">
        <v>86.27</v>
      </c>
      <c r="T485" t="n">
        <v>13362.27</v>
      </c>
      <c r="U485" t="n">
        <v>0.64</v>
      </c>
      <c r="V485" t="n">
        <v>0.79</v>
      </c>
      <c r="W485" t="n">
        <v>0.26</v>
      </c>
      <c r="X485" t="n">
        <v>0.78</v>
      </c>
      <c r="Y485" t="n">
        <v>0.5</v>
      </c>
      <c r="Z485" t="n">
        <v>10</v>
      </c>
    </row>
    <row r="486">
      <c r="A486" t="n">
        <v>20</v>
      </c>
      <c r="B486" t="n">
        <v>55</v>
      </c>
      <c r="C486" t="inlineStr">
        <is>
          <t xml:space="preserve">CONCLUIDO	</t>
        </is>
      </c>
      <c r="D486" t="n">
        <v>1.5589</v>
      </c>
      <c r="E486" t="n">
        <v>64.15000000000001</v>
      </c>
      <c r="F486" t="n">
        <v>61.61</v>
      </c>
      <c r="G486" t="n">
        <v>194.56</v>
      </c>
      <c r="H486" t="n">
        <v>2.61</v>
      </c>
      <c r="I486" t="n">
        <v>19</v>
      </c>
      <c r="J486" t="n">
        <v>142.59</v>
      </c>
      <c r="K486" t="n">
        <v>43.4</v>
      </c>
      <c r="L486" t="n">
        <v>21</v>
      </c>
      <c r="M486" t="n">
        <v>17</v>
      </c>
      <c r="N486" t="n">
        <v>23.19</v>
      </c>
      <c r="O486" t="n">
        <v>17819.69</v>
      </c>
      <c r="P486" t="n">
        <v>528.29</v>
      </c>
      <c r="Q486" t="n">
        <v>793.2</v>
      </c>
      <c r="R486" t="n">
        <v>129.34</v>
      </c>
      <c r="S486" t="n">
        <v>86.27</v>
      </c>
      <c r="T486" t="n">
        <v>10979.91</v>
      </c>
      <c r="U486" t="n">
        <v>0.67</v>
      </c>
      <c r="V486" t="n">
        <v>0.79</v>
      </c>
      <c r="W486" t="n">
        <v>0.25</v>
      </c>
      <c r="X486" t="n">
        <v>0.64</v>
      </c>
      <c r="Y486" t="n">
        <v>0.5</v>
      </c>
      <c r="Z486" t="n">
        <v>10</v>
      </c>
    </row>
    <row r="487">
      <c r="A487" t="n">
        <v>21</v>
      </c>
      <c r="B487" t="n">
        <v>55</v>
      </c>
      <c r="C487" t="inlineStr">
        <is>
          <t xml:space="preserve">CONCLUIDO	</t>
        </is>
      </c>
      <c r="D487" t="n">
        <v>1.5596</v>
      </c>
      <c r="E487" t="n">
        <v>64.12</v>
      </c>
      <c r="F487" t="n">
        <v>61.58</v>
      </c>
      <c r="G487" t="n">
        <v>194.47</v>
      </c>
      <c r="H487" t="n">
        <v>2.7</v>
      </c>
      <c r="I487" t="n">
        <v>19</v>
      </c>
      <c r="J487" t="n">
        <v>143.96</v>
      </c>
      <c r="K487" t="n">
        <v>43.4</v>
      </c>
      <c r="L487" t="n">
        <v>22</v>
      </c>
      <c r="M487" t="n">
        <v>17</v>
      </c>
      <c r="N487" t="n">
        <v>23.56</v>
      </c>
      <c r="O487" t="n">
        <v>17988.46</v>
      </c>
      <c r="P487" t="n">
        <v>524.9299999999999</v>
      </c>
      <c r="Q487" t="n">
        <v>793.2</v>
      </c>
      <c r="R487" t="n">
        <v>128.5</v>
      </c>
      <c r="S487" t="n">
        <v>86.27</v>
      </c>
      <c r="T487" t="n">
        <v>10557.97</v>
      </c>
      <c r="U487" t="n">
        <v>0.67</v>
      </c>
      <c r="V487" t="n">
        <v>0.79</v>
      </c>
      <c r="W487" t="n">
        <v>0.25</v>
      </c>
      <c r="X487" t="n">
        <v>0.61</v>
      </c>
      <c r="Y487" t="n">
        <v>0.5</v>
      </c>
      <c r="Z487" t="n">
        <v>10</v>
      </c>
    </row>
    <row r="488">
      <c r="A488" t="n">
        <v>22</v>
      </c>
      <c r="B488" t="n">
        <v>55</v>
      </c>
      <c r="C488" t="inlineStr">
        <is>
          <t xml:space="preserve">CONCLUIDO	</t>
        </is>
      </c>
      <c r="D488" t="n">
        <v>1.5598</v>
      </c>
      <c r="E488" t="n">
        <v>64.11</v>
      </c>
      <c r="F488" t="n">
        <v>61.6</v>
      </c>
      <c r="G488" t="n">
        <v>205.33</v>
      </c>
      <c r="H488" t="n">
        <v>2.8</v>
      </c>
      <c r="I488" t="n">
        <v>18</v>
      </c>
      <c r="J488" t="n">
        <v>145.33</v>
      </c>
      <c r="K488" t="n">
        <v>43.4</v>
      </c>
      <c r="L488" t="n">
        <v>23</v>
      </c>
      <c r="M488" t="n">
        <v>14</v>
      </c>
      <c r="N488" t="n">
        <v>23.93</v>
      </c>
      <c r="O488" t="n">
        <v>18157.74</v>
      </c>
      <c r="P488" t="n">
        <v>520.52</v>
      </c>
      <c r="Q488" t="n">
        <v>793.24</v>
      </c>
      <c r="R488" t="n">
        <v>129.03</v>
      </c>
      <c r="S488" t="n">
        <v>86.27</v>
      </c>
      <c r="T488" t="n">
        <v>10827.87</v>
      </c>
      <c r="U488" t="n">
        <v>0.67</v>
      </c>
      <c r="V488" t="n">
        <v>0.79</v>
      </c>
      <c r="W488" t="n">
        <v>0.25</v>
      </c>
      <c r="X488" t="n">
        <v>0.63</v>
      </c>
      <c r="Y488" t="n">
        <v>0.5</v>
      </c>
      <c r="Z488" t="n">
        <v>10</v>
      </c>
    </row>
    <row r="489">
      <c r="A489" t="n">
        <v>23</v>
      </c>
      <c r="B489" t="n">
        <v>55</v>
      </c>
      <c r="C489" t="inlineStr">
        <is>
          <t xml:space="preserve">CONCLUIDO	</t>
        </is>
      </c>
      <c r="D489" t="n">
        <v>1.5611</v>
      </c>
      <c r="E489" t="n">
        <v>64.06</v>
      </c>
      <c r="F489" t="n">
        <v>61.57</v>
      </c>
      <c r="G489" t="n">
        <v>217.3</v>
      </c>
      <c r="H489" t="n">
        <v>2.89</v>
      </c>
      <c r="I489" t="n">
        <v>17</v>
      </c>
      <c r="J489" t="n">
        <v>146.7</v>
      </c>
      <c r="K489" t="n">
        <v>43.4</v>
      </c>
      <c r="L489" t="n">
        <v>24</v>
      </c>
      <c r="M489" t="n">
        <v>12</v>
      </c>
      <c r="N489" t="n">
        <v>24.3</v>
      </c>
      <c r="O489" t="n">
        <v>18327.54</v>
      </c>
      <c r="P489" t="n">
        <v>519.02</v>
      </c>
      <c r="Q489" t="n">
        <v>793.2</v>
      </c>
      <c r="R489" t="n">
        <v>127.98</v>
      </c>
      <c r="S489" t="n">
        <v>86.27</v>
      </c>
      <c r="T489" t="n">
        <v>10310.78</v>
      </c>
      <c r="U489" t="n">
        <v>0.67</v>
      </c>
      <c r="V489" t="n">
        <v>0.79</v>
      </c>
      <c r="W489" t="n">
        <v>0.25</v>
      </c>
      <c r="X489" t="n">
        <v>0.6</v>
      </c>
      <c r="Y489" t="n">
        <v>0.5</v>
      </c>
      <c r="Z489" t="n">
        <v>10</v>
      </c>
    </row>
    <row r="490">
      <c r="A490" t="n">
        <v>24</v>
      </c>
      <c r="B490" t="n">
        <v>55</v>
      </c>
      <c r="C490" t="inlineStr">
        <is>
          <t xml:space="preserve">CONCLUIDO	</t>
        </is>
      </c>
      <c r="D490" t="n">
        <v>1.5632</v>
      </c>
      <c r="E490" t="n">
        <v>63.97</v>
      </c>
      <c r="F490" t="n">
        <v>61.5</v>
      </c>
      <c r="G490" t="n">
        <v>230.64</v>
      </c>
      <c r="H490" t="n">
        <v>2.99</v>
      </c>
      <c r="I490" t="n">
        <v>16</v>
      </c>
      <c r="J490" t="n">
        <v>148.09</v>
      </c>
      <c r="K490" t="n">
        <v>43.4</v>
      </c>
      <c r="L490" t="n">
        <v>25</v>
      </c>
      <c r="M490" t="n">
        <v>7</v>
      </c>
      <c r="N490" t="n">
        <v>24.69</v>
      </c>
      <c r="O490" t="n">
        <v>18497.87</v>
      </c>
      <c r="P490" t="n">
        <v>513.88</v>
      </c>
      <c r="Q490" t="n">
        <v>793.2</v>
      </c>
      <c r="R490" t="n">
        <v>125.52</v>
      </c>
      <c r="S490" t="n">
        <v>86.27</v>
      </c>
      <c r="T490" t="n">
        <v>9087.17</v>
      </c>
      <c r="U490" t="n">
        <v>0.6899999999999999</v>
      </c>
      <c r="V490" t="n">
        <v>0.79</v>
      </c>
      <c r="W490" t="n">
        <v>0.26</v>
      </c>
      <c r="X490" t="n">
        <v>0.54</v>
      </c>
      <c r="Y490" t="n">
        <v>0.5</v>
      </c>
      <c r="Z490" t="n">
        <v>10</v>
      </c>
    </row>
    <row r="491">
      <c r="A491" t="n">
        <v>25</v>
      </c>
      <c r="B491" t="n">
        <v>55</v>
      </c>
      <c r="C491" t="inlineStr">
        <is>
          <t xml:space="preserve">CONCLUIDO	</t>
        </is>
      </c>
      <c r="D491" t="n">
        <v>1.5617</v>
      </c>
      <c r="E491" t="n">
        <v>64.03</v>
      </c>
      <c r="F491" t="n">
        <v>61.57</v>
      </c>
      <c r="G491" t="n">
        <v>230.88</v>
      </c>
      <c r="H491" t="n">
        <v>3.08</v>
      </c>
      <c r="I491" t="n">
        <v>16</v>
      </c>
      <c r="J491" t="n">
        <v>149.47</v>
      </c>
      <c r="K491" t="n">
        <v>43.4</v>
      </c>
      <c r="L491" t="n">
        <v>26</v>
      </c>
      <c r="M491" t="n">
        <v>4</v>
      </c>
      <c r="N491" t="n">
        <v>25.07</v>
      </c>
      <c r="O491" t="n">
        <v>18668.73</v>
      </c>
      <c r="P491" t="n">
        <v>517.26</v>
      </c>
      <c r="Q491" t="n">
        <v>793.21</v>
      </c>
      <c r="R491" t="n">
        <v>127.63</v>
      </c>
      <c r="S491" t="n">
        <v>86.27</v>
      </c>
      <c r="T491" t="n">
        <v>10141.61</v>
      </c>
      <c r="U491" t="n">
        <v>0.68</v>
      </c>
      <c r="V491" t="n">
        <v>0.79</v>
      </c>
      <c r="W491" t="n">
        <v>0.26</v>
      </c>
      <c r="X491" t="n">
        <v>0.6</v>
      </c>
      <c r="Y491" t="n">
        <v>0.5</v>
      </c>
      <c r="Z491" t="n">
        <v>10</v>
      </c>
    </row>
    <row r="492">
      <c r="A492" t="n">
        <v>26</v>
      </c>
      <c r="B492" t="n">
        <v>55</v>
      </c>
      <c r="C492" t="inlineStr">
        <is>
          <t xml:space="preserve">CONCLUIDO	</t>
        </is>
      </c>
      <c r="D492" t="n">
        <v>1.562</v>
      </c>
      <c r="E492" t="n">
        <v>64.02</v>
      </c>
      <c r="F492" t="n">
        <v>61.55</v>
      </c>
      <c r="G492" t="n">
        <v>230.82</v>
      </c>
      <c r="H492" t="n">
        <v>3.17</v>
      </c>
      <c r="I492" t="n">
        <v>16</v>
      </c>
      <c r="J492" t="n">
        <v>150.86</v>
      </c>
      <c r="K492" t="n">
        <v>43.4</v>
      </c>
      <c r="L492" t="n">
        <v>27</v>
      </c>
      <c r="M492" t="n">
        <v>0</v>
      </c>
      <c r="N492" t="n">
        <v>25.46</v>
      </c>
      <c r="O492" t="n">
        <v>18840.13</v>
      </c>
      <c r="P492" t="n">
        <v>518.35</v>
      </c>
      <c r="Q492" t="n">
        <v>793.2</v>
      </c>
      <c r="R492" t="n">
        <v>126.91</v>
      </c>
      <c r="S492" t="n">
        <v>86.27</v>
      </c>
      <c r="T492" t="n">
        <v>9779.120000000001</v>
      </c>
      <c r="U492" t="n">
        <v>0.68</v>
      </c>
      <c r="V492" t="n">
        <v>0.79</v>
      </c>
      <c r="W492" t="n">
        <v>0.27</v>
      </c>
      <c r="X492" t="n">
        <v>0.58</v>
      </c>
      <c r="Y492" t="n">
        <v>0.5</v>
      </c>
      <c r="Z49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INDEX(resultados!$A$2:$ZZ$492, 1, MATCH($B$1, resultados!$A$1:$ZZ$1, 0))</f>
        <v/>
      </c>
      <c r="B7">
        <f>INDEX(resultados!$A$2:$ZZ$492, 1, MATCH($B$2, resultados!$A$1:$ZZ$1, 0))</f>
        <v/>
      </c>
      <c r="C7">
        <f>INDEX(resultados!$A$2:$ZZ$492, 1, MATCH($B$3, resultados!$A$1:$ZZ$1, 0))</f>
        <v/>
      </c>
    </row>
    <row r="8">
      <c r="A8">
        <f>INDEX(resultados!$A$2:$ZZ$492, 2, MATCH($B$1, resultados!$A$1:$ZZ$1, 0))</f>
        <v/>
      </c>
      <c r="B8">
        <f>INDEX(resultados!$A$2:$ZZ$492, 2, MATCH($B$2, resultados!$A$1:$ZZ$1, 0))</f>
        <v/>
      </c>
      <c r="C8">
        <f>INDEX(resultados!$A$2:$ZZ$492, 2, MATCH($B$3, resultados!$A$1:$ZZ$1, 0))</f>
        <v/>
      </c>
    </row>
    <row r="9">
      <c r="A9">
        <f>INDEX(resultados!$A$2:$ZZ$492, 3, MATCH($B$1, resultados!$A$1:$ZZ$1, 0))</f>
        <v/>
      </c>
      <c r="B9">
        <f>INDEX(resultados!$A$2:$ZZ$492, 3, MATCH($B$2, resultados!$A$1:$ZZ$1, 0))</f>
        <v/>
      </c>
      <c r="C9">
        <f>INDEX(resultados!$A$2:$ZZ$492, 3, MATCH($B$3, resultados!$A$1:$ZZ$1, 0))</f>
        <v/>
      </c>
    </row>
    <row r="10">
      <c r="A10">
        <f>INDEX(resultados!$A$2:$ZZ$492, 4, MATCH($B$1, resultados!$A$1:$ZZ$1, 0))</f>
        <v/>
      </c>
      <c r="B10">
        <f>INDEX(resultados!$A$2:$ZZ$492, 4, MATCH($B$2, resultados!$A$1:$ZZ$1, 0))</f>
        <v/>
      </c>
      <c r="C10">
        <f>INDEX(resultados!$A$2:$ZZ$492, 4, MATCH($B$3, resultados!$A$1:$ZZ$1, 0))</f>
        <v/>
      </c>
    </row>
    <row r="11">
      <c r="A11">
        <f>INDEX(resultados!$A$2:$ZZ$492, 5, MATCH($B$1, resultados!$A$1:$ZZ$1, 0))</f>
        <v/>
      </c>
      <c r="B11">
        <f>INDEX(resultados!$A$2:$ZZ$492, 5, MATCH($B$2, resultados!$A$1:$ZZ$1, 0))</f>
        <v/>
      </c>
      <c r="C11">
        <f>INDEX(resultados!$A$2:$ZZ$492, 5, MATCH($B$3, resultados!$A$1:$ZZ$1, 0))</f>
        <v/>
      </c>
    </row>
    <row r="12">
      <c r="A12">
        <f>INDEX(resultados!$A$2:$ZZ$492, 6, MATCH($B$1, resultados!$A$1:$ZZ$1, 0))</f>
        <v/>
      </c>
      <c r="B12">
        <f>INDEX(resultados!$A$2:$ZZ$492, 6, MATCH($B$2, resultados!$A$1:$ZZ$1, 0))</f>
        <v/>
      </c>
      <c r="C12">
        <f>INDEX(resultados!$A$2:$ZZ$492, 6, MATCH($B$3, resultados!$A$1:$ZZ$1, 0))</f>
        <v/>
      </c>
    </row>
    <row r="13">
      <c r="A13">
        <f>INDEX(resultados!$A$2:$ZZ$492, 7, MATCH($B$1, resultados!$A$1:$ZZ$1, 0))</f>
        <v/>
      </c>
      <c r="B13">
        <f>INDEX(resultados!$A$2:$ZZ$492, 7, MATCH($B$2, resultados!$A$1:$ZZ$1, 0))</f>
        <v/>
      </c>
      <c r="C13">
        <f>INDEX(resultados!$A$2:$ZZ$492, 7, MATCH($B$3, resultados!$A$1:$ZZ$1, 0))</f>
        <v/>
      </c>
    </row>
    <row r="14">
      <c r="A14">
        <f>INDEX(resultados!$A$2:$ZZ$492, 8, MATCH($B$1, resultados!$A$1:$ZZ$1, 0))</f>
        <v/>
      </c>
      <c r="B14">
        <f>INDEX(resultados!$A$2:$ZZ$492, 8, MATCH($B$2, resultados!$A$1:$ZZ$1, 0))</f>
        <v/>
      </c>
      <c r="C14">
        <f>INDEX(resultados!$A$2:$ZZ$492, 8, MATCH($B$3, resultados!$A$1:$ZZ$1, 0))</f>
        <v/>
      </c>
    </row>
    <row r="15">
      <c r="A15">
        <f>INDEX(resultados!$A$2:$ZZ$492, 9, MATCH($B$1, resultados!$A$1:$ZZ$1, 0))</f>
        <v/>
      </c>
      <c r="B15">
        <f>INDEX(resultados!$A$2:$ZZ$492, 9, MATCH($B$2, resultados!$A$1:$ZZ$1, 0))</f>
        <v/>
      </c>
      <c r="C15">
        <f>INDEX(resultados!$A$2:$ZZ$492, 9, MATCH($B$3, resultados!$A$1:$ZZ$1, 0))</f>
        <v/>
      </c>
    </row>
    <row r="16">
      <c r="A16">
        <f>INDEX(resultados!$A$2:$ZZ$492, 10, MATCH($B$1, resultados!$A$1:$ZZ$1, 0))</f>
        <v/>
      </c>
      <c r="B16">
        <f>INDEX(resultados!$A$2:$ZZ$492, 10, MATCH($B$2, resultados!$A$1:$ZZ$1, 0))</f>
        <v/>
      </c>
      <c r="C16">
        <f>INDEX(resultados!$A$2:$ZZ$492, 10, MATCH($B$3, resultados!$A$1:$ZZ$1, 0))</f>
        <v/>
      </c>
    </row>
    <row r="17">
      <c r="A17">
        <f>INDEX(resultados!$A$2:$ZZ$492, 11, MATCH($B$1, resultados!$A$1:$ZZ$1, 0))</f>
        <v/>
      </c>
      <c r="B17">
        <f>INDEX(resultados!$A$2:$ZZ$492, 11, MATCH($B$2, resultados!$A$1:$ZZ$1, 0))</f>
        <v/>
      </c>
      <c r="C17">
        <f>INDEX(resultados!$A$2:$ZZ$492, 11, MATCH($B$3, resultados!$A$1:$ZZ$1, 0))</f>
        <v/>
      </c>
    </row>
    <row r="18">
      <c r="A18">
        <f>INDEX(resultados!$A$2:$ZZ$492, 12, MATCH($B$1, resultados!$A$1:$ZZ$1, 0))</f>
        <v/>
      </c>
      <c r="B18">
        <f>INDEX(resultados!$A$2:$ZZ$492, 12, MATCH($B$2, resultados!$A$1:$ZZ$1, 0))</f>
        <v/>
      </c>
      <c r="C18">
        <f>INDEX(resultados!$A$2:$ZZ$492, 12, MATCH($B$3, resultados!$A$1:$ZZ$1, 0))</f>
        <v/>
      </c>
    </row>
    <row r="19">
      <c r="A19">
        <f>INDEX(resultados!$A$2:$ZZ$492, 13, MATCH($B$1, resultados!$A$1:$ZZ$1, 0))</f>
        <v/>
      </c>
      <c r="B19">
        <f>INDEX(resultados!$A$2:$ZZ$492, 13, MATCH($B$2, resultados!$A$1:$ZZ$1, 0))</f>
        <v/>
      </c>
      <c r="C19">
        <f>INDEX(resultados!$A$2:$ZZ$492, 13, MATCH($B$3, resultados!$A$1:$ZZ$1, 0))</f>
        <v/>
      </c>
    </row>
    <row r="20">
      <c r="A20">
        <f>INDEX(resultados!$A$2:$ZZ$492, 14, MATCH($B$1, resultados!$A$1:$ZZ$1, 0))</f>
        <v/>
      </c>
      <c r="B20">
        <f>INDEX(resultados!$A$2:$ZZ$492, 14, MATCH($B$2, resultados!$A$1:$ZZ$1, 0))</f>
        <v/>
      </c>
      <c r="C20">
        <f>INDEX(resultados!$A$2:$ZZ$492, 14, MATCH($B$3, resultados!$A$1:$ZZ$1, 0))</f>
        <v/>
      </c>
    </row>
    <row r="21">
      <c r="A21">
        <f>INDEX(resultados!$A$2:$ZZ$492, 15, MATCH($B$1, resultados!$A$1:$ZZ$1, 0))</f>
        <v/>
      </c>
      <c r="B21">
        <f>INDEX(resultados!$A$2:$ZZ$492, 15, MATCH($B$2, resultados!$A$1:$ZZ$1, 0))</f>
        <v/>
      </c>
      <c r="C21">
        <f>INDEX(resultados!$A$2:$ZZ$492, 15, MATCH($B$3, resultados!$A$1:$ZZ$1, 0))</f>
        <v/>
      </c>
    </row>
    <row r="22">
      <c r="A22">
        <f>INDEX(resultados!$A$2:$ZZ$492, 16, MATCH($B$1, resultados!$A$1:$ZZ$1, 0))</f>
        <v/>
      </c>
      <c r="B22">
        <f>INDEX(resultados!$A$2:$ZZ$492, 16, MATCH($B$2, resultados!$A$1:$ZZ$1, 0))</f>
        <v/>
      </c>
      <c r="C22">
        <f>INDEX(resultados!$A$2:$ZZ$492, 16, MATCH($B$3, resultados!$A$1:$ZZ$1, 0))</f>
        <v/>
      </c>
    </row>
    <row r="23">
      <c r="A23">
        <f>INDEX(resultados!$A$2:$ZZ$492, 17, MATCH($B$1, resultados!$A$1:$ZZ$1, 0))</f>
        <v/>
      </c>
      <c r="B23">
        <f>INDEX(resultados!$A$2:$ZZ$492, 17, MATCH($B$2, resultados!$A$1:$ZZ$1, 0))</f>
        <v/>
      </c>
      <c r="C23">
        <f>INDEX(resultados!$A$2:$ZZ$492, 17, MATCH($B$3, resultados!$A$1:$ZZ$1, 0))</f>
        <v/>
      </c>
    </row>
    <row r="24">
      <c r="A24">
        <f>INDEX(resultados!$A$2:$ZZ$492, 18, MATCH($B$1, resultados!$A$1:$ZZ$1, 0))</f>
        <v/>
      </c>
      <c r="B24">
        <f>INDEX(resultados!$A$2:$ZZ$492, 18, MATCH($B$2, resultados!$A$1:$ZZ$1, 0))</f>
        <v/>
      </c>
      <c r="C24">
        <f>INDEX(resultados!$A$2:$ZZ$492, 18, MATCH($B$3, resultados!$A$1:$ZZ$1, 0))</f>
        <v/>
      </c>
    </row>
    <row r="25">
      <c r="A25">
        <f>INDEX(resultados!$A$2:$ZZ$492, 19, MATCH($B$1, resultados!$A$1:$ZZ$1, 0))</f>
        <v/>
      </c>
      <c r="B25">
        <f>INDEX(resultados!$A$2:$ZZ$492, 19, MATCH($B$2, resultados!$A$1:$ZZ$1, 0))</f>
        <v/>
      </c>
      <c r="C25">
        <f>INDEX(resultados!$A$2:$ZZ$492, 19, MATCH($B$3, resultados!$A$1:$ZZ$1, 0))</f>
        <v/>
      </c>
    </row>
    <row r="26">
      <c r="A26">
        <f>INDEX(resultados!$A$2:$ZZ$492, 20, MATCH($B$1, resultados!$A$1:$ZZ$1, 0))</f>
        <v/>
      </c>
      <c r="B26">
        <f>INDEX(resultados!$A$2:$ZZ$492, 20, MATCH($B$2, resultados!$A$1:$ZZ$1, 0))</f>
        <v/>
      </c>
      <c r="C26">
        <f>INDEX(resultados!$A$2:$ZZ$492, 20, MATCH($B$3, resultados!$A$1:$ZZ$1, 0))</f>
        <v/>
      </c>
    </row>
    <row r="27">
      <c r="A27">
        <f>INDEX(resultados!$A$2:$ZZ$492, 21, MATCH($B$1, resultados!$A$1:$ZZ$1, 0))</f>
        <v/>
      </c>
      <c r="B27">
        <f>INDEX(resultados!$A$2:$ZZ$492, 21, MATCH($B$2, resultados!$A$1:$ZZ$1, 0))</f>
        <v/>
      </c>
      <c r="C27">
        <f>INDEX(resultados!$A$2:$ZZ$492, 21, MATCH($B$3, resultados!$A$1:$ZZ$1, 0))</f>
        <v/>
      </c>
    </row>
    <row r="28">
      <c r="A28">
        <f>INDEX(resultados!$A$2:$ZZ$492, 22, MATCH($B$1, resultados!$A$1:$ZZ$1, 0))</f>
        <v/>
      </c>
      <c r="B28">
        <f>INDEX(resultados!$A$2:$ZZ$492, 22, MATCH($B$2, resultados!$A$1:$ZZ$1, 0))</f>
        <v/>
      </c>
      <c r="C28">
        <f>INDEX(resultados!$A$2:$ZZ$492, 22, MATCH($B$3, resultados!$A$1:$ZZ$1, 0))</f>
        <v/>
      </c>
    </row>
    <row r="29">
      <c r="A29">
        <f>INDEX(resultados!$A$2:$ZZ$492, 23, MATCH($B$1, resultados!$A$1:$ZZ$1, 0))</f>
        <v/>
      </c>
      <c r="B29">
        <f>INDEX(resultados!$A$2:$ZZ$492, 23, MATCH($B$2, resultados!$A$1:$ZZ$1, 0))</f>
        <v/>
      </c>
      <c r="C29">
        <f>INDEX(resultados!$A$2:$ZZ$492, 23, MATCH($B$3, resultados!$A$1:$ZZ$1, 0))</f>
        <v/>
      </c>
    </row>
    <row r="30">
      <c r="A30">
        <f>INDEX(resultados!$A$2:$ZZ$492, 24, MATCH($B$1, resultados!$A$1:$ZZ$1, 0))</f>
        <v/>
      </c>
      <c r="B30">
        <f>INDEX(resultados!$A$2:$ZZ$492, 24, MATCH($B$2, resultados!$A$1:$ZZ$1, 0))</f>
        <v/>
      </c>
      <c r="C30">
        <f>INDEX(resultados!$A$2:$ZZ$492, 24, MATCH($B$3, resultados!$A$1:$ZZ$1, 0))</f>
        <v/>
      </c>
    </row>
    <row r="31">
      <c r="A31">
        <f>INDEX(resultados!$A$2:$ZZ$492, 25, MATCH($B$1, resultados!$A$1:$ZZ$1, 0))</f>
        <v/>
      </c>
      <c r="B31">
        <f>INDEX(resultados!$A$2:$ZZ$492, 25, MATCH($B$2, resultados!$A$1:$ZZ$1, 0))</f>
        <v/>
      </c>
      <c r="C31">
        <f>INDEX(resultados!$A$2:$ZZ$492, 25, MATCH($B$3, resultados!$A$1:$ZZ$1, 0))</f>
        <v/>
      </c>
    </row>
    <row r="32">
      <c r="A32">
        <f>INDEX(resultados!$A$2:$ZZ$492, 26, MATCH($B$1, resultados!$A$1:$ZZ$1, 0))</f>
        <v/>
      </c>
      <c r="B32">
        <f>INDEX(resultados!$A$2:$ZZ$492, 26, MATCH($B$2, resultados!$A$1:$ZZ$1, 0))</f>
        <v/>
      </c>
      <c r="C32">
        <f>INDEX(resultados!$A$2:$ZZ$492, 26, MATCH($B$3, resultados!$A$1:$ZZ$1, 0))</f>
        <v/>
      </c>
    </row>
    <row r="33">
      <c r="A33">
        <f>INDEX(resultados!$A$2:$ZZ$492, 27, MATCH($B$1, resultados!$A$1:$ZZ$1, 0))</f>
        <v/>
      </c>
      <c r="B33">
        <f>INDEX(resultados!$A$2:$ZZ$492, 27, MATCH($B$2, resultados!$A$1:$ZZ$1, 0))</f>
        <v/>
      </c>
      <c r="C33">
        <f>INDEX(resultados!$A$2:$ZZ$492, 27, MATCH($B$3, resultados!$A$1:$ZZ$1, 0))</f>
        <v/>
      </c>
    </row>
    <row r="34">
      <c r="A34">
        <f>INDEX(resultados!$A$2:$ZZ$492, 28, MATCH($B$1, resultados!$A$1:$ZZ$1, 0))</f>
        <v/>
      </c>
      <c r="B34">
        <f>INDEX(resultados!$A$2:$ZZ$492, 28, MATCH($B$2, resultados!$A$1:$ZZ$1, 0))</f>
        <v/>
      </c>
      <c r="C34">
        <f>INDEX(resultados!$A$2:$ZZ$492, 28, MATCH($B$3, resultados!$A$1:$ZZ$1, 0))</f>
        <v/>
      </c>
    </row>
    <row r="35">
      <c r="A35">
        <f>INDEX(resultados!$A$2:$ZZ$492, 29, MATCH($B$1, resultados!$A$1:$ZZ$1, 0))</f>
        <v/>
      </c>
      <c r="B35">
        <f>INDEX(resultados!$A$2:$ZZ$492, 29, MATCH($B$2, resultados!$A$1:$ZZ$1, 0))</f>
        <v/>
      </c>
      <c r="C35">
        <f>INDEX(resultados!$A$2:$ZZ$492, 29, MATCH($B$3, resultados!$A$1:$ZZ$1, 0))</f>
        <v/>
      </c>
    </row>
    <row r="36">
      <c r="A36">
        <f>INDEX(resultados!$A$2:$ZZ$492, 30, MATCH($B$1, resultados!$A$1:$ZZ$1, 0))</f>
        <v/>
      </c>
      <c r="B36">
        <f>INDEX(resultados!$A$2:$ZZ$492, 30, MATCH($B$2, resultados!$A$1:$ZZ$1, 0))</f>
        <v/>
      </c>
      <c r="C36">
        <f>INDEX(resultados!$A$2:$ZZ$492, 30, MATCH($B$3, resultados!$A$1:$ZZ$1, 0))</f>
        <v/>
      </c>
    </row>
    <row r="37">
      <c r="A37">
        <f>INDEX(resultados!$A$2:$ZZ$492, 31, MATCH($B$1, resultados!$A$1:$ZZ$1, 0))</f>
        <v/>
      </c>
      <c r="B37">
        <f>INDEX(resultados!$A$2:$ZZ$492, 31, MATCH($B$2, resultados!$A$1:$ZZ$1, 0))</f>
        <v/>
      </c>
      <c r="C37">
        <f>INDEX(resultados!$A$2:$ZZ$492, 31, MATCH($B$3, resultados!$A$1:$ZZ$1, 0))</f>
        <v/>
      </c>
    </row>
    <row r="38">
      <c r="A38">
        <f>INDEX(resultados!$A$2:$ZZ$492, 32, MATCH($B$1, resultados!$A$1:$ZZ$1, 0))</f>
        <v/>
      </c>
      <c r="B38">
        <f>INDEX(resultados!$A$2:$ZZ$492, 32, MATCH($B$2, resultados!$A$1:$ZZ$1, 0))</f>
        <v/>
      </c>
      <c r="C38">
        <f>INDEX(resultados!$A$2:$ZZ$492, 32, MATCH($B$3, resultados!$A$1:$ZZ$1, 0))</f>
        <v/>
      </c>
    </row>
    <row r="39">
      <c r="A39">
        <f>INDEX(resultados!$A$2:$ZZ$492, 33, MATCH($B$1, resultados!$A$1:$ZZ$1, 0))</f>
        <v/>
      </c>
      <c r="B39">
        <f>INDEX(resultados!$A$2:$ZZ$492, 33, MATCH($B$2, resultados!$A$1:$ZZ$1, 0))</f>
        <v/>
      </c>
      <c r="C39">
        <f>INDEX(resultados!$A$2:$ZZ$492, 33, MATCH($B$3, resultados!$A$1:$ZZ$1, 0))</f>
        <v/>
      </c>
    </row>
    <row r="40">
      <c r="A40">
        <f>INDEX(resultados!$A$2:$ZZ$492, 34, MATCH($B$1, resultados!$A$1:$ZZ$1, 0))</f>
        <v/>
      </c>
      <c r="B40">
        <f>INDEX(resultados!$A$2:$ZZ$492, 34, MATCH($B$2, resultados!$A$1:$ZZ$1, 0))</f>
        <v/>
      </c>
      <c r="C40">
        <f>INDEX(resultados!$A$2:$ZZ$492, 34, MATCH($B$3, resultados!$A$1:$ZZ$1, 0))</f>
        <v/>
      </c>
    </row>
    <row r="41">
      <c r="A41">
        <f>INDEX(resultados!$A$2:$ZZ$492, 35, MATCH($B$1, resultados!$A$1:$ZZ$1, 0))</f>
        <v/>
      </c>
      <c r="B41">
        <f>INDEX(resultados!$A$2:$ZZ$492, 35, MATCH($B$2, resultados!$A$1:$ZZ$1, 0))</f>
        <v/>
      </c>
      <c r="C41">
        <f>INDEX(resultados!$A$2:$ZZ$492, 35, MATCH($B$3, resultados!$A$1:$ZZ$1, 0))</f>
        <v/>
      </c>
    </row>
    <row r="42">
      <c r="A42">
        <f>INDEX(resultados!$A$2:$ZZ$492, 36, MATCH($B$1, resultados!$A$1:$ZZ$1, 0))</f>
        <v/>
      </c>
      <c r="B42">
        <f>INDEX(resultados!$A$2:$ZZ$492, 36, MATCH($B$2, resultados!$A$1:$ZZ$1, 0))</f>
        <v/>
      </c>
      <c r="C42">
        <f>INDEX(resultados!$A$2:$ZZ$492, 36, MATCH($B$3, resultados!$A$1:$ZZ$1, 0))</f>
        <v/>
      </c>
    </row>
    <row r="43">
      <c r="A43">
        <f>INDEX(resultados!$A$2:$ZZ$492, 37, MATCH($B$1, resultados!$A$1:$ZZ$1, 0))</f>
        <v/>
      </c>
      <c r="B43">
        <f>INDEX(resultados!$A$2:$ZZ$492, 37, MATCH($B$2, resultados!$A$1:$ZZ$1, 0))</f>
        <v/>
      </c>
      <c r="C43">
        <f>INDEX(resultados!$A$2:$ZZ$492, 37, MATCH($B$3, resultados!$A$1:$ZZ$1, 0))</f>
        <v/>
      </c>
    </row>
    <row r="44">
      <c r="A44">
        <f>INDEX(resultados!$A$2:$ZZ$492, 38, MATCH($B$1, resultados!$A$1:$ZZ$1, 0))</f>
        <v/>
      </c>
      <c r="B44">
        <f>INDEX(resultados!$A$2:$ZZ$492, 38, MATCH($B$2, resultados!$A$1:$ZZ$1, 0))</f>
        <v/>
      </c>
      <c r="C44">
        <f>INDEX(resultados!$A$2:$ZZ$492, 38, MATCH($B$3, resultados!$A$1:$ZZ$1, 0))</f>
        <v/>
      </c>
    </row>
    <row r="45">
      <c r="A45">
        <f>INDEX(resultados!$A$2:$ZZ$492, 39, MATCH($B$1, resultados!$A$1:$ZZ$1, 0))</f>
        <v/>
      </c>
      <c r="B45">
        <f>INDEX(resultados!$A$2:$ZZ$492, 39, MATCH($B$2, resultados!$A$1:$ZZ$1, 0))</f>
        <v/>
      </c>
      <c r="C45">
        <f>INDEX(resultados!$A$2:$ZZ$492, 39, MATCH($B$3, resultados!$A$1:$ZZ$1, 0))</f>
        <v/>
      </c>
    </row>
    <row r="46">
      <c r="A46">
        <f>INDEX(resultados!$A$2:$ZZ$492, 40, MATCH($B$1, resultados!$A$1:$ZZ$1, 0))</f>
        <v/>
      </c>
      <c r="B46">
        <f>INDEX(resultados!$A$2:$ZZ$492, 40, MATCH($B$2, resultados!$A$1:$ZZ$1, 0))</f>
        <v/>
      </c>
      <c r="C46">
        <f>INDEX(resultados!$A$2:$ZZ$492, 40, MATCH($B$3, resultados!$A$1:$ZZ$1, 0))</f>
        <v/>
      </c>
    </row>
    <row r="47">
      <c r="A47">
        <f>INDEX(resultados!$A$2:$ZZ$492, 41, MATCH($B$1, resultados!$A$1:$ZZ$1, 0))</f>
        <v/>
      </c>
      <c r="B47">
        <f>INDEX(resultados!$A$2:$ZZ$492, 41, MATCH($B$2, resultados!$A$1:$ZZ$1, 0))</f>
        <v/>
      </c>
      <c r="C47">
        <f>INDEX(resultados!$A$2:$ZZ$492, 41, MATCH($B$3, resultados!$A$1:$ZZ$1, 0))</f>
        <v/>
      </c>
    </row>
    <row r="48">
      <c r="A48">
        <f>INDEX(resultados!$A$2:$ZZ$492, 42, MATCH($B$1, resultados!$A$1:$ZZ$1, 0))</f>
        <v/>
      </c>
      <c r="B48">
        <f>INDEX(resultados!$A$2:$ZZ$492, 42, MATCH($B$2, resultados!$A$1:$ZZ$1, 0))</f>
        <v/>
      </c>
      <c r="C48">
        <f>INDEX(resultados!$A$2:$ZZ$492, 42, MATCH($B$3, resultados!$A$1:$ZZ$1, 0))</f>
        <v/>
      </c>
    </row>
    <row r="49">
      <c r="A49">
        <f>INDEX(resultados!$A$2:$ZZ$492, 43, MATCH($B$1, resultados!$A$1:$ZZ$1, 0))</f>
        <v/>
      </c>
      <c r="B49">
        <f>INDEX(resultados!$A$2:$ZZ$492, 43, MATCH($B$2, resultados!$A$1:$ZZ$1, 0))</f>
        <v/>
      </c>
      <c r="C49">
        <f>INDEX(resultados!$A$2:$ZZ$492, 43, MATCH($B$3, resultados!$A$1:$ZZ$1, 0))</f>
        <v/>
      </c>
    </row>
    <row r="50">
      <c r="A50">
        <f>INDEX(resultados!$A$2:$ZZ$492, 44, MATCH($B$1, resultados!$A$1:$ZZ$1, 0))</f>
        <v/>
      </c>
      <c r="B50">
        <f>INDEX(resultados!$A$2:$ZZ$492, 44, MATCH($B$2, resultados!$A$1:$ZZ$1, 0))</f>
        <v/>
      </c>
      <c r="C50">
        <f>INDEX(resultados!$A$2:$ZZ$492, 44, MATCH($B$3, resultados!$A$1:$ZZ$1, 0))</f>
        <v/>
      </c>
    </row>
    <row r="51">
      <c r="A51">
        <f>INDEX(resultados!$A$2:$ZZ$492, 45, MATCH($B$1, resultados!$A$1:$ZZ$1, 0))</f>
        <v/>
      </c>
      <c r="B51">
        <f>INDEX(resultados!$A$2:$ZZ$492, 45, MATCH($B$2, resultados!$A$1:$ZZ$1, 0))</f>
        <v/>
      </c>
      <c r="C51">
        <f>INDEX(resultados!$A$2:$ZZ$492, 45, MATCH($B$3, resultados!$A$1:$ZZ$1, 0))</f>
        <v/>
      </c>
    </row>
    <row r="52">
      <c r="A52">
        <f>INDEX(resultados!$A$2:$ZZ$492, 46, MATCH($B$1, resultados!$A$1:$ZZ$1, 0))</f>
        <v/>
      </c>
      <c r="B52">
        <f>INDEX(resultados!$A$2:$ZZ$492, 46, MATCH($B$2, resultados!$A$1:$ZZ$1, 0))</f>
        <v/>
      </c>
      <c r="C52">
        <f>INDEX(resultados!$A$2:$ZZ$492, 46, MATCH($B$3, resultados!$A$1:$ZZ$1, 0))</f>
        <v/>
      </c>
    </row>
    <row r="53">
      <c r="A53">
        <f>INDEX(resultados!$A$2:$ZZ$492, 47, MATCH($B$1, resultados!$A$1:$ZZ$1, 0))</f>
        <v/>
      </c>
      <c r="B53">
        <f>INDEX(resultados!$A$2:$ZZ$492, 47, MATCH($B$2, resultados!$A$1:$ZZ$1, 0))</f>
        <v/>
      </c>
      <c r="C53">
        <f>INDEX(resultados!$A$2:$ZZ$492, 47, MATCH($B$3, resultados!$A$1:$ZZ$1, 0))</f>
        <v/>
      </c>
    </row>
    <row r="54">
      <c r="A54">
        <f>INDEX(resultados!$A$2:$ZZ$492, 48, MATCH($B$1, resultados!$A$1:$ZZ$1, 0))</f>
        <v/>
      </c>
      <c r="B54">
        <f>INDEX(resultados!$A$2:$ZZ$492, 48, MATCH($B$2, resultados!$A$1:$ZZ$1, 0))</f>
        <v/>
      </c>
      <c r="C54">
        <f>INDEX(resultados!$A$2:$ZZ$492, 48, MATCH($B$3, resultados!$A$1:$ZZ$1, 0))</f>
        <v/>
      </c>
    </row>
    <row r="55">
      <c r="A55">
        <f>INDEX(resultados!$A$2:$ZZ$492, 49, MATCH($B$1, resultados!$A$1:$ZZ$1, 0))</f>
        <v/>
      </c>
      <c r="B55">
        <f>INDEX(resultados!$A$2:$ZZ$492, 49, MATCH($B$2, resultados!$A$1:$ZZ$1, 0))</f>
        <v/>
      </c>
      <c r="C55">
        <f>INDEX(resultados!$A$2:$ZZ$492, 49, MATCH($B$3, resultados!$A$1:$ZZ$1, 0))</f>
        <v/>
      </c>
    </row>
    <row r="56">
      <c r="A56">
        <f>INDEX(resultados!$A$2:$ZZ$492, 50, MATCH($B$1, resultados!$A$1:$ZZ$1, 0))</f>
        <v/>
      </c>
      <c r="B56">
        <f>INDEX(resultados!$A$2:$ZZ$492, 50, MATCH($B$2, resultados!$A$1:$ZZ$1, 0))</f>
        <v/>
      </c>
      <c r="C56">
        <f>INDEX(resultados!$A$2:$ZZ$492, 50, MATCH($B$3, resultados!$A$1:$ZZ$1, 0))</f>
        <v/>
      </c>
    </row>
    <row r="57">
      <c r="A57">
        <f>INDEX(resultados!$A$2:$ZZ$492, 51, MATCH($B$1, resultados!$A$1:$ZZ$1, 0))</f>
        <v/>
      </c>
      <c r="B57">
        <f>INDEX(resultados!$A$2:$ZZ$492, 51, MATCH($B$2, resultados!$A$1:$ZZ$1, 0))</f>
        <v/>
      </c>
      <c r="C57">
        <f>INDEX(resultados!$A$2:$ZZ$492, 51, MATCH($B$3, resultados!$A$1:$ZZ$1, 0))</f>
        <v/>
      </c>
    </row>
    <row r="58">
      <c r="A58">
        <f>INDEX(resultados!$A$2:$ZZ$492, 52, MATCH($B$1, resultados!$A$1:$ZZ$1, 0))</f>
        <v/>
      </c>
      <c r="B58">
        <f>INDEX(resultados!$A$2:$ZZ$492, 52, MATCH($B$2, resultados!$A$1:$ZZ$1, 0))</f>
        <v/>
      </c>
      <c r="C58">
        <f>INDEX(resultados!$A$2:$ZZ$492, 52, MATCH($B$3, resultados!$A$1:$ZZ$1, 0))</f>
        <v/>
      </c>
    </row>
    <row r="59">
      <c r="A59">
        <f>INDEX(resultados!$A$2:$ZZ$492, 53, MATCH($B$1, resultados!$A$1:$ZZ$1, 0))</f>
        <v/>
      </c>
      <c r="B59">
        <f>INDEX(resultados!$A$2:$ZZ$492, 53, MATCH($B$2, resultados!$A$1:$ZZ$1, 0))</f>
        <v/>
      </c>
      <c r="C59">
        <f>INDEX(resultados!$A$2:$ZZ$492, 53, MATCH($B$3, resultados!$A$1:$ZZ$1, 0))</f>
        <v/>
      </c>
    </row>
    <row r="60">
      <c r="A60">
        <f>INDEX(resultados!$A$2:$ZZ$492, 54, MATCH($B$1, resultados!$A$1:$ZZ$1, 0))</f>
        <v/>
      </c>
      <c r="B60">
        <f>INDEX(resultados!$A$2:$ZZ$492, 54, MATCH($B$2, resultados!$A$1:$ZZ$1, 0))</f>
        <v/>
      </c>
      <c r="C60">
        <f>INDEX(resultados!$A$2:$ZZ$492, 54, MATCH($B$3, resultados!$A$1:$ZZ$1, 0))</f>
        <v/>
      </c>
    </row>
    <row r="61">
      <c r="A61">
        <f>INDEX(resultados!$A$2:$ZZ$492, 55, MATCH($B$1, resultados!$A$1:$ZZ$1, 0))</f>
        <v/>
      </c>
      <c r="B61">
        <f>INDEX(resultados!$A$2:$ZZ$492, 55, MATCH($B$2, resultados!$A$1:$ZZ$1, 0))</f>
        <v/>
      </c>
      <c r="C61">
        <f>INDEX(resultados!$A$2:$ZZ$492, 55, MATCH($B$3, resultados!$A$1:$ZZ$1, 0))</f>
        <v/>
      </c>
    </row>
    <row r="62">
      <c r="A62">
        <f>INDEX(resultados!$A$2:$ZZ$492, 56, MATCH($B$1, resultados!$A$1:$ZZ$1, 0))</f>
        <v/>
      </c>
      <c r="B62">
        <f>INDEX(resultados!$A$2:$ZZ$492, 56, MATCH($B$2, resultados!$A$1:$ZZ$1, 0))</f>
        <v/>
      </c>
      <c r="C62">
        <f>INDEX(resultados!$A$2:$ZZ$492, 56, MATCH($B$3, resultados!$A$1:$ZZ$1, 0))</f>
        <v/>
      </c>
    </row>
    <row r="63">
      <c r="A63">
        <f>INDEX(resultados!$A$2:$ZZ$492, 57, MATCH($B$1, resultados!$A$1:$ZZ$1, 0))</f>
        <v/>
      </c>
      <c r="B63">
        <f>INDEX(resultados!$A$2:$ZZ$492, 57, MATCH($B$2, resultados!$A$1:$ZZ$1, 0))</f>
        <v/>
      </c>
      <c r="C63">
        <f>INDEX(resultados!$A$2:$ZZ$492, 57, MATCH($B$3, resultados!$A$1:$ZZ$1, 0))</f>
        <v/>
      </c>
    </row>
    <row r="64">
      <c r="A64">
        <f>INDEX(resultados!$A$2:$ZZ$492, 58, MATCH($B$1, resultados!$A$1:$ZZ$1, 0))</f>
        <v/>
      </c>
      <c r="B64">
        <f>INDEX(resultados!$A$2:$ZZ$492, 58, MATCH($B$2, resultados!$A$1:$ZZ$1, 0))</f>
        <v/>
      </c>
      <c r="C64">
        <f>INDEX(resultados!$A$2:$ZZ$492, 58, MATCH($B$3, resultados!$A$1:$ZZ$1, 0))</f>
        <v/>
      </c>
    </row>
    <row r="65">
      <c r="A65">
        <f>INDEX(resultados!$A$2:$ZZ$492, 59, MATCH($B$1, resultados!$A$1:$ZZ$1, 0))</f>
        <v/>
      </c>
      <c r="B65">
        <f>INDEX(resultados!$A$2:$ZZ$492, 59, MATCH($B$2, resultados!$A$1:$ZZ$1, 0))</f>
        <v/>
      </c>
      <c r="C65">
        <f>INDEX(resultados!$A$2:$ZZ$492, 59, MATCH($B$3, resultados!$A$1:$ZZ$1, 0))</f>
        <v/>
      </c>
    </row>
    <row r="66">
      <c r="A66">
        <f>INDEX(resultados!$A$2:$ZZ$492, 60, MATCH($B$1, resultados!$A$1:$ZZ$1, 0))</f>
        <v/>
      </c>
      <c r="B66">
        <f>INDEX(resultados!$A$2:$ZZ$492, 60, MATCH($B$2, resultados!$A$1:$ZZ$1, 0))</f>
        <v/>
      </c>
      <c r="C66">
        <f>INDEX(resultados!$A$2:$ZZ$492, 60, MATCH($B$3, resultados!$A$1:$ZZ$1, 0))</f>
        <v/>
      </c>
    </row>
    <row r="67">
      <c r="A67">
        <f>INDEX(resultados!$A$2:$ZZ$492, 61, MATCH($B$1, resultados!$A$1:$ZZ$1, 0))</f>
        <v/>
      </c>
      <c r="B67">
        <f>INDEX(resultados!$A$2:$ZZ$492, 61, MATCH($B$2, resultados!$A$1:$ZZ$1, 0))</f>
        <v/>
      </c>
      <c r="C67">
        <f>INDEX(resultados!$A$2:$ZZ$492, 61, MATCH($B$3, resultados!$A$1:$ZZ$1, 0))</f>
        <v/>
      </c>
    </row>
    <row r="68">
      <c r="A68">
        <f>INDEX(resultados!$A$2:$ZZ$492, 62, MATCH($B$1, resultados!$A$1:$ZZ$1, 0))</f>
        <v/>
      </c>
      <c r="B68">
        <f>INDEX(resultados!$A$2:$ZZ$492, 62, MATCH($B$2, resultados!$A$1:$ZZ$1, 0))</f>
        <v/>
      </c>
      <c r="C68">
        <f>INDEX(resultados!$A$2:$ZZ$492, 62, MATCH($B$3, resultados!$A$1:$ZZ$1, 0))</f>
        <v/>
      </c>
    </row>
    <row r="69">
      <c r="A69">
        <f>INDEX(resultados!$A$2:$ZZ$492, 63, MATCH($B$1, resultados!$A$1:$ZZ$1, 0))</f>
        <v/>
      </c>
      <c r="B69">
        <f>INDEX(resultados!$A$2:$ZZ$492, 63, MATCH($B$2, resultados!$A$1:$ZZ$1, 0))</f>
        <v/>
      </c>
      <c r="C69">
        <f>INDEX(resultados!$A$2:$ZZ$492, 63, MATCH($B$3, resultados!$A$1:$ZZ$1, 0))</f>
        <v/>
      </c>
    </row>
    <row r="70">
      <c r="A70">
        <f>INDEX(resultados!$A$2:$ZZ$492, 64, MATCH($B$1, resultados!$A$1:$ZZ$1, 0))</f>
        <v/>
      </c>
      <c r="B70">
        <f>INDEX(resultados!$A$2:$ZZ$492, 64, MATCH($B$2, resultados!$A$1:$ZZ$1, 0))</f>
        <v/>
      </c>
      <c r="C70">
        <f>INDEX(resultados!$A$2:$ZZ$492, 64, MATCH($B$3, resultados!$A$1:$ZZ$1, 0))</f>
        <v/>
      </c>
    </row>
    <row r="71">
      <c r="A71">
        <f>INDEX(resultados!$A$2:$ZZ$492, 65, MATCH($B$1, resultados!$A$1:$ZZ$1, 0))</f>
        <v/>
      </c>
      <c r="B71">
        <f>INDEX(resultados!$A$2:$ZZ$492, 65, MATCH($B$2, resultados!$A$1:$ZZ$1, 0))</f>
        <v/>
      </c>
      <c r="C71">
        <f>INDEX(resultados!$A$2:$ZZ$492, 65, MATCH($B$3, resultados!$A$1:$ZZ$1, 0))</f>
        <v/>
      </c>
    </row>
    <row r="72">
      <c r="A72">
        <f>INDEX(resultados!$A$2:$ZZ$492, 66, MATCH($B$1, resultados!$A$1:$ZZ$1, 0))</f>
        <v/>
      </c>
      <c r="B72">
        <f>INDEX(resultados!$A$2:$ZZ$492, 66, MATCH($B$2, resultados!$A$1:$ZZ$1, 0))</f>
        <v/>
      </c>
      <c r="C72">
        <f>INDEX(resultados!$A$2:$ZZ$492, 66, MATCH($B$3, resultados!$A$1:$ZZ$1, 0))</f>
        <v/>
      </c>
    </row>
    <row r="73">
      <c r="A73">
        <f>INDEX(resultados!$A$2:$ZZ$492, 67, MATCH($B$1, resultados!$A$1:$ZZ$1, 0))</f>
        <v/>
      </c>
      <c r="B73">
        <f>INDEX(resultados!$A$2:$ZZ$492, 67, MATCH($B$2, resultados!$A$1:$ZZ$1, 0))</f>
        <v/>
      </c>
      <c r="C73">
        <f>INDEX(resultados!$A$2:$ZZ$492, 67, MATCH($B$3, resultados!$A$1:$ZZ$1, 0))</f>
        <v/>
      </c>
    </row>
    <row r="74">
      <c r="A74">
        <f>INDEX(resultados!$A$2:$ZZ$492, 68, MATCH($B$1, resultados!$A$1:$ZZ$1, 0))</f>
        <v/>
      </c>
      <c r="B74">
        <f>INDEX(resultados!$A$2:$ZZ$492, 68, MATCH($B$2, resultados!$A$1:$ZZ$1, 0))</f>
        <v/>
      </c>
      <c r="C74">
        <f>INDEX(resultados!$A$2:$ZZ$492, 68, MATCH($B$3, resultados!$A$1:$ZZ$1, 0))</f>
        <v/>
      </c>
    </row>
    <row r="75">
      <c r="A75">
        <f>INDEX(resultados!$A$2:$ZZ$492, 69, MATCH($B$1, resultados!$A$1:$ZZ$1, 0))</f>
        <v/>
      </c>
      <c r="B75">
        <f>INDEX(resultados!$A$2:$ZZ$492, 69, MATCH($B$2, resultados!$A$1:$ZZ$1, 0))</f>
        <v/>
      </c>
      <c r="C75">
        <f>INDEX(resultados!$A$2:$ZZ$492, 69, MATCH($B$3, resultados!$A$1:$ZZ$1, 0))</f>
        <v/>
      </c>
    </row>
    <row r="76">
      <c r="A76">
        <f>INDEX(resultados!$A$2:$ZZ$492, 70, MATCH($B$1, resultados!$A$1:$ZZ$1, 0))</f>
        <v/>
      </c>
      <c r="B76">
        <f>INDEX(resultados!$A$2:$ZZ$492, 70, MATCH($B$2, resultados!$A$1:$ZZ$1, 0))</f>
        <v/>
      </c>
      <c r="C76">
        <f>INDEX(resultados!$A$2:$ZZ$492, 70, MATCH($B$3, resultados!$A$1:$ZZ$1, 0))</f>
        <v/>
      </c>
    </row>
    <row r="77">
      <c r="A77">
        <f>INDEX(resultados!$A$2:$ZZ$492, 71, MATCH($B$1, resultados!$A$1:$ZZ$1, 0))</f>
        <v/>
      </c>
      <c r="B77">
        <f>INDEX(resultados!$A$2:$ZZ$492, 71, MATCH($B$2, resultados!$A$1:$ZZ$1, 0))</f>
        <v/>
      </c>
      <c r="C77">
        <f>INDEX(resultados!$A$2:$ZZ$492, 71, MATCH($B$3, resultados!$A$1:$ZZ$1, 0))</f>
        <v/>
      </c>
    </row>
    <row r="78">
      <c r="A78">
        <f>INDEX(resultados!$A$2:$ZZ$492, 72, MATCH($B$1, resultados!$A$1:$ZZ$1, 0))</f>
        <v/>
      </c>
      <c r="B78">
        <f>INDEX(resultados!$A$2:$ZZ$492, 72, MATCH($B$2, resultados!$A$1:$ZZ$1, 0))</f>
        <v/>
      </c>
      <c r="C78">
        <f>INDEX(resultados!$A$2:$ZZ$492, 72, MATCH($B$3, resultados!$A$1:$ZZ$1, 0))</f>
        <v/>
      </c>
    </row>
    <row r="79">
      <c r="A79">
        <f>INDEX(resultados!$A$2:$ZZ$492, 73, MATCH($B$1, resultados!$A$1:$ZZ$1, 0))</f>
        <v/>
      </c>
      <c r="B79">
        <f>INDEX(resultados!$A$2:$ZZ$492, 73, MATCH($B$2, resultados!$A$1:$ZZ$1, 0))</f>
        <v/>
      </c>
      <c r="C79">
        <f>INDEX(resultados!$A$2:$ZZ$492, 73, MATCH($B$3, resultados!$A$1:$ZZ$1, 0))</f>
        <v/>
      </c>
    </row>
    <row r="80">
      <c r="A80">
        <f>INDEX(resultados!$A$2:$ZZ$492, 74, MATCH($B$1, resultados!$A$1:$ZZ$1, 0))</f>
        <v/>
      </c>
      <c r="B80">
        <f>INDEX(resultados!$A$2:$ZZ$492, 74, MATCH($B$2, resultados!$A$1:$ZZ$1, 0))</f>
        <v/>
      </c>
      <c r="C80">
        <f>INDEX(resultados!$A$2:$ZZ$492, 74, MATCH($B$3, resultados!$A$1:$ZZ$1, 0))</f>
        <v/>
      </c>
    </row>
    <row r="81">
      <c r="A81">
        <f>INDEX(resultados!$A$2:$ZZ$492, 75, MATCH($B$1, resultados!$A$1:$ZZ$1, 0))</f>
        <v/>
      </c>
      <c r="B81">
        <f>INDEX(resultados!$A$2:$ZZ$492, 75, MATCH($B$2, resultados!$A$1:$ZZ$1, 0))</f>
        <v/>
      </c>
      <c r="C81">
        <f>INDEX(resultados!$A$2:$ZZ$492, 75, MATCH($B$3, resultados!$A$1:$ZZ$1, 0))</f>
        <v/>
      </c>
    </row>
    <row r="82">
      <c r="A82">
        <f>INDEX(resultados!$A$2:$ZZ$492, 76, MATCH($B$1, resultados!$A$1:$ZZ$1, 0))</f>
        <v/>
      </c>
      <c r="B82">
        <f>INDEX(resultados!$A$2:$ZZ$492, 76, MATCH($B$2, resultados!$A$1:$ZZ$1, 0))</f>
        <v/>
      </c>
      <c r="C82">
        <f>INDEX(resultados!$A$2:$ZZ$492, 76, MATCH($B$3, resultados!$A$1:$ZZ$1, 0))</f>
        <v/>
      </c>
    </row>
    <row r="83">
      <c r="A83">
        <f>INDEX(resultados!$A$2:$ZZ$492, 77, MATCH($B$1, resultados!$A$1:$ZZ$1, 0))</f>
        <v/>
      </c>
      <c r="B83">
        <f>INDEX(resultados!$A$2:$ZZ$492, 77, MATCH($B$2, resultados!$A$1:$ZZ$1, 0))</f>
        <v/>
      </c>
      <c r="C83">
        <f>INDEX(resultados!$A$2:$ZZ$492, 77, MATCH($B$3, resultados!$A$1:$ZZ$1, 0))</f>
        <v/>
      </c>
    </row>
    <row r="84">
      <c r="A84">
        <f>INDEX(resultados!$A$2:$ZZ$492, 78, MATCH($B$1, resultados!$A$1:$ZZ$1, 0))</f>
        <v/>
      </c>
      <c r="B84">
        <f>INDEX(resultados!$A$2:$ZZ$492, 78, MATCH($B$2, resultados!$A$1:$ZZ$1, 0))</f>
        <v/>
      </c>
      <c r="C84">
        <f>INDEX(resultados!$A$2:$ZZ$492, 78, MATCH($B$3, resultados!$A$1:$ZZ$1, 0))</f>
        <v/>
      </c>
    </row>
    <row r="85">
      <c r="A85">
        <f>INDEX(resultados!$A$2:$ZZ$492, 79, MATCH($B$1, resultados!$A$1:$ZZ$1, 0))</f>
        <v/>
      </c>
      <c r="B85">
        <f>INDEX(resultados!$A$2:$ZZ$492, 79, MATCH($B$2, resultados!$A$1:$ZZ$1, 0))</f>
        <v/>
      </c>
      <c r="C85">
        <f>INDEX(resultados!$A$2:$ZZ$492, 79, MATCH($B$3, resultados!$A$1:$ZZ$1, 0))</f>
        <v/>
      </c>
    </row>
    <row r="86">
      <c r="A86">
        <f>INDEX(resultados!$A$2:$ZZ$492, 80, MATCH($B$1, resultados!$A$1:$ZZ$1, 0))</f>
        <v/>
      </c>
      <c r="B86">
        <f>INDEX(resultados!$A$2:$ZZ$492, 80, MATCH($B$2, resultados!$A$1:$ZZ$1, 0))</f>
        <v/>
      </c>
      <c r="C86">
        <f>INDEX(resultados!$A$2:$ZZ$492, 80, MATCH($B$3, resultados!$A$1:$ZZ$1, 0))</f>
        <v/>
      </c>
    </row>
    <row r="87">
      <c r="A87">
        <f>INDEX(resultados!$A$2:$ZZ$492, 81, MATCH($B$1, resultados!$A$1:$ZZ$1, 0))</f>
        <v/>
      </c>
      <c r="B87">
        <f>INDEX(resultados!$A$2:$ZZ$492, 81, MATCH($B$2, resultados!$A$1:$ZZ$1, 0))</f>
        <v/>
      </c>
      <c r="C87">
        <f>INDEX(resultados!$A$2:$ZZ$492, 81, MATCH($B$3, resultados!$A$1:$ZZ$1, 0))</f>
        <v/>
      </c>
    </row>
    <row r="88">
      <c r="A88">
        <f>INDEX(resultados!$A$2:$ZZ$492, 82, MATCH($B$1, resultados!$A$1:$ZZ$1, 0))</f>
        <v/>
      </c>
      <c r="B88">
        <f>INDEX(resultados!$A$2:$ZZ$492, 82, MATCH($B$2, resultados!$A$1:$ZZ$1, 0))</f>
        <v/>
      </c>
      <c r="C88">
        <f>INDEX(resultados!$A$2:$ZZ$492, 82, MATCH($B$3, resultados!$A$1:$ZZ$1, 0))</f>
        <v/>
      </c>
    </row>
    <row r="89">
      <c r="A89">
        <f>INDEX(resultados!$A$2:$ZZ$492, 83, MATCH($B$1, resultados!$A$1:$ZZ$1, 0))</f>
        <v/>
      </c>
      <c r="B89">
        <f>INDEX(resultados!$A$2:$ZZ$492, 83, MATCH($B$2, resultados!$A$1:$ZZ$1, 0))</f>
        <v/>
      </c>
      <c r="C89">
        <f>INDEX(resultados!$A$2:$ZZ$492, 83, MATCH($B$3, resultados!$A$1:$ZZ$1, 0))</f>
        <v/>
      </c>
    </row>
    <row r="90">
      <c r="A90">
        <f>INDEX(resultados!$A$2:$ZZ$492, 84, MATCH($B$1, resultados!$A$1:$ZZ$1, 0))</f>
        <v/>
      </c>
      <c r="B90">
        <f>INDEX(resultados!$A$2:$ZZ$492, 84, MATCH($B$2, resultados!$A$1:$ZZ$1, 0))</f>
        <v/>
      </c>
      <c r="C90">
        <f>INDEX(resultados!$A$2:$ZZ$492, 84, MATCH($B$3, resultados!$A$1:$ZZ$1, 0))</f>
        <v/>
      </c>
    </row>
    <row r="91">
      <c r="A91">
        <f>INDEX(resultados!$A$2:$ZZ$492, 85, MATCH($B$1, resultados!$A$1:$ZZ$1, 0))</f>
        <v/>
      </c>
      <c r="B91">
        <f>INDEX(resultados!$A$2:$ZZ$492, 85, MATCH($B$2, resultados!$A$1:$ZZ$1, 0))</f>
        <v/>
      </c>
      <c r="C91">
        <f>INDEX(resultados!$A$2:$ZZ$492, 85, MATCH($B$3, resultados!$A$1:$ZZ$1, 0))</f>
        <v/>
      </c>
    </row>
    <row r="92">
      <c r="A92">
        <f>INDEX(resultados!$A$2:$ZZ$492, 86, MATCH($B$1, resultados!$A$1:$ZZ$1, 0))</f>
        <v/>
      </c>
      <c r="B92">
        <f>INDEX(resultados!$A$2:$ZZ$492, 86, MATCH($B$2, resultados!$A$1:$ZZ$1, 0))</f>
        <v/>
      </c>
      <c r="C92">
        <f>INDEX(resultados!$A$2:$ZZ$492, 86, MATCH($B$3, resultados!$A$1:$ZZ$1, 0))</f>
        <v/>
      </c>
    </row>
    <row r="93">
      <c r="A93">
        <f>INDEX(resultados!$A$2:$ZZ$492, 87, MATCH($B$1, resultados!$A$1:$ZZ$1, 0))</f>
        <v/>
      </c>
      <c r="B93">
        <f>INDEX(resultados!$A$2:$ZZ$492, 87, MATCH($B$2, resultados!$A$1:$ZZ$1, 0))</f>
        <v/>
      </c>
      <c r="C93">
        <f>INDEX(resultados!$A$2:$ZZ$492, 87, MATCH($B$3, resultados!$A$1:$ZZ$1, 0))</f>
        <v/>
      </c>
    </row>
    <row r="94">
      <c r="A94">
        <f>INDEX(resultados!$A$2:$ZZ$492, 88, MATCH($B$1, resultados!$A$1:$ZZ$1, 0))</f>
        <v/>
      </c>
      <c r="B94">
        <f>INDEX(resultados!$A$2:$ZZ$492, 88, MATCH($B$2, resultados!$A$1:$ZZ$1, 0))</f>
        <v/>
      </c>
      <c r="C94">
        <f>INDEX(resultados!$A$2:$ZZ$492, 88, MATCH($B$3, resultados!$A$1:$ZZ$1, 0))</f>
        <v/>
      </c>
    </row>
    <row r="95">
      <c r="A95">
        <f>INDEX(resultados!$A$2:$ZZ$492, 89, MATCH($B$1, resultados!$A$1:$ZZ$1, 0))</f>
        <v/>
      </c>
      <c r="B95">
        <f>INDEX(resultados!$A$2:$ZZ$492, 89, MATCH($B$2, resultados!$A$1:$ZZ$1, 0))</f>
        <v/>
      </c>
      <c r="C95">
        <f>INDEX(resultados!$A$2:$ZZ$492, 89, MATCH($B$3, resultados!$A$1:$ZZ$1, 0))</f>
        <v/>
      </c>
    </row>
    <row r="96">
      <c r="A96">
        <f>INDEX(resultados!$A$2:$ZZ$492, 90, MATCH($B$1, resultados!$A$1:$ZZ$1, 0))</f>
        <v/>
      </c>
      <c r="B96">
        <f>INDEX(resultados!$A$2:$ZZ$492, 90, MATCH($B$2, resultados!$A$1:$ZZ$1, 0))</f>
        <v/>
      </c>
      <c r="C96">
        <f>INDEX(resultados!$A$2:$ZZ$492, 90, MATCH($B$3, resultados!$A$1:$ZZ$1, 0))</f>
        <v/>
      </c>
    </row>
    <row r="97">
      <c r="A97">
        <f>INDEX(resultados!$A$2:$ZZ$492, 91, MATCH($B$1, resultados!$A$1:$ZZ$1, 0))</f>
        <v/>
      </c>
      <c r="B97">
        <f>INDEX(resultados!$A$2:$ZZ$492, 91, MATCH($B$2, resultados!$A$1:$ZZ$1, 0))</f>
        <v/>
      </c>
      <c r="C97">
        <f>INDEX(resultados!$A$2:$ZZ$492, 91, MATCH($B$3, resultados!$A$1:$ZZ$1, 0))</f>
        <v/>
      </c>
    </row>
    <row r="98">
      <c r="A98">
        <f>INDEX(resultados!$A$2:$ZZ$492, 92, MATCH($B$1, resultados!$A$1:$ZZ$1, 0))</f>
        <v/>
      </c>
      <c r="B98">
        <f>INDEX(resultados!$A$2:$ZZ$492, 92, MATCH($B$2, resultados!$A$1:$ZZ$1, 0))</f>
        <v/>
      </c>
      <c r="C98">
        <f>INDEX(resultados!$A$2:$ZZ$492, 92, MATCH($B$3, resultados!$A$1:$ZZ$1, 0))</f>
        <v/>
      </c>
    </row>
    <row r="99">
      <c r="A99">
        <f>INDEX(resultados!$A$2:$ZZ$492, 93, MATCH($B$1, resultados!$A$1:$ZZ$1, 0))</f>
        <v/>
      </c>
      <c r="B99">
        <f>INDEX(resultados!$A$2:$ZZ$492, 93, MATCH($B$2, resultados!$A$1:$ZZ$1, 0))</f>
        <v/>
      </c>
      <c r="C99">
        <f>INDEX(resultados!$A$2:$ZZ$492, 93, MATCH($B$3, resultados!$A$1:$ZZ$1, 0))</f>
        <v/>
      </c>
    </row>
    <row r="100">
      <c r="A100">
        <f>INDEX(resultados!$A$2:$ZZ$492, 94, MATCH($B$1, resultados!$A$1:$ZZ$1, 0))</f>
        <v/>
      </c>
      <c r="B100">
        <f>INDEX(resultados!$A$2:$ZZ$492, 94, MATCH($B$2, resultados!$A$1:$ZZ$1, 0))</f>
        <v/>
      </c>
      <c r="C100">
        <f>INDEX(resultados!$A$2:$ZZ$492, 94, MATCH($B$3, resultados!$A$1:$ZZ$1, 0))</f>
        <v/>
      </c>
    </row>
    <row r="101">
      <c r="A101">
        <f>INDEX(resultados!$A$2:$ZZ$492, 95, MATCH($B$1, resultados!$A$1:$ZZ$1, 0))</f>
        <v/>
      </c>
      <c r="B101">
        <f>INDEX(resultados!$A$2:$ZZ$492, 95, MATCH($B$2, resultados!$A$1:$ZZ$1, 0))</f>
        <v/>
      </c>
      <c r="C101">
        <f>INDEX(resultados!$A$2:$ZZ$492, 95, MATCH($B$3, resultados!$A$1:$ZZ$1, 0))</f>
        <v/>
      </c>
    </row>
    <row r="102">
      <c r="A102">
        <f>INDEX(resultados!$A$2:$ZZ$492, 96, MATCH($B$1, resultados!$A$1:$ZZ$1, 0))</f>
        <v/>
      </c>
      <c r="B102">
        <f>INDEX(resultados!$A$2:$ZZ$492, 96, MATCH($B$2, resultados!$A$1:$ZZ$1, 0))</f>
        <v/>
      </c>
      <c r="C102">
        <f>INDEX(resultados!$A$2:$ZZ$492, 96, MATCH($B$3, resultados!$A$1:$ZZ$1, 0))</f>
        <v/>
      </c>
    </row>
    <row r="103">
      <c r="A103">
        <f>INDEX(resultados!$A$2:$ZZ$492, 97, MATCH($B$1, resultados!$A$1:$ZZ$1, 0))</f>
        <v/>
      </c>
      <c r="B103">
        <f>INDEX(resultados!$A$2:$ZZ$492, 97, MATCH($B$2, resultados!$A$1:$ZZ$1, 0))</f>
        <v/>
      </c>
      <c r="C103">
        <f>INDEX(resultados!$A$2:$ZZ$492, 97, MATCH($B$3, resultados!$A$1:$ZZ$1, 0))</f>
        <v/>
      </c>
    </row>
    <row r="104">
      <c r="A104">
        <f>INDEX(resultados!$A$2:$ZZ$492, 98, MATCH($B$1, resultados!$A$1:$ZZ$1, 0))</f>
        <v/>
      </c>
      <c r="B104">
        <f>INDEX(resultados!$A$2:$ZZ$492, 98, MATCH($B$2, resultados!$A$1:$ZZ$1, 0))</f>
        <v/>
      </c>
      <c r="C104">
        <f>INDEX(resultados!$A$2:$ZZ$492, 98, MATCH($B$3, resultados!$A$1:$ZZ$1, 0))</f>
        <v/>
      </c>
    </row>
    <row r="105">
      <c r="A105">
        <f>INDEX(resultados!$A$2:$ZZ$492, 99, MATCH($B$1, resultados!$A$1:$ZZ$1, 0))</f>
        <v/>
      </c>
      <c r="B105">
        <f>INDEX(resultados!$A$2:$ZZ$492, 99, MATCH($B$2, resultados!$A$1:$ZZ$1, 0))</f>
        <v/>
      </c>
      <c r="C105">
        <f>INDEX(resultados!$A$2:$ZZ$492, 99, MATCH($B$3, resultados!$A$1:$ZZ$1, 0))</f>
        <v/>
      </c>
    </row>
    <row r="106">
      <c r="A106">
        <f>INDEX(resultados!$A$2:$ZZ$492, 100, MATCH($B$1, resultados!$A$1:$ZZ$1, 0))</f>
        <v/>
      </c>
      <c r="B106">
        <f>INDEX(resultados!$A$2:$ZZ$492, 100, MATCH($B$2, resultados!$A$1:$ZZ$1, 0))</f>
        <v/>
      </c>
      <c r="C106">
        <f>INDEX(resultados!$A$2:$ZZ$492, 100, MATCH($B$3, resultados!$A$1:$ZZ$1, 0))</f>
        <v/>
      </c>
    </row>
    <row r="107">
      <c r="A107">
        <f>INDEX(resultados!$A$2:$ZZ$492, 101, MATCH($B$1, resultados!$A$1:$ZZ$1, 0))</f>
        <v/>
      </c>
      <c r="B107">
        <f>INDEX(resultados!$A$2:$ZZ$492, 101, MATCH($B$2, resultados!$A$1:$ZZ$1, 0))</f>
        <v/>
      </c>
      <c r="C107">
        <f>INDEX(resultados!$A$2:$ZZ$492, 101, MATCH($B$3, resultados!$A$1:$ZZ$1, 0))</f>
        <v/>
      </c>
    </row>
    <row r="108">
      <c r="A108">
        <f>INDEX(resultados!$A$2:$ZZ$492, 102, MATCH($B$1, resultados!$A$1:$ZZ$1, 0))</f>
        <v/>
      </c>
      <c r="B108">
        <f>INDEX(resultados!$A$2:$ZZ$492, 102, MATCH($B$2, resultados!$A$1:$ZZ$1, 0))</f>
        <v/>
      </c>
      <c r="C108">
        <f>INDEX(resultados!$A$2:$ZZ$492, 102, MATCH($B$3, resultados!$A$1:$ZZ$1, 0))</f>
        <v/>
      </c>
    </row>
    <row r="109">
      <c r="A109">
        <f>INDEX(resultados!$A$2:$ZZ$492, 103, MATCH($B$1, resultados!$A$1:$ZZ$1, 0))</f>
        <v/>
      </c>
      <c r="B109">
        <f>INDEX(resultados!$A$2:$ZZ$492, 103, MATCH($B$2, resultados!$A$1:$ZZ$1, 0))</f>
        <v/>
      </c>
      <c r="C109">
        <f>INDEX(resultados!$A$2:$ZZ$492, 103, MATCH($B$3, resultados!$A$1:$ZZ$1, 0))</f>
        <v/>
      </c>
    </row>
    <row r="110">
      <c r="A110">
        <f>INDEX(resultados!$A$2:$ZZ$492, 104, MATCH($B$1, resultados!$A$1:$ZZ$1, 0))</f>
        <v/>
      </c>
      <c r="B110">
        <f>INDEX(resultados!$A$2:$ZZ$492, 104, MATCH($B$2, resultados!$A$1:$ZZ$1, 0))</f>
        <v/>
      </c>
      <c r="C110">
        <f>INDEX(resultados!$A$2:$ZZ$492, 104, MATCH($B$3, resultados!$A$1:$ZZ$1, 0))</f>
        <v/>
      </c>
    </row>
    <row r="111">
      <c r="A111">
        <f>INDEX(resultados!$A$2:$ZZ$492, 105, MATCH($B$1, resultados!$A$1:$ZZ$1, 0))</f>
        <v/>
      </c>
      <c r="B111">
        <f>INDEX(resultados!$A$2:$ZZ$492, 105, MATCH($B$2, resultados!$A$1:$ZZ$1, 0))</f>
        <v/>
      </c>
      <c r="C111">
        <f>INDEX(resultados!$A$2:$ZZ$492, 105, MATCH($B$3, resultados!$A$1:$ZZ$1, 0))</f>
        <v/>
      </c>
    </row>
    <row r="112">
      <c r="A112">
        <f>INDEX(resultados!$A$2:$ZZ$492, 106, MATCH($B$1, resultados!$A$1:$ZZ$1, 0))</f>
        <v/>
      </c>
      <c r="B112">
        <f>INDEX(resultados!$A$2:$ZZ$492, 106, MATCH($B$2, resultados!$A$1:$ZZ$1, 0))</f>
        <v/>
      </c>
      <c r="C112">
        <f>INDEX(resultados!$A$2:$ZZ$492, 106, MATCH($B$3, resultados!$A$1:$ZZ$1, 0))</f>
        <v/>
      </c>
    </row>
    <row r="113">
      <c r="A113">
        <f>INDEX(resultados!$A$2:$ZZ$492, 107, MATCH($B$1, resultados!$A$1:$ZZ$1, 0))</f>
        <v/>
      </c>
      <c r="B113">
        <f>INDEX(resultados!$A$2:$ZZ$492, 107, MATCH($B$2, resultados!$A$1:$ZZ$1, 0))</f>
        <v/>
      </c>
      <c r="C113">
        <f>INDEX(resultados!$A$2:$ZZ$492, 107, MATCH($B$3, resultados!$A$1:$ZZ$1, 0))</f>
        <v/>
      </c>
    </row>
    <row r="114">
      <c r="A114">
        <f>INDEX(resultados!$A$2:$ZZ$492, 108, MATCH($B$1, resultados!$A$1:$ZZ$1, 0))</f>
        <v/>
      </c>
      <c r="B114">
        <f>INDEX(resultados!$A$2:$ZZ$492, 108, MATCH($B$2, resultados!$A$1:$ZZ$1, 0))</f>
        <v/>
      </c>
      <c r="C114">
        <f>INDEX(resultados!$A$2:$ZZ$492, 108, MATCH($B$3, resultados!$A$1:$ZZ$1, 0))</f>
        <v/>
      </c>
    </row>
    <row r="115">
      <c r="A115">
        <f>INDEX(resultados!$A$2:$ZZ$492, 109, MATCH($B$1, resultados!$A$1:$ZZ$1, 0))</f>
        <v/>
      </c>
      <c r="B115">
        <f>INDEX(resultados!$A$2:$ZZ$492, 109, MATCH($B$2, resultados!$A$1:$ZZ$1, 0))</f>
        <v/>
      </c>
      <c r="C115">
        <f>INDEX(resultados!$A$2:$ZZ$492, 109, MATCH($B$3, resultados!$A$1:$ZZ$1, 0))</f>
        <v/>
      </c>
    </row>
    <row r="116">
      <c r="A116">
        <f>INDEX(resultados!$A$2:$ZZ$492, 110, MATCH($B$1, resultados!$A$1:$ZZ$1, 0))</f>
        <v/>
      </c>
      <c r="B116">
        <f>INDEX(resultados!$A$2:$ZZ$492, 110, MATCH($B$2, resultados!$A$1:$ZZ$1, 0))</f>
        <v/>
      </c>
      <c r="C116">
        <f>INDEX(resultados!$A$2:$ZZ$492, 110, MATCH($B$3, resultados!$A$1:$ZZ$1, 0))</f>
        <v/>
      </c>
    </row>
    <row r="117">
      <c r="A117">
        <f>INDEX(resultados!$A$2:$ZZ$492, 111, MATCH($B$1, resultados!$A$1:$ZZ$1, 0))</f>
        <v/>
      </c>
      <c r="B117">
        <f>INDEX(resultados!$A$2:$ZZ$492, 111, MATCH($B$2, resultados!$A$1:$ZZ$1, 0))</f>
        <v/>
      </c>
      <c r="C117">
        <f>INDEX(resultados!$A$2:$ZZ$492, 111, MATCH($B$3, resultados!$A$1:$ZZ$1, 0))</f>
        <v/>
      </c>
    </row>
    <row r="118">
      <c r="A118">
        <f>INDEX(resultados!$A$2:$ZZ$492, 112, MATCH($B$1, resultados!$A$1:$ZZ$1, 0))</f>
        <v/>
      </c>
      <c r="B118">
        <f>INDEX(resultados!$A$2:$ZZ$492, 112, MATCH($B$2, resultados!$A$1:$ZZ$1, 0))</f>
        <v/>
      </c>
      <c r="C118">
        <f>INDEX(resultados!$A$2:$ZZ$492, 112, MATCH($B$3, resultados!$A$1:$ZZ$1, 0))</f>
        <v/>
      </c>
    </row>
    <row r="119">
      <c r="A119">
        <f>INDEX(resultados!$A$2:$ZZ$492, 113, MATCH($B$1, resultados!$A$1:$ZZ$1, 0))</f>
        <v/>
      </c>
      <c r="B119">
        <f>INDEX(resultados!$A$2:$ZZ$492, 113, MATCH($B$2, resultados!$A$1:$ZZ$1, 0))</f>
        <v/>
      </c>
      <c r="C119">
        <f>INDEX(resultados!$A$2:$ZZ$492, 113, MATCH($B$3, resultados!$A$1:$ZZ$1, 0))</f>
        <v/>
      </c>
    </row>
    <row r="120">
      <c r="A120">
        <f>INDEX(resultados!$A$2:$ZZ$492, 114, MATCH($B$1, resultados!$A$1:$ZZ$1, 0))</f>
        <v/>
      </c>
      <c r="B120">
        <f>INDEX(resultados!$A$2:$ZZ$492, 114, MATCH($B$2, resultados!$A$1:$ZZ$1, 0))</f>
        <v/>
      </c>
      <c r="C120">
        <f>INDEX(resultados!$A$2:$ZZ$492, 114, MATCH($B$3, resultados!$A$1:$ZZ$1, 0))</f>
        <v/>
      </c>
    </row>
    <row r="121">
      <c r="A121">
        <f>INDEX(resultados!$A$2:$ZZ$492, 115, MATCH($B$1, resultados!$A$1:$ZZ$1, 0))</f>
        <v/>
      </c>
      <c r="B121">
        <f>INDEX(resultados!$A$2:$ZZ$492, 115, MATCH($B$2, resultados!$A$1:$ZZ$1, 0))</f>
        <v/>
      </c>
      <c r="C121">
        <f>INDEX(resultados!$A$2:$ZZ$492, 115, MATCH($B$3, resultados!$A$1:$ZZ$1, 0))</f>
        <v/>
      </c>
    </row>
    <row r="122">
      <c r="A122">
        <f>INDEX(resultados!$A$2:$ZZ$492, 116, MATCH($B$1, resultados!$A$1:$ZZ$1, 0))</f>
        <v/>
      </c>
      <c r="B122">
        <f>INDEX(resultados!$A$2:$ZZ$492, 116, MATCH($B$2, resultados!$A$1:$ZZ$1, 0))</f>
        <v/>
      </c>
      <c r="C122">
        <f>INDEX(resultados!$A$2:$ZZ$492, 116, MATCH($B$3, resultados!$A$1:$ZZ$1, 0))</f>
        <v/>
      </c>
    </row>
    <row r="123">
      <c r="A123">
        <f>INDEX(resultados!$A$2:$ZZ$492, 117, MATCH($B$1, resultados!$A$1:$ZZ$1, 0))</f>
        <v/>
      </c>
      <c r="B123">
        <f>INDEX(resultados!$A$2:$ZZ$492, 117, MATCH($B$2, resultados!$A$1:$ZZ$1, 0))</f>
        <v/>
      </c>
      <c r="C123">
        <f>INDEX(resultados!$A$2:$ZZ$492, 117, MATCH($B$3, resultados!$A$1:$ZZ$1, 0))</f>
        <v/>
      </c>
    </row>
    <row r="124">
      <c r="A124">
        <f>INDEX(resultados!$A$2:$ZZ$492, 118, MATCH($B$1, resultados!$A$1:$ZZ$1, 0))</f>
        <v/>
      </c>
      <c r="B124">
        <f>INDEX(resultados!$A$2:$ZZ$492, 118, MATCH($B$2, resultados!$A$1:$ZZ$1, 0))</f>
        <v/>
      </c>
      <c r="C124">
        <f>INDEX(resultados!$A$2:$ZZ$492, 118, MATCH($B$3, resultados!$A$1:$ZZ$1, 0))</f>
        <v/>
      </c>
    </row>
    <row r="125">
      <c r="A125">
        <f>INDEX(resultados!$A$2:$ZZ$492, 119, MATCH($B$1, resultados!$A$1:$ZZ$1, 0))</f>
        <v/>
      </c>
      <c r="B125">
        <f>INDEX(resultados!$A$2:$ZZ$492, 119, MATCH($B$2, resultados!$A$1:$ZZ$1, 0))</f>
        <v/>
      </c>
      <c r="C125">
        <f>INDEX(resultados!$A$2:$ZZ$492, 119, MATCH($B$3, resultados!$A$1:$ZZ$1, 0))</f>
        <v/>
      </c>
    </row>
    <row r="126">
      <c r="A126">
        <f>INDEX(resultados!$A$2:$ZZ$492, 120, MATCH($B$1, resultados!$A$1:$ZZ$1, 0))</f>
        <v/>
      </c>
      <c r="B126">
        <f>INDEX(resultados!$A$2:$ZZ$492, 120, MATCH($B$2, resultados!$A$1:$ZZ$1, 0))</f>
        <v/>
      </c>
      <c r="C126">
        <f>INDEX(resultados!$A$2:$ZZ$492, 120, MATCH($B$3, resultados!$A$1:$ZZ$1, 0))</f>
        <v/>
      </c>
    </row>
    <row r="127">
      <c r="A127">
        <f>INDEX(resultados!$A$2:$ZZ$492, 121, MATCH($B$1, resultados!$A$1:$ZZ$1, 0))</f>
        <v/>
      </c>
      <c r="B127">
        <f>INDEX(resultados!$A$2:$ZZ$492, 121, MATCH($B$2, resultados!$A$1:$ZZ$1, 0))</f>
        <v/>
      </c>
      <c r="C127">
        <f>INDEX(resultados!$A$2:$ZZ$492, 121, MATCH($B$3, resultados!$A$1:$ZZ$1, 0))</f>
        <v/>
      </c>
    </row>
    <row r="128">
      <c r="A128">
        <f>INDEX(resultados!$A$2:$ZZ$492, 122, MATCH($B$1, resultados!$A$1:$ZZ$1, 0))</f>
        <v/>
      </c>
      <c r="B128">
        <f>INDEX(resultados!$A$2:$ZZ$492, 122, MATCH($B$2, resultados!$A$1:$ZZ$1, 0))</f>
        <v/>
      </c>
      <c r="C128">
        <f>INDEX(resultados!$A$2:$ZZ$492, 122, MATCH($B$3, resultados!$A$1:$ZZ$1, 0))</f>
        <v/>
      </c>
    </row>
    <row r="129">
      <c r="A129">
        <f>INDEX(resultados!$A$2:$ZZ$492, 123, MATCH($B$1, resultados!$A$1:$ZZ$1, 0))</f>
        <v/>
      </c>
      <c r="B129">
        <f>INDEX(resultados!$A$2:$ZZ$492, 123, MATCH($B$2, resultados!$A$1:$ZZ$1, 0))</f>
        <v/>
      </c>
      <c r="C129">
        <f>INDEX(resultados!$A$2:$ZZ$492, 123, MATCH($B$3, resultados!$A$1:$ZZ$1, 0))</f>
        <v/>
      </c>
    </row>
    <row r="130">
      <c r="A130">
        <f>INDEX(resultados!$A$2:$ZZ$492, 124, MATCH($B$1, resultados!$A$1:$ZZ$1, 0))</f>
        <v/>
      </c>
      <c r="B130">
        <f>INDEX(resultados!$A$2:$ZZ$492, 124, MATCH($B$2, resultados!$A$1:$ZZ$1, 0))</f>
        <v/>
      </c>
      <c r="C130">
        <f>INDEX(resultados!$A$2:$ZZ$492, 124, MATCH($B$3, resultados!$A$1:$ZZ$1, 0))</f>
        <v/>
      </c>
    </row>
    <row r="131">
      <c r="A131">
        <f>INDEX(resultados!$A$2:$ZZ$492, 125, MATCH($B$1, resultados!$A$1:$ZZ$1, 0))</f>
        <v/>
      </c>
      <c r="B131">
        <f>INDEX(resultados!$A$2:$ZZ$492, 125, MATCH($B$2, resultados!$A$1:$ZZ$1, 0))</f>
        <v/>
      </c>
      <c r="C131">
        <f>INDEX(resultados!$A$2:$ZZ$492, 125, MATCH($B$3, resultados!$A$1:$ZZ$1, 0))</f>
        <v/>
      </c>
    </row>
    <row r="132">
      <c r="A132">
        <f>INDEX(resultados!$A$2:$ZZ$492, 126, MATCH($B$1, resultados!$A$1:$ZZ$1, 0))</f>
        <v/>
      </c>
      <c r="B132">
        <f>INDEX(resultados!$A$2:$ZZ$492, 126, MATCH($B$2, resultados!$A$1:$ZZ$1, 0))</f>
        <v/>
      </c>
      <c r="C132">
        <f>INDEX(resultados!$A$2:$ZZ$492, 126, MATCH($B$3, resultados!$A$1:$ZZ$1, 0))</f>
        <v/>
      </c>
    </row>
    <row r="133">
      <c r="A133">
        <f>INDEX(resultados!$A$2:$ZZ$492, 127, MATCH($B$1, resultados!$A$1:$ZZ$1, 0))</f>
        <v/>
      </c>
      <c r="B133">
        <f>INDEX(resultados!$A$2:$ZZ$492, 127, MATCH($B$2, resultados!$A$1:$ZZ$1, 0))</f>
        <v/>
      </c>
      <c r="C133">
        <f>INDEX(resultados!$A$2:$ZZ$492, 127, MATCH($B$3, resultados!$A$1:$ZZ$1, 0))</f>
        <v/>
      </c>
    </row>
    <row r="134">
      <c r="A134">
        <f>INDEX(resultados!$A$2:$ZZ$492, 128, MATCH($B$1, resultados!$A$1:$ZZ$1, 0))</f>
        <v/>
      </c>
      <c r="B134">
        <f>INDEX(resultados!$A$2:$ZZ$492, 128, MATCH($B$2, resultados!$A$1:$ZZ$1, 0))</f>
        <v/>
      </c>
      <c r="C134">
        <f>INDEX(resultados!$A$2:$ZZ$492, 128, MATCH($B$3, resultados!$A$1:$ZZ$1, 0))</f>
        <v/>
      </c>
    </row>
    <row r="135">
      <c r="A135">
        <f>INDEX(resultados!$A$2:$ZZ$492, 129, MATCH($B$1, resultados!$A$1:$ZZ$1, 0))</f>
        <v/>
      </c>
      <c r="B135">
        <f>INDEX(resultados!$A$2:$ZZ$492, 129, MATCH($B$2, resultados!$A$1:$ZZ$1, 0))</f>
        <v/>
      </c>
      <c r="C135">
        <f>INDEX(resultados!$A$2:$ZZ$492, 129, MATCH($B$3, resultados!$A$1:$ZZ$1, 0))</f>
        <v/>
      </c>
    </row>
    <row r="136">
      <c r="A136">
        <f>INDEX(resultados!$A$2:$ZZ$492, 130, MATCH($B$1, resultados!$A$1:$ZZ$1, 0))</f>
        <v/>
      </c>
      <c r="B136">
        <f>INDEX(resultados!$A$2:$ZZ$492, 130, MATCH($B$2, resultados!$A$1:$ZZ$1, 0))</f>
        <v/>
      </c>
      <c r="C136">
        <f>INDEX(resultados!$A$2:$ZZ$492, 130, MATCH($B$3, resultados!$A$1:$ZZ$1, 0))</f>
        <v/>
      </c>
    </row>
    <row r="137">
      <c r="A137">
        <f>INDEX(resultados!$A$2:$ZZ$492, 131, MATCH($B$1, resultados!$A$1:$ZZ$1, 0))</f>
        <v/>
      </c>
      <c r="B137">
        <f>INDEX(resultados!$A$2:$ZZ$492, 131, MATCH($B$2, resultados!$A$1:$ZZ$1, 0))</f>
        <v/>
      </c>
      <c r="C137">
        <f>INDEX(resultados!$A$2:$ZZ$492, 131, MATCH($B$3, resultados!$A$1:$ZZ$1, 0))</f>
        <v/>
      </c>
    </row>
    <row r="138">
      <c r="A138">
        <f>INDEX(resultados!$A$2:$ZZ$492, 132, MATCH($B$1, resultados!$A$1:$ZZ$1, 0))</f>
        <v/>
      </c>
      <c r="B138">
        <f>INDEX(resultados!$A$2:$ZZ$492, 132, MATCH($B$2, resultados!$A$1:$ZZ$1, 0))</f>
        <v/>
      </c>
      <c r="C138">
        <f>INDEX(resultados!$A$2:$ZZ$492, 132, MATCH($B$3, resultados!$A$1:$ZZ$1, 0))</f>
        <v/>
      </c>
    </row>
    <row r="139">
      <c r="A139">
        <f>INDEX(resultados!$A$2:$ZZ$492, 133, MATCH($B$1, resultados!$A$1:$ZZ$1, 0))</f>
        <v/>
      </c>
      <c r="B139">
        <f>INDEX(resultados!$A$2:$ZZ$492, 133, MATCH($B$2, resultados!$A$1:$ZZ$1, 0))</f>
        <v/>
      </c>
      <c r="C139">
        <f>INDEX(resultados!$A$2:$ZZ$492, 133, MATCH($B$3, resultados!$A$1:$ZZ$1, 0))</f>
        <v/>
      </c>
    </row>
    <row r="140">
      <c r="A140">
        <f>INDEX(resultados!$A$2:$ZZ$492, 134, MATCH($B$1, resultados!$A$1:$ZZ$1, 0))</f>
        <v/>
      </c>
      <c r="B140">
        <f>INDEX(resultados!$A$2:$ZZ$492, 134, MATCH($B$2, resultados!$A$1:$ZZ$1, 0))</f>
        <v/>
      </c>
      <c r="C140">
        <f>INDEX(resultados!$A$2:$ZZ$492, 134, MATCH($B$3, resultados!$A$1:$ZZ$1, 0))</f>
        <v/>
      </c>
    </row>
    <row r="141">
      <c r="A141">
        <f>INDEX(resultados!$A$2:$ZZ$492, 135, MATCH($B$1, resultados!$A$1:$ZZ$1, 0))</f>
        <v/>
      </c>
      <c r="B141">
        <f>INDEX(resultados!$A$2:$ZZ$492, 135, MATCH($B$2, resultados!$A$1:$ZZ$1, 0))</f>
        <v/>
      </c>
      <c r="C141">
        <f>INDEX(resultados!$A$2:$ZZ$492, 135, MATCH($B$3, resultados!$A$1:$ZZ$1, 0))</f>
        <v/>
      </c>
    </row>
    <row r="142">
      <c r="A142">
        <f>INDEX(resultados!$A$2:$ZZ$492, 136, MATCH($B$1, resultados!$A$1:$ZZ$1, 0))</f>
        <v/>
      </c>
      <c r="B142">
        <f>INDEX(resultados!$A$2:$ZZ$492, 136, MATCH($B$2, resultados!$A$1:$ZZ$1, 0))</f>
        <v/>
      </c>
      <c r="C142">
        <f>INDEX(resultados!$A$2:$ZZ$492, 136, MATCH($B$3, resultados!$A$1:$ZZ$1, 0))</f>
        <v/>
      </c>
    </row>
    <row r="143">
      <c r="A143">
        <f>INDEX(resultados!$A$2:$ZZ$492, 137, MATCH($B$1, resultados!$A$1:$ZZ$1, 0))</f>
        <v/>
      </c>
      <c r="B143">
        <f>INDEX(resultados!$A$2:$ZZ$492, 137, MATCH($B$2, resultados!$A$1:$ZZ$1, 0))</f>
        <v/>
      </c>
      <c r="C143">
        <f>INDEX(resultados!$A$2:$ZZ$492, 137, MATCH($B$3, resultados!$A$1:$ZZ$1, 0))</f>
        <v/>
      </c>
    </row>
    <row r="144">
      <c r="A144">
        <f>INDEX(resultados!$A$2:$ZZ$492, 138, MATCH($B$1, resultados!$A$1:$ZZ$1, 0))</f>
        <v/>
      </c>
      <c r="B144">
        <f>INDEX(resultados!$A$2:$ZZ$492, 138, MATCH($B$2, resultados!$A$1:$ZZ$1, 0))</f>
        <v/>
      </c>
      <c r="C144">
        <f>INDEX(resultados!$A$2:$ZZ$492, 138, MATCH($B$3, resultados!$A$1:$ZZ$1, 0))</f>
        <v/>
      </c>
    </row>
    <row r="145">
      <c r="A145">
        <f>INDEX(resultados!$A$2:$ZZ$492, 139, MATCH($B$1, resultados!$A$1:$ZZ$1, 0))</f>
        <v/>
      </c>
      <c r="B145">
        <f>INDEX(resultados!$A$2:$ZZ$492, 139, MATCH($B$2, resultados!$A$1:$ZZ$1, 0))</f>
        <v/>
      </c>
      <c r="C145">
        <f>INDEX(resultados!$A$2:$ZZ$492, 139, MATCH($B$3, resultados!$A$1:$ZZ$1, 0))</f>
        <v/>
      </c>
    </row>
    <row r="146">
      <c r="A146">
        <f>INDEX(resultados!$A$2:$ZZ$492, 140, MATCH($B$1, resultados!$A$1:$ZZ$1, 0))</f>
        <v/>
      </c>
      <c r="B146">
        <f>INDEX(resultados!$A$2:$ZZ$492, 140, MATCH($B$2, resultados!$A$1:$ZZ$1, 0))</f>
        <v/>
      </c>
      <c r="C146">
        <f>INDEX(resultados!$A$2:$ZZ$492, 140, MATCH($B$3, resultados!$A$1:$ZZ$1, 0))</f>
        <v/>
      </c>
    </row>
    <row r="147">
      <c r="A147">
        <f>INDEX(resultados!$A$2:$ZZ$492, 141, MATCH($B$1, resultados!$A$1:$ZZ$1, 0))</f>
        <v/>
      </c>
      <c r="B147">
        <f>INDEX(resultados!$A$2:$ZZ$492, 141, MATCH($B$2, resultados!$A$1:$ZZ$1, 0))</f>
        <v/>
      </c>
      <c r="C147">
        <f>INDEX(resultados!$A$2:$ZZ$492, 141, MATCH($B$3, resultados!$A$1:$ZZ$1, 0))</f>
        <v/>
      </c>
    </row>
    <row r="148">
      <c r="A148">
        <f>INDEX(resultados!$A$2:$ZZ$492, 142, MATCH($B$1, resultados!$A$1:$ZZ$1, 0))</f>
        <v/>
      </c>
      <c r="B148">
        <f>INDEX(resultados!$A$2:$ZZ$492, 142, MATCH($B$2, resultados!$A$1:$ZZ$1, 0))</f>
        <v/>
      </c>
      <c r="C148">
        <f>INDEX(resultados!$A$2:$ZZ$492, 142, MATCH($B$3, resultados!$A$1:$ZZ$1, 0))</f>
        <v/>
      </c>
    </row>
    <row r="149">
      <c r="A149">
        <f>INDEX(resultados!$A$2:$ZZ$492, 143, MATCH($B$1, resultados!$A$1:$ZZ$1, 0))</f>
        <v/>
      </c>
      <c r="B149">
        <f>INDEX(resultados!$A$2:$ZZ$492, 143, MATCH($B$2, resultados!$A$1:$ZZ$1, 0))</f>
        <v/>
      </c>
      <c r="C149">
        <f>INDEX(resultados!$A$2:$ZZ$492, 143, MATCH($B$3, resultados!$A$1:$ZZ$1, 0))</f>
        <v/>
      </c>
    </row>
    <row r="150">
      <c r="A150">
        <f>INDEX(resultados!$A$2:$ZZ$492, 144, MATCH($B$1, resultados!$A$1:$ZZ$1, 0))</f>
        <v/>
      </c>
      <c r="B150">
        <f>INDEX(resultados!$A$2:$ZZ$492, 144, MATCH($B$2, resultados!$A$1:$ZZ$1, 0))</f>
        <v/>
      </c>
      <c r="C150">
        <f>INDEX(resultados!$A$2:$ZZ$492, 144, MATCH($B$3, resultados!$A$1:$ZZ$1, 0))</f>
        <v/>
      </c>
    </row>
    <row r="151">
      <c r="A151">
        <f>INDEX(resultados!$A$2:$ZZ$492, 145, MATCH($B$1, resultados!$A$1:$ZZ$1, 0))</f>
        <v/>
      </c>
      <c r="B151">
        <f>INDEX(resultados!$A$2:$ZZ$492, 145, MATCH($B$2, resultados!$A$1:$ZZ$1, 0))</f>
        <v/>
      </c>
      <c r="C151">
        <f>INDEX(resultados!$A$2:$ZZ$492, 145, MATCH($B$3, resultados!$A$1:$ZZ$1, 0))</f>
        <v/>
      </c>
    </row>
    <row r="152">
      <c r="A152">
        <f>INDEX(resultados!$A$2:$ZZ$492, 146, MATCH($B$1, resultados!$A$1:$ZZ$1, 0))</f>
        <v/>
      </c>
      <c r="B152">
        <f>INDEX(resultados!$A$2:$ZZ$492, 146, MATCH($B$2, resultados!$A$1:$ZZ$1, 0))</f>
        <v/>
      </c>
      <c r="C152">
        <f>INDEX(resultados!$A$2:$ZZ$492, 146, MATCH($B$3, resultados!$A$1:$ZZ$1, 0))</f>
        <v/>
      </c>
    </row>
    <row r="153">
      <c r="A153">
        <f>INDEX(resultados!$A$2:$ZZ$492, 147, MATCH($B$1, resultados!$A$1:$ZZ$1, 0))</f>
        <v/>
      </c>
      <c r="B153">
        <f>INDEX(resultados!$A$2:$ZZ$492, 147, MATCH($B$2, resultados!$A$1:$ZZ$1, 0))</f>
        <v/>
      </c>
      <c r="C153">
        <f>INDEX(resultados!$A$2:$ZZ$492, 147, MATCH($B$3, resultados!$A$1:$ZZ$1, 0))</f>
        <v/>
      </c>
    </row>
    <row r="154">
      <c r="A154">
        <f>INDEX(resultados!$A$2:$ZZ$492, 148, MATCH($B$1, resultados!$A$1:$ZZ$1, 0))</f>
        <v/>
      </c>
      <c r="B154">
        <f>INDEX(resultados!$A$2:$ZZ$492, 148, MATCH($B$2, resultados!$A$1:$ZZ$1, 0))</f>
        <v/>
      </c>
      <c r="C154">
        <f>INDEX(resultados!$A$2:$ZZ$492, 148, MATCH($B$3, resultados!$A$1:$ZZ$1, 0))</f>
        <v/>
      </c>
    </row>
    <row r="155">
      <c r="A155">
        <f>INDEX(resultados!$A$2:$ZZ$492, 149, MATCH($B$1, resultados!$A$1:$ZZ$1, 0))</f>
        <v/>
      </c>
      <c r="B155">
        <f>INDEX(resultados!$A$2:$ZZ$492, 149, MATCH($B$2, resultados!$A$1:$ZZ$1, 0))</f>
        <v/>
      </c>
      <c r="C155">
        <f>INDEX(resultados!$A$2:$ZZ$492, 149, MATCH($B$3, resultados!$A$1:$ZZ$1, 0))</f>
        <v/>
      </c>
    </row>
    <row r="156">
      <c r="A156">
        <f>INDEX(resultados!$A$2:$ZZ$492, 150, MATCH($B$1, resultados!$A$1:$ZZ$1, 0))</f>
        <v/>
      </c>
      <c r="B156">
        <f>INDEX(resultados!$A$2:$ZZ$492, 150, MATCH($B$2, resultados!$A$1:$ZZ$1, 0))</f>
        <v/>
      </c>
      <c r="C156">
        <f>INDEX(resultados!$A$2:$ZZ$492, 150, MATCH($B$3, resultados!$A$1:$ZZ$1, 0))</f>
        <v/>
      </c>
    </row>
    <row r="157">
      <c r="A157">
        <f>INDEX(resultados!$A$2:$ZZ$492, 151, MATCH($B$1, resultados!$A$1:$ZZ$1, 0))</f>
        <v/>
      </c>
      <c r="B157">
        <f>INDEX(resultados!$A$2:$ZZ$492, 151, MATCH($B$2, resultados!$A$1:$ZZ$1, 0))</f>
        <v/>
      </c>
      <c r="C157">
        <f>INDEX(resultados!$A$2:$ZZ$492, 151, MATCH($B$3, resultados!$A$1:$ZZ$1, 0))</f>
        <v/>
      </c>
    </row>
    <row r="158">
      <c r="A158">
        <f>INDEX(resultados!$A$2:$ZZ$492, 152, MATCH($B$1, resultados!$A$1:$ZZ$1, 0))</f>
        <v/>
      </c>
      <c r="B158">
        <f>INDEX(resultados!$A$2:$ZZ$492, 152, MATCH($B$2, resultados!$A$1:$ZZ$1, 0))</f>
        <v/>
      </c>
      <c r="C158">
        <f>INDEX(resultados!$A$2:$ZZ$492, 152, MATCH($B$3, resultados!$A$1:$ZZ$1, 0))</f>
        <v/>
      </c>
    </row>
    <row r="159">
      <c r="A159">
        <f>INDEX(resultados!$A$2:$ZZ$492, 153, MATCH($B$1, resultados!$A$1:$ZZ$1, 0))</f>
        <v/>
      </c>
      <c r="B159">
        <f>INDEX(resultados!$A$2:$ZZ$492, 153, MATCH($B$2, resultados!$A$1:$ZZ$1, 0))</f>
        <v/>
      </c>
      <c r="C159">
        <f>INDEX(resultados!$A$2:$ZZ$492, 153, MATCH($B$3, resultados!$A$1:$ZZ$1, 0))</f>
        <v/>
      </c>
    </row>
    <row r="160">
      <c r="A160">
        <f>INDEX(resultados!$A$2:$ZZ$492, 154, MATCH($B$1, resultados!$A$1:$ZZ$1, 0))</f>
        <v/>
      </c>
      <c r="B160">
        <f>INDEX(resultados!$A$2:$ZZ$492, 154, MATCH($B$2, resultados!$A$1:$ZZ$1, 0))</f>
        <v/>
      </c>
      <c r="C160">
        <f>INDEX(resultados!$A$2:$ZZ$492, 154, MATCH($B$3, resultados!$A$1:$ZZ$1, 0))</f>
        <v/>
      </c>
    </row>
    <row r="161">
      <c r="A161">
        <f>INDEX(resultados!$A$2:$ZZ$492, 155, MATCH($B$1, resultados!$A$1:$ZZ$1, 0))</f>
        <v/>
      </c>
      <c r="B161">
        <f>INDEX(resultados!$A$2:$ZZ$492, 155, MATCH($B$2, resultados!$A$1:$ZZ$1, 0))</f>
        <v/>
      </c>
      <c r="C161">
        <f>INDEX(resultados!$A$2:$ZZ$492, 155, MATCH($B$3, resultados!$A$1:$ZZ$1, 0))</f>
        <v/>
      </c>
    </row>
    <row r="162">
      <c r="A162">
        <f>INDEX(resultados!$A$2:$ZZ$492, 156, MATCH($B$1, resultados!$A$1:$ZZ$1, 0))</f>
        <v/>
      </c>
      <c r="B162">
        <f>INDEX(resultados!$A$2:$ZZ$492, 156, MATCH($B$2, resultados!$A$1:$ZZ$1, 0))</f>
        <v/>
      </c>
      <c r="C162">
        <f>INDEX(resultados!$A$2:$ZZ$492, 156, MATCH($B$3, resultados!$A$1:$ZZ$1, 0))</f>
        <v/>
      </c>
    </row>
    <row r="163">
      <c r="A163">
        <f>INDEX(resultados!$A$2:$ZZ$492, 157, MATCH($B$1, resultados!$A$1:$ZZ$1, 0))</f>
        <v/>
      </c>
      <c r="B163">
        <f>INDEX(resultados!$A$2:$ZZ$492, 157, MATCH($B$2, resultados!$A$1:$ZZ$1, 0))</f>
        <v/>
      </c>
      <c r="C163">
        <f>INDEX(resultados!$A$2:$ZZ$492, 157, MATCH($B$3, resultados!$A$1:$ZZ$1, 0))</f>
        <v/>
      </c>
    </row>
    <row r="164">
      <c r="A164">
        <f>INDEX(resultados!$A$2:$ZZ$492, 158, MATCH($B$1, resultados!$A$1:$ZZ$1, 0))</f>
        <v/>
      </c>
      <c r="B164">
        <f>INDEX(resultados!$A$2:$ZZ$492, 158, MATCH($B$2, resultados!$A$1:$ZZ$1, 0))</f>
        <v/>
      </c>
      <c r="C164">
        <f>INDEX(resultados!$A$2:$ZZ$492, 158, MATCH($B$3, resultados!$A$1:$ZZ$1, 0))</f>
        <v/>
      </c>
    </row>
    <row r="165">
      <c r="A165">
        <f>INDEX(resultados!$A$2:$ZZ$492, 159, MATCH($B$1, resultados!$A$1:$ZZ$1, 0))</f>
        <v/>
      </c>
      <c r="B165">
        <f>INDEX(resultados!$A$2:$ZZ$492, 159, MATCH($B$2, resultados!$A$1:$ZZ$1, 0))</f>
        <v/>
      </c>
      <c r="C165">
        <f>INDEX(resultados!$A$2:$ZZ$492, 159, MATCH($B$3, resultados!$A$1:$ZZ$1, 0))</f>
        <v/>
      </c>
    </row>
    <row r="166">
      <c r="A166">
        <f>INDEX(resultados!$A$2:$ZZ$492, 160, MATCH($B$1, resultados!$A$1:$ZZ$1, 0))</f>
        <v/>
      </c>
      <c r="B166">
        <f>INDEX(resultados!$A$2:$ZZ$492, 160, MATCH($B$2, resultados!$A$1:$ZZ$1, 0))</f>
        <v/>
      </c>
      <c r="C166">
        <f>INDEX(resultados!$A$2:$ZZ$492, 160, MATCH($B$3, resultados!$A$1:$ZZ$1, 0))</f>
        <v/>
      </c>
    </row>
    <row r="167">
      <c r="A167">
        <f>INDEX(resultados!$A$2:$ZZ$492, 161, MATCH($B$1, resultados!$A$1:$ZZ$1, 0))</f>
        <v/>
      </c>
      <c r="B167">
        <f>INDEX(resultados!$A$2:$ZZ$492, 161, MATCH($B$2, resultados!$A$1:$ZZ$1, 0))</f>
        <v/>
      </c>
      <c r="C167">
        <f>INDEX(resultados!$A$2:$ZZ$492, 161, MATCH($B$3, resultados!$A$1:$ZZ$1, 0))</f>
        <v/>
      </c>
    </row>
    <row r="168">
      <c r="A168">
        <f>INDEX(resultados!$A$2:$ZZ$492, 162, MATCH($B$1, resultados!$A$1:$ZZ$1, 0))</f>
        <v/>
      </c>
      <c r="B168">
        <f>INDEX(resultados!$A$2:$ZZ$492, 162, MATCH($B$2, resultados!$A$1:$ZZ$1, 0))</f>
        <v/>
      </c>
      <c r="C168">
        <f>INDEX(resultados!$A$2:$ZZ$492, 162, MATCH($B$3, resultados!$A$1:$ZZ$1, 0))</f>
        <v/>
      </c>
    </row>
    <row r="169">
      <c r="A169">
        <f>INDEX(resultados!$A$2:$ZZ$492, 163, MATCH($B$1, resultados!$A$1:$ZZ$1, 0))</f>
        <v/>
      </c>
      <c r="B169">
        <f>INDEX(resultados!$A$2:$ZZ$492, 163, MATCH($B$2, resultados!$A$1:$ZZ$1, 0))</f>
        <v/>
      </c>
      <c r="C169">
        <f>INDEX(resultados!$A$2:$ZZ$492, 163, MATCH($B$3, resultados!$A$1:$ZZ$1, 0))</f>
        <v/>
      </c>
    </row>
    <row r="170">
      <c r="A170">
        <f>INDEX(resultados!$A$2:$ZZ$492, 164, MATCH($B$1, resultados!$A$1:$ZZ$1, 0))</f>
        <v/>
      </c>
      <c r="B170">
        <f>INDEX(resultados!$A$2:$ZZ$492, 164, MATCH($B$2, resultados!$A$1:$ZZ$1, 0))</f>
        <v/>
      </c>
      <c r="C170">
        <f>INDEX(resultados!$A$2:$ZZ$492, 164, MATCH($B$3, resultados!$A$1:$ZZ$1, 0))</f>
        <v/>
      </c>
    </row>
    <row r="171">
      <c r="A171">
        <f>INDEX(resultados!$A$2:$ZZ$492, 165, MATCH($B$1, resultados!$A$1:$ZZ$1, 0))</f>
        <v/>
      </c>
      <c r="B171">
        <f>INDEX(resultados!$A$2:$ZZ$492, 165, MATCH($B$2, resultados!$A$1:$ZZ$1, 0))</f>
        <v/>
      </c>
      <c r="C171">
        <f>INDEX(resultados!$A$2:$ZZ$492, 165, MATCH($B$3, resultados!$A$1:$ZZ$1, 0))</f>
        <v/>
      </c>
    </row>
    <row r="172">
      <c r="A172">
        <f>INDEX(resultados!$A$2:$ZZ$492, 166, MATCH($B$1, resultados!$A$1:$ZZ$1, 0))</f>
        <v/>
      </c>
      <c r="B172">
        <f>INDEX(resultados!$A$2:$ZZ$492, 166, MATCH($B$2, resultados!$A$1:$ZZ$1, 0))</f>
        <v/>
      </c>
      <c r="C172">
        <f>INDEX(resultados!$A$2:$ZZ$492, 166, MATCH($B$3, resultados!$A$1:$ZZ$1, 0))</f>
        <v/>
      </c>
    </row>
    <row r="173">
      <c r="A173">
        <f>INDEX(resultados!$A$2:$ZZ$492, 167, MATCH($B$1, resultados!$A$1:$ZZ$1, 0))</f>
        <v/>
      </c>
      <c r="B173">
        <f>INDEX(resultados!$A$2:$ZZ$492, 167, MATCH($B$2, resultados!$A$1:$ZZ$1, 0))</f>
        <v/>
      </c>
      <c r="C173">
        <f>INDEX(resultados!$A$2:$ZZ$492, 167, MATCH($B$3, resultados!$A$1:$ZZ$1, 0))</f>
        <v/>
      </c>
    </row>
    <row r="174">
      <c r="A174">
        <f>INDEX(resultados!$A$2:$ZZ$492, 168, MATCH($B$1, resultados!$A$1:$ZZ$1, 0))</f>
        <v/>
      </c>
      <c r="B174">
        <f>INDEX(resultados!$A$2:$ZZ$492, 168, MATCH($B$2, resultados!$A$1:$ZZ$1, 0))</f>
        <v/>
      </c>
      <c r="C174">
        <f>INDEX(resultados!$A$2:$ZZ$492, 168, MATCH($B$3, resultados!$A$1:$ZZ$1, 0))</f>
        <v/>
      </c>
    </row>
    <row r="175">
      <c r="A175">
        <f>INDEX(resultados!$A$2:$ZZ$492, 169, MATCH($B$1, resultados!$A$1:$ZZ$1, 0))</f>
        <v/>
      </c>
      <c r="B175">
        <f>INDEX(resultados!$A$2:$ZZ$492, 169, MATCH($B$2, resultados!$A$1:$ZZ$1, 0))</f>
        <v/>
      </c>
      <c r="C175">
        <f>INDEX(resultados!$A$2:$ZZ$492, 169, MATCH($B$3, resultados!$A$1:$ZZ$1, 0))</f>
        <v/>
      </c>
    </row>
    <row r="176">
      <c r="A176">
        <f>INDEX(resultados!$A$2:$ZZ$492, 170, MATCH($B$1, resultados!$A$1:$ZZ$1, 0))</f>
        <v/>
      </c>
      <c r="B176">
        <f>INDEX(resultados!$A$2:$ZZ$492, 170, MATCH($B$2, resultados!$A$1:$ZZ$1, 0))</f>
        <v/>
      </c>
      <c r="C176">
        <f>INDEX(resultados!$A$2:$ZZ$492, 170, MATCH($B$3, resultados!$A$1:$ZZ$1, 0))</f>
        <v/>
      </c>
    </row>
    <row r="177">
      <c r="A177">
        <f>INDEX(resultados!$A$2:$ZZ$492, 171, MATCH($B$1, resultados!$A$1:$ZZ$1, 0))</f>
        <v/>
      </c>
      <c r="B177">
        <f>INDEX(resultados!$A$2:$ZZ$492, 171, MATCH($B$2, resultados!$A$1:$ZZ$1, 0))</f>
        <v/>
      </c>
      <c r="C177">
        <f>INDEX(resultados!$A$2:$ZZ$492, 171, MATCH($B$3, resultados!$A$1:$ZZ$1, 0))</f>
        <v/>
      </c>
    </row>
    <row r="178">
      <c r="A178">
        <f>INDEX(resultados!$A$2:$ZZ$492, 172, MATCH($B$1, resultados!$A$1:$ZZ$1, 0))</f>
        <v/>
      </c>
      <c r="B178">
        <f>INDEX(resultados!$A$2:$ZZ$492, 172, MATCH($B$2, resultados!$A$1:$ZZ$1, 0))</f>
        <v/>
      </c>
      <c r="C178">
        <f>INDEX(resultados!$A$2:$ZZ$492, 172, MATCH($B$3, resultados!$A$1:$ZZ$1, 0))</f>
        <v/>
      </c>
    </row>
    <row r="179">
      <c r="A179">
        <f>INDEX(resultados!$A$2:$ZZ$492, 173, MATCH($B$1, resultados!$A$1:$ZZ$1, 0))</f>
        <v/>
      </c>
      <c r="B179">
        <f>INDEX(resultados!$A$2:$ZZ$492, 173, MATCH($B$2, resultados!$A$1:$ZZ$1, 0))</f>
        <v/>
      </c>
      <c r="C179">
        <f>INDEX(resultados!$A$2:$ZZ$492, 173, MATCH($B$3, resultados!$A$1:$ZZ$1, 0))</f>
        <v/>
      </c>
    </row>
    <row r="180">
      <c r="A180">
        <f>INDEX(resultados!$A$2:$ZZ$492, 174, MATCH($B$1, resultados!$A$1:$ZZ$1, 0))</f>
        <v/>
      </c>
      <c r="B180">
        <f>INDEX(resultados!$A$2:$ZZ$492, 174, MATCH($B$2, resultados!$A$1:$ZZ$1, 0))</f>
        <v/>
      </c>
      <c r="C180">
        <f>INDEX(resultados!$A$2:$ZZ$492, 174, MATCH($B$3, resultados!$A$1:$ZZ$1, 0))</f>
        <v/>
      </c>
    </row>
    <row r="181">
      <c r="A181">
        <f>INDEX(resultados!$A$2:$ZZ$492, 175, MATCH($B$1, resultados!$A$1:$ZZ$1, 0))</f>
        <v/>
      </c>
      <c r="B181">
        <f>INDEX(resultados!$A$2:$ZZ$492, 175, MATCH($B$2, resultados!$A$1:$ZZ$1, 0))</f>
        <v/>
      </c>
      <c r="C181">
        <f>INDEX(resultados!$A$2:$ZZ$492, 175, MATCH($B$3, resultados!$A$1:$ZZ$1, 0))</f>
        <v/>
      </c>
    </row>
    <row r="182">
      <c r="A182">
        <f>INDEX(resultados!$A$2:$ZZ$492, 176, MATCH($B$1, resultados!$A$1:$ZZ$1, 0))</f>
        <v/>
      </c>
      <c r="B182">
        <f>INDEX(resultados!$A$2:$ZZ$492, 176, MATCH($B$2, resultados!$A$1:$ZZ$1, 0))</f>
        <v/>
      </c>
      <c r="C182">
        <f>INDEX(resultados!$A$2:$ZZ$492, 176, MATCH($B$3, resultados!$A$1:$ZZ$1, 0))</f>
        <v/>
      </c>
    </row>
    <row r="183">
      <c r="A183">
        <f>INDEX(resultados!$A$2:$ZZ$492, 177, MATCH($B$1, resultados!$A$1:$ZZ$1, 0))</f>
        <v/>
      </c>
      <c r="B183">
        <f>INDEX(resultados!$A$2:$ZZ$492, 177, MATCH($B$2, resultados!$A$1:$ZZ$1, 0))</f>
        <v/>
      </c>
      <c r="C183">
        <f>INDEX(resultados!$A$2:$ZZ$492, 177, MATCH($B$3, resultados!$A$1:$ZZ$1, 0))</f>
        <v/>
      </c>
    </row>
    <row r="184">
      <c r="A184">
        <f>INDEX(resultados!$A$2:$ZZ$492, 178, MATCH($B$1, resultados!$A$1:$ZZ$1, 0))</f>
        <v/>
      </c>
      <c r="B184">
        <f>INDEX(resultados!$A$2:$ZZ$492, 178, MATCH($B$2, resultados!$A$1:$ZZ$1, 0))</f>
        <v/>
      </c>
      <c r="C184">
        <f>INDEX(resultados!$A$2:$ZZ$492, 178, MATCH($B$3, resultados!$A$1:$ZZ$1, 0))</f>
        <v/>
      </c>
    </row>
    <row r="185">
      <c r="A185">
        <f>INDEX(resultados!$A$2:$ZZ$492, 179, MATCH($B$1, resultados!$A$1:$ZZ$1, 0))</f>
        <v/>
      </c>
      <c r="B185">
        <f>INDEX(resultados!$A$2:$ZZ$492, 179, MATCH($B$2, resultados!$A$1:$ZZ$1, 0))</f>
        <v/>
      </c>
      <c r="C185">
        <f>INDEX(resultados!$A$2:$ZZ$492, 179, MATCH($B$3, resultados!$A$1:$ZZ$1, 0))</f>
        <v/>
      </c>
    </row>
    <row r="186">
      <c r="A186">
        <f>INDEX(resultados!$A$2:$ZZ$492, 180, MATCH($B$1, resultados!$A$1:$ZZ$1, 0))</f>
        <v/>
      </c>
      <c r="B186">
        <f>INDEX(resultados!$A$2:$ZZ$492, 180, MATCH($B$2, resultados!$A$1:$ZZ$1, 0))</f>
        <v/>
      </c>
      <c r="C186">
        <f>INDEX(resultados!$A$2:$ZZ$492, 180, MATCH($B$3, resultados!$A$1:$ZZ$1, 0))</f>
        <v/>
      </c>
    </row>
    <row r="187">
      <c r="A187">
        <f>INDEX(resultados!$A$2:$ZZ$492, 181, MATCH($B$1, resultados!$A$1:$ZZ$1, 0))</f>
        <v/>
      </c>
      <c r="B187">
        <f>INDEX(resultados!$A$2:$ZZ$492, 181, MATCH($B$2, resultados!$A$1:$ZZ$1, 0))</f>
        <v/>
      </c>
      <c r="C187">
        <f>INDEX(resultados!$A$2:$ZZ$492, 181, MATCH($B$3, resultados!$A$1:$ZZ$1, 0))</f>
        <v/>
      </c>
    </row>
    <row r="188">
      <c r="A188">
        <f>INDEX(resultados!$A$2:$ZZ$492, 182, MATCH($B$1, resultados!$A$1:$ZZ$1, 0))</f>
        <v/>
      </c>
      <c r="B188">
        <f>INDEX(resultados!$A$2:$ZZ$492, 182, MATCH($B$2, resultados!$A$1:$ZZ$1, 0))</f>
        <v/>
      </c>
      <c r="C188">
        <f>INDEX(resultados!$A$2:$ZZ$492, 182, MATCH($B$3, resultados!$A$1:$ZZ$1, 0))</f>
        <v/>
      </c>
    </row>
    <row r="189">
      <c r="A189">
        <f>INDEX(resultados!$A$2:$ZZ$492, 183, MATCH($B$1, resultados!$A$1:$ZZ$1, 0))</f>
        <v/>
      </c>
      <c r="B189">
        <f>INDEX(resultados!$A$2:$ZZ$492, 183, MATCH($B$2, resultados!$A$1:$ZZ$1, 0))</f>
        <v/>
      </c>
      <c r="C189">
        <f>INDEX(resultados!$A$2:$ZZ$492, 183, MATCH($B$3, resultados!$A$1:$ZZ$1, 0))</f>
        <v/>
      </c>
    </row>
    <row r="190">
      <c r="A190">
        <f>INDEX(resultados!$A$2:$ZZ$492, 184, MATCH($B$1, resultados!$A$1:$ZZ$1, 0))</f>
        <v/>
      </c>
      <c r="B190">
        <f>INDEX(resultados!$A$2:$ZZ$492, 184, MATCH($B$2, resultados!$A$1:$ZZ$1, 0))</f>
        <v/>
      </c>
      <c r="C190">
        <f>INDEX(resultados!$A$2:$ZZ$492, 184, MATCH($B$3, resultados!$A$1:$ZZ$1, 0))</f>
        <v/>
      </c>
    </row>
    <row r="191">
      <c r="A191">
        <f>INDEX(resultados!$A$2:$ZZ$492, 185, MATCH($B$1, resultados!$A$1:$ZZ$1, 0))</f>
        <v/>
      </c>
      <c r="B191">
        <f>INDEX(resultados!$A$2:$ZZ$492, 185, MATCH($B$2, resultados!$A$1:$ZZ$1, 0))</f>
        <v/>
      </c>
      <c r="C191">
        <f>INDEX(resultados!$A$2:$ZZ$492, 185, MATCH($B$3, resultados!$A$1:$ZZ$1, 0))</f>
        <v/>
      </c>
    </row>
    <row r="192">
      <c r="A192">
        <f>INDEX(resultados!$A$2:$ZZ$492, 186, MATCH($B$1, resultados!$A$1:$ZZ$1, 0))</f>
        <v/>
      </c>
      <c r="B192">
        <f>INDEX(resultados!$A$2:$ZZ$492, 186, MATCH($B$2, resultados!$A$1:$ZZ$1, 0))</f>
        <v/>
      </c>
      <c r="C192">
        <f>INDEX(resultados!$A$2:$ZZ$492, 186, MATCH($B$3, resultados!$A$1:$ZZ$1, 0))</f>
        <v/>
      </c>
    </row>
    <row r="193">
      <c r="A193">
        <f>INDEX(resultados!$A$2:$ZZ$492, 187, MATCH($B$1, resultados!$A$1:$ZZ$1, 0))</f>
        <v/>
      </c>
      <c r="B193">
        <f>INDEX(resultados!$A$2:$ZZ$492, 187, MATCH($B$2, resultados!$A$1:$ZZ$1, 0))</f>
        <v/>
      </c>
      <c r="C193">
        <f>INDEX(resultados!$A$2:$ZZ$492, 187, MATCH($B$3, resultados!$A$1:$ZZ$1, 0))</f>
        <v/>
      </c>
    </row>
    <row r="194">
      <c r="A194">
        <f>INDEX(resultados!$A$2:$ZZ$492, 188, MATCH($B$1, resultados!$A$1:$ZZ$1, 0))</f>
        <v/>
      </c>
      <c r="B194">
        <f>INDEX(resultados!$A$2:$ZZ$492, 188, MATCH($B$2, resultados!$A$1:$ZZ$1, 0))</f>
        <v/>
      </c>
      <c r="C194">
        <f>INDEX(resultados!$A$2:$ZZ$492, 188, MATCH($B$3, resultados!$A$1:$ZZ$1, 0))</f>
        <v/>
      </c>
    </row>
    <row r="195">
      <c r="A195">
        <f>INDEX(resultados!$A$2:$ZZ$492, 189, MATCH($B$1, resultados!$A$1:$ZZ$1, 0))</f>
        <v/>
      </c>
      <c r="B195">
        <f>INDEX(resultados!$A$2:$ZZ$492, 189, MATCH($B$2, resultados!$A$1:$ZZ$1, 0))</f>
        <v/>
      </c>
      <c r="C195">
        <f>INDEX(resultados!$A$2:$ZZ$492, 189, MATCH($B$3, resultados!$A$1:$ZZ$1, 0))</f>
        <v/>
      </c>
    </row>
    <row r="196">
      <c r="A196">
        <f>INDEX(resultados!$A$2:$ZZ$492, 190, MATCH($B$1, resultados!$A$1:$ZZ$1, 0))</f>
        <v/>
      </c>
      <c r="B196">
        <f>INDEX(resultados!$A$2:$ZZ$492, 190, MATCH($B$2, resultados!$A$1:$ZZ$1, 0))</f>
        <v/>
      </c>
      <c r="C196">
        <f>INDEX(resultados!$A$2:$ZZ$492, 190, MATCH($B$3, resultados!$A$1:$ZZ$1, 0))</f>
        <v/>
      </c>
    </row>
    <row r="197">
      <c r="A197">
        <f>INDEX(resultados!$A$2:$ZZ$492, 191, MATCH($B$1, resultados!$A$1:$ZZ$1, 0))</f>
        <v/>
      </c>
      <c r="B197">
        <f>INDEX(resultados!$A$2:$ZZ$492, 191, MATCH($B$2, resultados!$A$1:$ZZ$1, 0))</f>
        <v/>
      </c>
      <c r="C197">
        <f>INDEX(resultados!$A$2:$ZZ$492, 191, MATCH($B$3, resultados!$A$1:$ZZ$1, 0))</f>
        <v/>
      </c>
    </row>
    <row r="198">
      <c r="A198">
        <f>INDEX(resultados!$A$2:$ZZ$492, 192, MATCH($B$1, resultados!$A$1:$ZZ$1, 0))</f>
        <v/>
      </c>
      <c r="B198">
        <f>INDEX(resultados!$A$2:$ZZ$492, 192, MATCH($B$2, resultados!$A$1:$ZZ$1, 0))</f>
        <v/>
      </c>
      <c r="C198">
        <f>INDEX(resultados!$A$2:$ZZ$492, 192, MATCH($B$3, resultados!$A$1:$ZZ$1, 0))</f>
        <v/>
      </c>
    </row>
    <row r="199">
      <c r="A199">
        <f>INDEX(resultados!$A$2:$ZZ$492, 193, MATCH($B$1, resultados!$A$1:$ZZ$1, 0))</f>
        <v/>
      </c>
      <c r="B199">
        <f>INDEX(resultados!$A$2:$ZZ$492, 193, MATCH($B$2, resultados!$A$1:$ZZ$1, 0))</f>
        <v/>
      </c>
      <c r="C199">
        <f>INDEX(resultados!$A$2:$ZZ$492, 193, MATCH($B$3, resultados!$A$1:$ZZ$1, 0))</f>
        <v/>
      </c>
    </row>
    <row r="200">
      <c r="A200">
        <f>INDEX(resultados!$A$2:$ZZ$492, 194, MATCH($B$1, resultados!$A$1:$ZZ$1, 0))</f>
        <v/>
      </c>
      <c r="B200">
        <f>INDEX(resultados!$A$2:$ZZ$492, 194, MATCH($B$2, resultados!$A$1:$ZZ$1, 0))</f>
        <v/>
      </c>
      <c r="C200">
        <f>INDEX(resultados!$A$2:$ZZ$492, 194, MATCH($B$3, resultados!$A$1:$ZZ$1, 0))</f>
        <v/>
      </c>
    </row>
    <row r="201">
      <c r="A201">
        <f>INDEX(resultados!$A$2:$ZZ$492, 195, MATCH($B$1, resultados!$A$1:$ZZ$1, 0))</f>
        <v/>
      </c>
      <c r="B201">
        <f>INDEX(resultados!$A$2:$ZZ$492, 195, MATCH($B$2, resultados!$A$1:$ZZ$1, 0))</f>
        <v/>
      </c>
      <c r="C201">
        <f>INDEX(resultados!$A$2:$ZZ$492, 195, MATCH($B$3, resultados!$A$1:$ZZ$1, 0))</f>
        <v/>
      </c>
    </row>
    <row r="202">
      <c r="A202">
        <f>INDEX(resultados!$A$2:$ZZ$492, 196, MATCH($B$1, resultados!$A$1:$ZZ$1, 0))</f>
        <v/>
      </c>
      <c r="B202">
        <f>INDEX(resultados!$A$2:$ZZ$492, 196, MATCH($B$2, resultados!$A$1:$ZZ$1, 0))</f>
        <v/>
      </c>
      <c r="C202">
        <f>INDEX(resultados!$A$2:$ZZ$492, 196, MATCH($B$3, resultados!$A$1:$ZZ$1, 0))</f>
        <v/>
      </c>
    </row>
    <row r="203">
      <c r="A203">
        <f>INDEX(resultados!$A$2:$ZZ$492, 197, MATCH($B$1, resultados!$A$1:$ZZ$1, 0))</f>
        <v/>
      </c>
      <c r="B203">
        <f>INDEX(resultados!$A$2:$ZZ$492, 197, MATCH($B$2, resultados!$A$1:$ZZ$1, 0))</f>
        <v/>
      </c>
      <c r="C203">
        <f>INDEX(resultados!$A$2:$ZZ$492, 197, MATCH($B$3, resultados!$A$1:$ZZ$1, 0))</f>
        <v/>
      </c>
    </row>
    <row r="204">
      <c r="A204">
        <f>INDEX(resultados!$A$2:$ZZ$492, 198, MATCH($B$1, resultados!$A$1:$ZZ$1, 0))</f>
        <v/>
      </c>
      <c r="B204">
        <f>INDEX(resultados!$A$2:$ZZ$492, 198, MATCH($B$2, resultados!$A$1:$ZZ$1, 0))</f>
        <v/>
      </c>
      <c r="C204">
        <f>INDEX(resultados!$A$2:$ZZ$492, 198, MATCH($B$3, resultados!$A$1:$ZZ$1, 0))</f>
        <v/>
      </c>
    </row>
    <row r="205">
      <c r="A205">
        <f>INDEX(resultados!$A$2:$ZZ$492, 199, MATCH($B$1, resultados!$A$1:$ZZ$1, 0))</f>
        <v/>
      </c>
      <c r="B205">
        <f>INDEX(resultados!$A$2:$ZZ$492, 199, MATCH($B$2, resultados!$A$1:$ZZ$1, 0))</f>
        <v/>
      </c>
      <c r="C205">
        <f>INDEX(resultados!$A$2:$ZZ$492, 199, MATCH($B$3, resultados!$A$1:$ZZ$1, 0))</f>
        <v/>
      </c>
    </row>
    <row r="206">
      <c r="A206">
        <f>INDEX(resultados!$A$2:$ZZ$492, 200, MATCH($B$1, resultados!$A$1:$ZZ$1, 0))</f>
        <v/>
      </c>
      <c r="B206">
        <f>INDEX(resultados!$A$2:$ZZ$492, 200, MATCH($B$2, resultados!$A$1:$ZZ$1, 0))</f>
        <v/>
      </c>
      <c r="C206">
        <f>INDEX(resultados!$A$2:$ZZ$492, 200, MATCH($B$3, resultados!$A$1:$ZZ$1, 0))</f>
        <v/>
      </c>
    </row>
    <row r="207">
      <c r="A207">
        <f>INDEX(resultados!$A$2:$ZZ$492, 201, MATCH($B$1, resultados!$A$1:$ZZ$1, 0))</f>
        <v/>
      </c>
      <c r="B207">
        <f>INDEX(resultados!$A$2:$ZZ$492, 201, MATCH($B$2, resultados!$A$1:$ZZ$1, 0))</f>
        <v/>
      </c>
      <c r="C207">
        <f>INDEX(resultados!$A$2:$ZZ$492, 201, MATCH($B$3, resultados!$A$1:$ZZ$1, 0))</f>
        <v/>
      </c>
    </row>
    <row r="208">
      <c r="A208">
        <f>INDEX(resultados!$A$2:$ZZ$492, 202, MATCH($B$1, resultados!$A$1:$ZZ$1, 0))</f>
        <v/>
      </c>
      <c r="B208">
        <f>INDEX(resultados!$A$2:$ZZ$492, 202, MATCH($B$2, resultados!$A$1:$ZZ$1, 0))</f>
        <v/>
      </c>
      <c r="C208">
        <f>INDEX(resultados!$A$2:$ZZ$492, 202, MATCH($B$3, resultados!$A$1:$ZZ$1, 0))</f>
        <v/>
      </c>
    </row>
    <row r="209">
      <c r="A209">
        <f>INDEX(resultados!$A$2:$ZZ$492, 203, MATCH($B$1, resultados!$A$1:$ZZ$1, 0))</f>
        <v/>
      </c>
      <c r="B209">
        <f>INDEX(resultados!$A$2:$ZZ$492, 203, MATCH($B$2, resultados!$A$1:$ZZ$1, 0))</f>
        <v/>
      </c>
      <c r="C209">
        <f>INDEX(resultados!$A$2:$ZZ$492, 203, MATCH($B$3, resultados!$A$1:$ZZ$1, 0))</f>
        <v/>
      </c>
    </row>
    <row r="210">
      <c r="A210">
        <f>INDEX(resultados!$A$2:$ZZ$492, 204, MATCH($B$1, resultados!$A$1:$ZZ$1, 0))</f>
        <v/>
      </c>
      <c r="B210">
        <f>INDEX(resultados!$A$2:$ZZ$492, 204, MATCH($B$2, resultados!$A$1:$ZZ$1, 0))</f>
        <v/>
      </c>
      <c r="C210">
        <f>INDEX(resultados!$A$2:$ZZ$492, 204, MATCH($B$3, resultados!$A$1:$ZZ$1, 0))</f>
        <v/>
      </c>
    </row>
    <row r="211">
      <c r="A211">
        <f>INDEX(resultados!$A$2:$ZZ$492, 205, MATCH($B$1, resultados!$A$1:$ZZ$1, 0))</f>
        <v/>
      </c>
      <c r="B211">
        <f>INDEX(resultados!$A$2:$ZZ$492, 205, MATCH($B$2, resultados!$A$1:$ZZ$1, 0))</f>
        <v/>
      </c>
      <c r="C211">
        <f>INDEX(resultados!$A$2:$ZZ$492, 205, MATCH($B$3, resultados!$A$1:$ZZ$1, 0))</f>
        <v/>
      </c>
    </row>
    <row r="212">
      <c r="A212">
        <f>INDEX(resultados!$A$2:$ZZ$492, 206, MATCH($B$1, resultados!$A$1:$ZZ$1, 0))</f>
        <v/>
      </c>
      <c r="B212">
        <f>INDEX(resultados!$A$2:$ZZ$492, 206, MATCH($B$2, resultados!$A$1:$ZZ$1, 0))</f>
        <v/>
      </c>
      <c r="C212">
        <f>INDEX(resultados!$A$2:$ZZ$492, 206, MATCH($B$3, resultados!$A$1:$ZZ$1, 0))</f>
        <v/>
      </c>
    </row>
    <row r="213">
      <c r="A213">
        <f>INDEX(resultados!$A$2:$ZZ$492, 207, MATCH($B$1, resultados!$A$1:$ZZ$1, 0))</f>
        <v/>
      </c>
      <c r="B213">
        <f>INDEX(resultados!$A$2:$ZZ$492, 207, MATCH($B$2, resultados!$A$1:$ZZ$1, 0))</f>
        <v/>
      </c>
      <c r="C213">
        <f>INDEX(resultados!$A$2:$ZZ$492, 207, MATCH($B$3, resultados!$A$1:$ZZ$1, 0))</f>
        <v/>
      </c>
    </row>
    <row r="214">
      <c r="A214">
        <f>INDEX(resultados!$A$2:$ZZ$492, 208, MATCH($B$1, resultados!$A$1:$ZZ$1, 0))</f>
        <v/>
      </c>
      <c r="B214">
        <f>INDEX(resultados!$A$2:$ZZ$492, 208, MATCH($B$2, resultados!$A$1:$ZZ$1, 0))</f>
        <v/>
      </c>
      <c r="C214">
        <f>INDEX(resultados!$A$2:$ZZ$492, 208, MATCH($B$3, resultados!$A$1:$ZZ$1, 0))</f>
        <v/>
      </c>
    </row>
    <row r="215">
      <c r="A215">
        <f>INDEX(resultados!$A$2:$ZZ$492, 209, MATCH($B$1, resultados!$A$1:$ZZ$1, 0))</f>
        <v/>
      </c>
      <c r="B215">
        <f>INDEX(resultados!$A$2:$ZZ$492, 209, MATCH($B$2, resultados!$A$1:$ZZ$1, 0))</f>
        <v/>
      </c>
      <c r="C215">
        <f>INDEX(resultados!$A$2:$ZZ$492, 209, MATCH($B$3, resultados!$A$1:$ZZ$1, 0))</f>
        <v/>
      </c>
    </row>
    <row r="216">
      <c r="A216">
        <f>INDEX(resultados!$A$2:$ZZ$492, 210, MATCH($B$1, resultados!$A$1:$ZZ$1, 0))</f>
        <v/>
      </c>
      <c r="B216">
        <f>INDEX(resultados!$A$2:$ZZ$492, 210, MATCH($B$2, resultados!$A$1:$ZZ$1, 0))</f>
        <v/>
      </c>
      <c r="C216">
        <f>INDEX(resultados!$A$2:$ZZ$492, 210, MATCH($B$3, resultados!$A$1:$ZZ$1, 0))</f>
        <v/>
      </c>
    </row>
    <row r="217">
      <c r="A217">
        <f>INDEX(resultados!$A$2:$ZZ$492, 211, MATCH($B$1, resultados!$A$1:$ZZ$1, 0))</f>
        <v/>
      </c>
      <c r="B217">
        <f>INDEX(resultados!$A$2:$ZZ$492, 211, MATCH($B$2, resultados!$A$1:$ZZ$1, 0))</f>
        <v/>
      </c>
      <c r="C217">
        <f>INDEX(resultados!$A$2:$ZZ$492, 211, MATCH($B$3, resultados!$A$1:$ZZ$1, 0))</f>
        <v/>
      </c>
    </row>
    <row r="218">
      <c r="A218">
        <f>INDEX(resultados!$A$2:$ZZ$492, 212, MATCH($B$1, resultados!$A$1:$ZZ$1, 0))</f>
        <v/>
      </c>
      <c r="B218">
        <f>INDEX(resultados!$A$2:$ZZ$492, 212, MATCH($B$2, resultados!$A$1:$ZZ$1, 0))</f>
        <v/>
      </c>
      <c r="C218">
        <f>INDEX(resultados!$A$2:$ZZ$492, 212, MATCH($B$3, resultados!$A$1:$ZZ$1, 0))</f>
        <v/>
      </c>
    </row>
    <row r="219">
      <c r="A219">
        <f>INDEX(resultados!$A$2:$ZZ$492, 213, MATCH($B$1, resultados!$A$1:$ZZ$1, 0))</f>
        <v/>
      </c>
      <c r="B219">
        <f>INDEX(resultados!$A$2:$ZZ$492, 213, MATCH($B$2, resultados!$A$1:$ZZ$1, 0))</f>
        <v/>
      </c>
      <c r="C219">
        <f>INDEX(resultados!$A$2:$ZZ$492, 213, MATCH($B$3, resultados!$A$1:$ZZ$1, 0))</f>
        <v/>
      </c>
    </row>
    <row r="220">
      <c r="A220">
        <f>INDEX(resultados!$A$2:$ZZ$492, 214, MATCH($B$1, resultados!$A$1:$ZZ$1, 0))</f>
        <v/>
      </c>
      <c r="B220">
        <f>INDEX(resultados!$A$2:$ZZ$492, 214, MATCH($B$2, resultados!$A$1:$ZZ$1, 0))</f>
        <v/>
      </c>
      <c r="C220">
        <f>INDEX(resultados!$A$2:$ZZ$492, 214, MATCH($B$3, resultados!$A$1:$ZZ$1, 0))</f>
        <v/>
      </c>
    </row>
    <row r="221">
      <c r="A221">
        <f>INDEX(resultados!$A$2:$ZZ$492, 215, MATCH($B$1, resultados!$A$1:$ZZ$1, 0))</f>
        <v/>
      </c>
      <c r="B221">
        <f>INDEX(resultados!$A$2:$ZZ$492, 215, MATCH($B$2, resultados!$A$1:$ZZ$1, 0))</f>
        <v/>
      </c>
      <c r="C221">
        <f>INDEX(resultados!$A$2:$ZZ$492, 215, MATCH($B$3, resultados!$A$1:$ZZ$1, 0))</f>
        <v/>
      </c>
    </row>
    <row r="222">
      <c r="A222">
        <f>INDEX(resultados!$A$2:$ZZ$492, 216, MATCH($B$1, resultados!$A$1:$ZZ$1, 0))</f>
        <v/>
      </c>
      <c r="B222">
        <f>INDEX(resultados!$A$2:$ZZ$492, 216, MATCH($B$2, resultados!$A$1:$ZZ$1, 0))</f>
        <v/>
      </c>
      <c r="C222">
        <f>INDEX(resultados!$A$2:$ZZ$492, 216, MATCH($B$3, resultados!$A$1:$ZZ$1, 0))</f>
        <v/>
      </c>
    </row>
    <row r="223">
      <c r="A223">
        <f>INDEX(resultados!$A$2:$ZZ$492, 217, MATCH($B$1, resultados!$A$1:$ZZ$1, 0))</f>
        <v/>
      </c>
      <c r="B223">
        <f>INDEX(resultados!$A$2:$ZZ$492, 217, MATCH($B$2, resultados!$A$1:$ZZ$1, 0))</f>
        <v/>
      </c>
      <c r="C223">
        <f>INDEX(resultados!$A$2:$ZZ$492, 217, MATCH($B$3, resultados!$A$1:$ZZ$1, 0))</f>
        <v/>
      </c>
    </row>
    <row r="224">
      <c r="A224">
        <f>INDEX(resultados!$A$2:$ZZ$492, 218, MATCH($B$1, resultados!$A$1:$ZZ$1, 0))</f>
        <v/>
      </c>
      <c r="B224">
        <f>INDEX(resultados!$A$2:$ZZ$492, 218, MATCH($B$2, resultados!$A$1:$ZZ$1, 0))</f>
        <v/>
      </c>
      <c r="C224">
        <f>INDEX(resultados!$A$2:$ZZ$492, 218, MATCH($B$3, resultados!$A$1:$ZZ$1, 0))</f>
        <v/>
      </c>
    </row>
    <row r="225">
      <c r="A225">
        <f>INDEX(resultados!$A$2:$ZZ$492, 219, MATCH($B$1, resultados!$A$1:$ZZ$1, 0))</f>
        <v/>
      </c>
      <c r="B225">
        <f>INDEX(resultados!$A$2:$ZZ$492, 219, MATCH($B$2, resultados!$A$1:$ZZ$1, 0))</f>
        <v/>
      </c>
      <c r="C225">
        <f>INDEX(resultados!$A$2:$ZZ$492, 219, MATCH($B$3, resultados!$A$1:$ZZ$1, 0))</f>
        <v/>
      </c>
    </row>
    <row r="226">
      <c r="A226">
        <f>INDEX(resultados!$A$2:$ZZ$492, 220, MATCH($B$1, resultados!$A$1:$ZZ$1, 0))</f>
        <v/>
      </c>
      <c r="B226">
        <f>INDEX(resultados!$A$2:$ZZ$492, 220, MATCH($B$2, resultados!$A$1:$ZZ$1, 0))</f>
        <v/>
      </c>
      <c r="C226">
        <f>INDEX(resultados!$A$2:$ZZ$492, 220, MATCH($B$3, resultados!$A$1:$ZZ$1, 0))</f>
        <v/>
      </c>
    </row>
    <row r="227">
      <c r="A227">
        <f>INDEX(resultados!$A$2:$ZZ$492, 221, MATCH($B$1, resultados!$A$1:$ZZ$1, 0))</f>
        <v/>
      </c>
      <c r="B227">
        <f>INDEX(resultados!$A$2:$ZZ$492, 221, MATCH($B$2, resultados!$A$1:$ZZ$1, 0))</f>
        <v/>
      </c>
      <c r="C227">
        <f>INDEX(resultados!$A$2:$ZZ$492, 221, MATCH($B$3, resultados!$A$1:$ZZ$1, 0))</f>
        <v/>
      </c>
    </row>
    <row r="228">
      <c r="A228">
        <f>INDEX(resultados!$A$2:$ZZ$492, 222, MATCH($B$1, resultados!$A$1:$ZZ$1, 0))</f>
        <v/>
      </c>
      <c r="B228">
        <f>INDEX(resultados!$A$2:$ZZ$492, 222, MATCH($B$2, resultados!$A$1:$ZZ$1, 0))</f>
        <v/>
      </c>
      <c r="C228">
        <f>INDEX(resultados!$A$2:$ZZ$492, 222, MATCH($B$3, resultados!$A$1:$ZZ$1, 0))</f>
        <v/>
      </c>
    </row>
    <row r="229">
      <c r="A229">
        <f>INDEX(resultados!$A$2:$ZZ$492, 223, MATCH($B$1, resultados!$A$1:$ZZ$1, 0))</f>
        <v/>
      </c>
      <c r="B229">
        <f>INDEX(resultados!$A$2:$ZZ$492, 223, MATCH($B$2, resultados!$A$1:$ZZ$1, 0))</f>
        <v/>
      </c>
      <c r="C229">
        <f>INDEX(resultados!$A$2:$ZZ$492, 223, MATCH($B$3, resultados!$A$1:$ZZ$1, 0))</f>
        <v/>
      </c>
    </row>
    <row r="230">
      <c r="A230">
        <f>INDEX(resultados!$A$2:$ZZ$492, 224, MATCH($B$1, resultados!$A$1:$ZZ$1, 0))</f>
        <v/>
      </c>
      <c r="B230">
        <f>INDEX(resultados!$A$2:$ZZ$492, 224, MATCH($B$2, resultados!$A$1:$ZZ$1, 0))</f>
        <v/>
      </c>
      <c r="C230">
        <f>INDEX(resultados!$A$2:$ZZ$492, 224, MATCH($B$3, resultados!$A$1:$ZZ$1, 0))</f>
        <v/>
      </c>
    </row>
    <row r="231">
      <c r="A231">
        <f>INDEX(resultados!$A$2:$ZZ$492, 225, MATCH($B$1, resultados!$A$1:$ZZ$1, 0))</f>
        <v/>
      </c>
      <c r="B231">
        <f>INDEX(resultados!$A$2:$ZZ$492, 225, MATCH($B$2, resultados!$A$1:$ZZ$1, 0))</f>
        <v/>
      </c>
      <c r="C231">
        <f>INDEX(resultados!$A$2:$ZZ$492, 225, MATCH($B$3, resultados!$A$1:$ZZ$1, 0))</f>
        <v/>
      </c>
    </row>
    <row r="232">
      <c r="A232">
        <f>INDEX(resultados!$A$2:$ZZ$492, 226, MATCH($B$1, resultados!$A$1:$ZZ$1, 0))</f>
        <v/>
      </c>
      <c r="B232">
        <f>INDEX(resultados!$A$2:$ZZ$492, 226, MATCH($B$2, resultados!$A$1:$ZZ$1, 0))</f>
        <v/>
      </c>
      <c r="C232">
        <f>INDEX(resultados!$A$2:$ZZ$492, 226, MATCH($B$3, resultados!$A$1:$ZZ$1, 0))</f>
        <v/>
      </c>
    </row>
    <row r="233">
      <c r="A233">
        <f>INDEX(resultados!$A$2:$ZZ$492, 227, MATCH($B$1, resultados!$A$1:$ZZ$1, 0))</f>
        <v/>
      </c>
      <c r="B233">
        <f>INDEX(resultados!$A$2:$ZZ$492, 227, MATCH($B$2, resultados!$A$1:$ZZ$1, 0))</f>
        <v/>
      </c>
      <c r="C233">
        <f>INDEX(resultados!$A$2:$ZZ$492, 227, MATCH($B$3, resultados!$A$1:$ZZ$1, 0))</f>
        <v/>
      </c>
    </row>
    <row r="234">
      <c r="A234">
        <f>INDEX(resultados!$A$2:$ZZ$492, 228, MATCH($B$1, resultados!$A$1:$ZZ$1, 0))</f>
        <v/>
      </c>
      <c r="B234">
        <f>INDEX(resultados!$A$2:$ZZ$492, 228, MATCH($B$2, resultados!$A$1:$ZZ$1, 0))</f>
        <v/>
      </c>
      <c r="C234">
        <f>INDEX(resultados!$A$2:$ZZ$492, 228, MATCH($B$3, resultados!$A$1:$ZZ$1, 0))</f>
        <v/>
      </c>
    </row>
    <row r="235">
      <c r="A235">
        <f>INDEX(resultados!$A$2:$ZZ$492, 229, MATCH($B$1, resultados!$A$1:$ZZ$1, 0))</f>
        <v/>
      </c>
      <c r="B235">
        <f>INDEX(resultados!$A$2:$ZZ$492, 229, MATCH($B$2, resultados!$A$1:$ZZ$1, 0))</f>
        <v/>
      </c>
      <c r="C235">
        <f>INDEX(resultados!$A$2:$ZZ$492, 229, MATCH($B$3, resultados!$A$1:$ZZ$1, 0))</f>
        <v/>
      </c>
    </row>
    <row r="236">
      <c r="A236">
        <f>INDEX(resultados!$A$2:$ZZ$492, 230, MATCH($B$1, resultados!$A$1:$ZZ$1, 0))</f>
        <v/>
      </c>
      <c r="B236">
        <f>INDEX(resultados!$A$2:$ZZ$492, 230, MATCH($B$2, resultados!$A$1:$ZZ$1, 0))</f>
        <v/>
      </c>
      <c r="C236">
        <f>INDEX(resultados!$A$2:$ZZ$492, 230, MATCH($B$3, resultados!$A$1:$ZZ$1, 0))</f>
        <v/>
      </c>
    </row>
    <row r="237">
      <c r="A237">
        <f>INDEX(resultados!$A$2:$ZZ$492, 231, MATCH($B$1, resultados!$A$1:$ZZ$1, 0))</f>
        <v/>
      </c>
      <c r="B237">
        <f>INDEX(resultados!$A$2:$ZZ$492, 231, MATCH($B$2, resultados!$A$1:$ZZ$1, 0))</f>
        <v/>
      </c>
      <c r="C237">
        <f>INDEX(resultados!$A$2:$ZZ$492, 231, MATCH($B$3, resultados!$A$1:$ZZ$1, 0))</f>
        <v/>
      </c>
    </row>
    <row r="238">
      <c r="A238">
        <f>INDEX(resultados!$A$2:$ZZ$492, 232, MATCH($B$1, resultados!$A$1:$ZZ$1, 0))</f>
        <v/>
      </c>
      <c r="B238">
        <f>INDEX(resultados!$A$2:$ZZ$492, 232, MATCH($B$2, resultados!$A$1:$ZZ$1, 0))</f>
        <v/>
      </c>
      <c r="C238">
        <f>INDEX(resultados!$A$2:$ZZ$492, 232, MATCH($B$3, resultados!$A$1:$ZZ$1, 0))</f>
        <v/>
      </c>
    </row>
    <row r="239">
      <c r="A239">
        <f>INDEX(resultados!$A$2:$ZZ$492, 233, MATCH($B$1, resultados!$A$1:$ZZ$1, 0))</f>
        <v/>
      </c>
      <c r="B239">
        <f>INDEX(resultados!$A$2:$ZZ$492, 233, MATCH($B$2, resultados!$A$1:$ZZ$1, 0))</f>
        <v/>
      </c>
      <c r="C239">
        <f>INDEX(resultados!$A$2:$ZZ$492, 233, MATCH($B$3, resultados!$A$1:$ZZ$1, 0))</f>
        <v/>
      </c>
    </row>
    <row r="240">
      <c r="A240">
        <f>INDEX(resultados!$A$2:$ZZ$492, 234, MATCH($B$1, resultados!$A$1:$ZZ$1, 0))</f>
        <v/>
      </c>
      <c r="B240">
        <f>INDEX(resultados!$A$2:$ZZ$492, 234, MATCH($B$2, resultados!$A$1:$ZZ$1, 0))</f>
        <v/>
      </c>
      <c r="C240">
        <f>INDEX(resultados!$A$2:$ZZ$492, 234, MATCH($B$3, resultados!$A$1:$ZZ$1, 0))</f>
        <v/>
      </c>
    </row>
    <row r="241">
      <c r="A241">
        <f>INDEX(resultados!$A$2:$ZZ$492, 235, MATCH($B$1, resultados!$A$1:$ZZ$1, 0))</f>
        <v/>
      </c>
      <c r="B241">
        <f>INDEX(resultados!$A$2:$ZZ$492, 235, MATCH($B$2, resultados!$A$1:$ZZ$1, 0))</f>
        <v/>
      </c>
      <c r="C241">
        <f>INDEX(resultados!$A$2:$ZZ$492, 235, MATCH($B$3, resultados!$A$1:$ZZ$1, 0))</f>
        <v/>
      </c>
    </row>
    <row r="242">
      <c r="A242">
        <f>INDEX(resultados!$A$2:$ZZ$492, 236, MATCH($B$1, resultados!$A$1:$ZZ$1, 0))</f>
        <v/>
      </c>
      <c r="B242">
        <f>INDEX(resultados!$A$2:$ZZ$492, 236, MATCH($B$2, resultados!$A$1:$ZZ$1, 0))</f>
        <v/>
      </c>
      <c r="C242">
        <f>INDEX(resultados!$A$2:$ZZ$492, 236, MATCH($B$3, resultados!$A$1:$ZZ$1, 0))</f>
        <v/>
      </c>
    </row>
    <row r="243">
      <c r="A243">
        <f>INDEX(resultados!$A$2:$ZZ$492, 237, MATCH($B$1, resultados!$A$1:$ZZ$1, 0))</f>
        <v/>
      </c>
      <c r="B243">
        <f>INDEX(resultados!$A$2:$ZZ$492, 237, MATCH($B$2, resultados!$A$1:$ZZ$1, 0))</f>
        <v/>
      </c>
      <c r="C243">
        <f>INDEX(resultados!$A$2:$ZZ$492, 237, MATCH($B$3, resultados!$A$1:$ZZ$1, 0))</f>
        <v/>
      </c>
    </row>
    <row r="244">
      <c r="A244">
        <f>INDEX(resultados!$A$2:$ZZ$492, 238, MATCH($B$1, resultados!$A$1:$ZZ$1, 0))</f>
        <v/>
      </c>
      <c r="B244">
        <f>INDEX(resultados!$A$2:$ZZ$492, 238, MATCH($B$2, resultados!$A$1:$ZZ$1, 0))</f>
        <v/>
      </c>
      <c r="C244">
        <f>INDEX(resultados!$A$2:$ZZ$492, 238, MATCH($B$3, resultados!$A$1:$ZZ$1, 0))</f>
        <v/>
      </c>
    </row>
    <row r="245">
      <c r="A245">
        <f>INDEX(resultados!$A$2:$ZZ$492, 239, MATCH($B$1, resultados!$A$1:$ZZ$1, 0))</f>
        <v/>
      </c>
      <c r="B245">
        <f>INDEX(resultados!$A$2:$ZZ$492, 239, MATCH($B$2, resultados!$A$1:$ZZ$1, 0))</f>
        <v/>
      </c>
      <c r="C245">
        <f>INDEX(resultados!$A$2:$ZZ$492, 239, MATCH($B$3, resultados!$A$1:$ZZ$1, 0))</f>
        <v/>
      </c>
    </row>
    <row r="246">
      <c r="A246">
        <f>INDEX(resultados!$A$2:$ZZ$492, 240, MATCH($B$1, resultados!$A$1:$ZZ$1, 0))</f>
        <v/>
      </c>
      <c r="B246">
        <f>INDEX(resultados!$A$2:$ZZ$492, 240, MATCH($B$2, resultados!$A$1:$ZZ$1, 0))</f>
        <v/>
      </c>
      <c r="C246">
        <f>INDEX(resultados!$A$2:$ZZ$492, 240, MATCH($B$3, resultados!$A$1:$ZZ$1, 0))</f>
        <v/>
      </c>
    </row>
    <row r="247">
      <c r="A247">
        <f>INDEX(resultados!$A$2:$ZZ$492, 241, MATCH($B$1, resultados!$A$1:$ZZ$1, 0))</f>
        <v/>
      </c>
      <c r="B247">
        <f>INDEX(resultados!$A$2:$ZZ$492, 241, MATCH($B$2, resultados!$A$1:$ZZ$1, 0))</f>
        <v/>
      </c>
      <c r="C247">
        <f>INDEX(resultados!$A$2:$ZZ$492, 241, MATCH($B$3, resultados!$A$1:$ZZ$1, 0))</f>
        <v/>
      </c>
    </row>
    <row r="248">
      <c r="A248">
        <f>INDEX(resultados!$A$2:$ZZ$492, 242, MATCH($B$1, resultados!$A$1:$ZZ$1, 0))</f>
        <v/>
      </c>
      <c r="B248">
        <f>INDEX(resultados!$A$2:$ZZ$492, 242, MATCH($B$2, resultados!$A$1:$ZZ$1, 0))</f>
        <v/>
      </c>
      <c r="C248">
        <f>INDEX(resultados!$A$2:$ZZ$492, 242, MATCH($B$3, resultados!$A$1:$ZZ$1, 0))</f>
        <v/>
      </c>
    </row>
    <row r="249">
      <c r="A249">
        <f>INDEX(resultados!$A$2:$ZZ$492, 243, MATCH($B$1, resultados!$A$1:$ZZ$1, 0))</f>
        <v/>
      </c>
      <c r="B249">
        <f>INDEX(resultados!$A$2:$ZZ$492, 243, MATCH($B$2, resultados!$A$1:$ZZ$1, 0))</f>
        <v/>
      </c>
      <c r="C249">
        <f>INDEX(resultados!$A$2:$ZZ$492, 243, MATCH($B$3, resultados!$A$1:$ZZ$1, 0))</f>
        <v/>
      </c>
    </row>
    <row r="250">
      <c r="A250">
        <f>INDEX(resultados!$A$2:$ZZ$492, 244, MATCH($B$1, resultados!$A$1:$ZZ$1, 0))</f>
        <v/>
      </c>
      <c r="B250">
        <f>INDEX(resultados!$A$2:$ZZ$492, 244, MATCH($B$2, resultados!$A$1:$ZZ$1, 0))</f>
        <v/>
      </c>
      <c r="C250">
        <f>INDEX(resultados!$A$2:$ZZ$492, 244, MATCH($B$3, resultados!$A$1:$ZZ$1, 0))</f>
        <v/>
      </c>
    </row>
    <row r="251">
      <c r="A251">
        <f>INDEX(resultados!$A$2:$ZZ$492, 245, MATCH($B$1, resultados!$A$1:$ZZ$1, 0))</f>
        <v/>
      </c>
      <c r="B251">
        <f>INDEX(resultados!$A$2:$ZZ$492, 245, MATCH($B$2, resultados!$A$1:$ZZ$1, 0))</f>
        <v/>
      </c>
      <c r="C251">
        <f>INDEX(resultados!$A$2:$ZZ$492, 245, MATCH($B$3, resultados!$A$1:$ZZ$1, 0))</f>
        <v/>
      </c>
    </row>
    <row r="252">
      <c r="A252">
        <f>INDEX(resultados!$A$2:$ZZ$492, 246, MATCH($B$1, resultados!$A$1:$ZZ$1, 0))</f>
        <v/>
      </c>
      <c r="B252">
        <f>INDEX(resultados!$A$2:$ZZ$492, 246, MATCH($B$2, resultados!$A$1:$ZZ$1, 0))</f>
        <v/>
      </c>
      <c r="C252">
        <f>INDEX(resultados!$A$2:$ZZ$492, 246, MATCH($B$3, resultados!$A$1:$ZZ$1, 0))</f>
        <v/>
      </c>
    </row>
    <row r="253">
      <c r="A253">
        <f>INDEX(resultados!$A$2:$ZZ$492, 247, MATCH($B$1, resultados!$A$1:$ZZ$1, 0))</f>
        <v/>
      </c>
      <c r="B253">
        <f>INDEX(resultados!$A$2:$ZZ$492, 247, MATCH($B$2, resultados!$A$1:$ZZ$1, 0))</f>
        <v/>
      </c>
      <c r="C253">
        <f>INDEX(resultados!$A$2:$ZZ$492, 247, MATCH($B$3, resultados!$A$1:$ZZ$1, 0))</f>
        <v/>
      </c>
    </row>
    <row r="254">
      <c r="A254">
        <f>INDEX(resultados!$A$2:$ZZ$492, 248, MATCH($B$1, resultados!$A$1:$ZZ$1, 0))</f>
        <v/>
      </c>
      <c r="B254">
        <f>INDEX(resultados!$A$2:$ZZ$492, 248, MATCH($B$2, resultados!$A$1:$ZZ$1, 0))</f>
        <v/>
      </c>
      <c r="C254">
        <f>INDEX(resultados!$A$2:$ZZ$492, 248, MATCH($B$3, resultados!$A$1:$ZZ$1, 0))</f>
        <v/>
      </c>
    </row>
    <row r="255">
      <c r="A255">
        <f>INDEX(resultados!$A$2:$ZZ$492, 249, MATCH($B$1, resultados!$A$1:$ZZ$1, 0))</f>
        <v/>
      </c>
      <c r="B255">
        <f>INDEX(resultados!$A$2:$ZZ$492, 249, MATCH($B$2, resultados!$A$1:$ZZ$1, 0))</f>
        <v/>
      </c>
      <c r="C255">
        <f>INDEX(resultados!$A$2:$ZZ$492, 249, MATCH($B$3, resultados!$A$1:$ZZ$1, 0))</f>
        <v/>
      </c>
    </row>
    <row r="256">
      <c r="A256">
        <f>INDEX(resultados!$A$2:$ZZ$492, 250, MATCH($B$1, resultados!$A$1:$ZZ$1, 0))</f>
        <v/>
      </c>
      <c r="B256">
        <f>INDEX(resultados!$A$2:$ZZ$492, 250, MATCH($B$2, resultados!$A$1:$ZZ$1, 0))</f>
        <v/>
      </c>
      <c r="C256">
        <f>INDEX(resultados!$A$2:$ZZ$492, 250, MATCH($B$3, resultados!$A$1:$ZZ$1, 0))</f>
        <v/>
      </c>
    </row>
    <row r="257">
      <c r="A257">
        <f>INDEX(resultados!$A$2:$ZZ$492, 251, MATCH($B$1, resultados!$A$1:$ZZ$1, 0))</f>
        <v/>
      </c>
      <c r="B257">
        <f>INDEX(resultados!$A$2:$ZZ$492, 251, MATCH($B$2, resultados!$A$1:$ZZ$1, 0))</f>
        <v/>
      </c>
      <c r="C257">
        <f>INDEX(resultados!$A$2:$ZZ$492, 251, MATCH($B$3, resultados!$A$1:$ZZ$1, 0))</f>
        <v/>
      </c>
    </row>
    <row r="258">
      <c r="A258">
        <f>INDEX(resultados!$A$2:$ZZ$492, 252, MATCH($B$1, resultados!$A$1:$ZZ$1, 0))</f>
        <v/>
      </c>
      <c r="B258">
        <f>INDEX(resultados!$A$2:$ZZ$492, 252, MATCH($B$2, resultados!$A$1:$ZZ$1, 0))</f>
        <v/>
      </c>
      <c r="C258">
        <f>INDEX(resultados!$A$2:$ZZ$492, 252, MATCH($B$3, resultados!$A$1:$ZZ$1, 0))</f>
        <v/>
      </c>
    </row>
    <row r="259">
      <c r="A259">
        <f>INDEX(resultados!$A$2:$ZZ$492, 253, MATCH($B$1, resultados!$A$1:$ZZ$1, 0))</f>
        <v/>
      </c>
      <c r="B259">
        <f>INDEX(resultados!$A$2:$ZZ$492, 253, MATCH($B$2, resultados!$A$1:$ZZ$1, 0))</f>
        <v/>
      </c>
      <c r="C259">
        <f>INDEX(resultados!$A$2:$ZZ$492, 253, MATCH($B$3, resultados!$A$1:$ZZ$1, 0))</f>
        <v/>
      </c>
    </row>
    <row r="260">
      <c r="A260">
        <f>INDEX(resultados!$A$2:$ZZ$492, 254, MATCH($B$1, resultados!$A$1:$ZZ$1, 0))</f>
        <v/>
      </c>
      <c r="B260">
        <f>INDEX(resultados!$A$2:$ZZ$492, 254, MATCH($B$2, resultados!$A$1:$ZZ$1, 0))</f>
        <v/>
      </c>
      <c r="C260">
        <f>INDEX(resultados!$A$2:$ZZ$492, 254, MATCH($B$3, resultados!$A$1:$ZZ$1, 0))</f>
        <v/>
      </c>
    </row>
    <row r="261">
      <c r="A261">
        <f>INDEX(resultados!$A$2:$ZZ$492, 255, MATCH($B$1, resultados!$A$1:$ZZ$1, 0))</f>
        <v/>
      </c>
      <c r="B261">
        <f>INDEX(resultados!$A$2:$ZZ$492, 255, MATCH($B$2, resultados!$A$1:$ZZ$1, 0))</f>
        <v/>
      </c>
      <c r="C261">
        <f>INDEX(resultados!$A$2:$ZZ$492, 255, MATCH($B$3, resultados!$A$1:$ZZ$1, 0))</f>
        <v/>
      </c>
    </row>
    <row r="262">
      <c r="A262">
        <f>INDEX(resultados!$A$2:$ZZ$492, 256, MATCH($B$1, resultados!$A$1:$ZZ$1, 0))</f>
        <v/>
      </c>
      <c r="B262">
        <f>INDEX(resultados!$A$2:$ZZ$492, 256, MATCH($B$2, resultados!$A$1:$ZZ$1, 0))</f>
        <v/>
      </c>
      <c r="C262">
        <f>INDEX(resultados!$A$2:$ZZ$492, 256, MATCH($B$3, resultados!$A$1:$ZZ$1, 0))</f>
        <v/>
      </c>
    </row>
    <row r="263">
      <c r="A263">
        <f>INDEX(resultados!$A$2:$ZZ$492, 257, MATCH($B$1, resultados!$A$1:$ZZ$1, 0))</f>
        <v/>
      </c>
      <c r="B263">
        <f>INDEX(resultados!$A$2:$ZZ$492, 257, MATCH($B$2, resultados!$A$1:$ZZ$1, 0))</f>
        <v/>
      </c>
      <c r="C263">
        <f>INDEX(resultados!$A$2:$ZZ$492, 257, MATCH($B$3, resultados!$A$1:$ZZ$1, 0))</f>
        <v/>
      </c>
    </row>
    <row r="264">
      <c r="A264">
        <f>INDEX(resultados!$A$2:$ZZ$492, 258, MATCH($B$1, resultados!$A$1:$ZZ$1, 0))</f>
        <v/>
      </c>
      <c r="B264">
        <f>INDEX(resultados!$A$2:$ZZ$492, 258, MATCH($B$2, resultados!$A$1:$ZZ$1, 0))</f>
        <v/>
      </c>
      <c r="C264">
        <f>INDEX(resultados!$A$2:$ZZ$492, 258, MATCH($B$3, resultados!$A$1:$ZZ$1, 0))</f>
        <v/>
      </c>
    </row>
    <row r="265">
      <c r="A265">
        <f>INDEX(resultados!$A$2:$ZZ$492, 259, MATCH($B$1, resultados!$A$1:$ZZ$1, 0))</f>
        <v/>
      </c>
      <c r="B265">
        <f>INDEX(resultados!$A$2:$ZZ$492, 259, MATCH($B$2, resultados!$A$1:$ZZ$1, 0))</f>
        <v/>
      </c>
      <c r="C265">
        <f>INDEX(resultados!$A$2:$ZZ$492, 259, MATCH($B$3, resultados!$A$1:$ZZ$1, 0))</f>
        <v/>
      </c>
    </row>
    <row r="266">
      <c r="A266">
        <f>INDEX(resultados!$A$2:$ZZ$492, 260, MATCH($B$1, resultados!$A$1:$ZZ$1, 0))</f>
        <v/>
      </c>
      <c r="B266">
        <f>INDEX(resultados!$A$2:$ZZ$492, 260, MATCH($B$2, resultados!$A$1:$ZZ$1, 0))</f>
        <v/>
      </c>
      <c r="C266">
        <f>INDEX(resultados!$A$2:$ZZ$492, 260, MATCH($B$3, resultados!$A$1:$ZZ$1, 0))</f>
        <v/>
      </c>
    </row>
    <row r="267">
      <c r="A267">
        <f>INDEX(resultados!$A$2:$ZZ$492, 261, MATCH($B$1, resultados!$A$1:$ZZ$1, 0))</f>
        <v/>
      </c>
      <c r="B267">
        <f>INDEX(resultados!$A$2:$ZZ$492, 261, MATCH($B$2, resultados!$A$1:$ZZ$1, 0))</f>
        <v/>
      </c>
      <c r="C267">
        <f>INDEX(resultados!$A$2:$ZZ$492, 261, MATCH($B$3, resultados!$A$1:$ZZ$1, 0))</f>
        <v/>
      </c>
    </row>
    <row r="268">
      <c r="A268">
        <f>INDEX(resultados!$A$2:$ZZ$492, 262, MATCH($B$1, resultados!$A$1:$ZZ$1, 0))</f>
        <v/>
      </c>
      <c r="B268">
        <f>INDEX(resultados!$A$2:$ZZ$492, 262, MATCH($B$2, resultados!$A$1:$ZZ$1, 0))</f>
        <v/>
      </c>
      <c r="C268">
        <f>INDEX(resultados!$A$2:$ZZ$492, 262, MATCH($B$3, resultados!$A$1:$ZZ$1, 0))</f>
        <v/>
      </c>
    </row>
    <row r="269">
      <c r="A269">
        <f>INDEX(resultados!$A$2:$ZZ$492, 263, MATCH($B$1, resultados!$A$1:$ZZ$1, 0))</f>
        <v/>
      </c>
      <c r="B269">
        <f>INDEX(resultados!$A$2:$ZZ$492, 263, MATCH($B$2, resultados!$A$1:$ZZ$1, 0))</f>
        <v/>
      </c>
      <c r="C269">
        <f>INDEX(resultados!$A$2:$ZZ$492, 263, MATCH($B$3, resultados!$A$1:$ZZ$1, 0))</f>
        <v/>
      </c>
    </row>
    <row r="270">
      <c r="A270">
        <f>INDEX(resultados!$A$2:$ZZ$492, 264, MATCH($B$1, resultados!$A$1:$ZZ$1, 0))</f>
        <v/>
      </c>
      <c r="B270">
        <f>INDEX(resultados!$A$2:$ZZ$492, 264, MATCH($B$2, resultados!$A$1:$ZZ$1, 0))</f>
        <v/>
      </c>
      <c r="C270">
        <f>INDEX(resultados!$A$2:$ZZ$492, 264, MATCH($B$3, resultados!$A$1:$ZZ$1, 0))</f>
        <v/>
      </c>
    </row>
    <row r="271">
      <c r="A271">
        <f>INDEX(resultados!$A$2:$ZZ$492, 265, MATCH($B$1, resultados!$A$1:$ZZ$1, 0))</f>
        <v/>
      </c>
      <c r="B271">
        <f>INDEX(resultados!$A$2:$ZZ$492, 265, MATCH($B$2, resultados!$A$1:$ZZ$1, 0))</f>
        <v/>
      </c>
      <c r="C271">
        <f>INDEX(resultados!$A$2:$ZZ$492, 265, MATCH($B$3, resultados!$A$1:$ZZ$1, 0))</f>
        <v/>
      </c>
    </row>
    <row r="272">
      <c r="A272">
        <f>INDEX(resultados!$A$2:$ZZ$492, 266, MATCH($B$1, resultados!$A$1:$ZZ$1, 0))</f>
        <v/>
      </c>
      <c r="B272">
        <f>INDEX(resultados!$A$2:$ZZ$492, 266, MATCH($B$2, resultados!$A$1:$ZZ$1, 0))</f>
        <v/>
      </c>
      <c r="C272">
        <f>INDEX(resultados!$A$2:$ZZ$492, 266, MATCH($B$3, resultados!$A$1:$ZZ$1, 0))</f>
        <v/>
      </c>
    </row>
    <row r="273">
      <c r="A273">
        <f>INDEX(resultados!$A$2:$ZZ$492, 267, MATCH($B$1, resultados!$A$1:$ZZ$1, 0))</f>
        <v/>
      </c>
      <c r="B273">
        <f>INDEX(resultados!$A$2:$ZZ$492, 267, MATCH($B$2, resultados!$A$1:$ZZ$1, 0))</f>
        <v/>
      </c>
      <c r="C273">
        <f>INDEX(resultados!$A$2:$ZZ$492, 267, MATCH($B$3, resultados!$A$1:$ZZ$1, 0))</f>
        <v/>
      </c>
    </row>
    <row r="274">
      <c r="A274">
        <f>INDEX(resultados!$A$2:$ZZ$492, 268, MATCH($B$1, resultados!$A$1:$ZZ$1, 0))</f>
        <v/>
      </c>
      <c r="B274">
        <f>INDEX(resultados!$A$2:$ZZ$492, 268, MATCH($B$2, resultados!$A$1:$ZZ$1, 0))</f>
        <v/>
      </c>
      <c r="C274">
        <f>INDEX(resultados!$A$2:$ZZ$492, 268, MATCH($B$3, resultados!$A$1:$ZZ$1, 0))</f>
        <v/>
      </c>
    </row>
    <row r="275">
      <c r="A275">
        <f>INDEX(resultados!$A$2:$ZZ$492, 269, MATCH($B$1, resultados!$A$1:$ZZ$1, 0))</f>
        <v/>
      </c>
      <c r="B275">
        <f>INDEX(resultados!$A$2:$ZZ$492, 269, MATCH($B$2, resultados!$A$1:$ZZ$1, 0))</f>
        <v/>
      </c>
      <c r="C275">
        <f>INDEX(resultados!$A$2:$ZZ$492, 269, MATCH($B$3, resultados!$A$1:$ZZ$1, 0))</f>
        <v/>
      </c>
    </row>
    <row r="276">
      <c r="A276">
        <f>INDEX(resultados!$A$2:$ZZ$492, 270, MATCH($B$1, resultados!$A$1:$ZZ$1, 0))</f>
        <v/>
      </c>
      <c r="B276">
        <f>INDEX(resultados!$A$2:$ZZ$492, 270, MATCH($B$2, resultados!$A$1:$ZZ$1, 0))</f>
        <v/>
      </c>
      <c r="C276">
        <f>INDEX(resultados!$A$2:$ZZ$492, 270, MATCH($B$3, resultados!$A$1:$ZZ$1, 0))</f>
        <v/>
      </c>
    </row>
    <row r="277">
      <c r="A277">
        <f>INDEX(resultados!$A$2:$ZZ$492, 271, MATCH($B$1, resultados!$A$1:$ZZ$1, 0))</f>
        <v/>
      </c>
      <c r="B277">
        <f>INDEX(resultados!$A$2:$ZZ$492, 271, MATCH($B$2, resultados!$A$1:$ZZ$1, 0))</f>
        <v/>
      </c>
      <c r="C277">
        <f>INDEX(resultados!$A$2:$ZZ$492, 271, MATCH($B$3, resultados!$A$1:$ZZ$1, 0))</f>
        <v/>
      </c>
    </row>
    <row r="278">
      <c r="A278">
        <f>INDEX(resultados!$A$2:$ZZ$492, 272, MATCH($B$1, resultados!$A$1:$ZZ$1, 0))</f>
        <v/>
      </c>
      <c r="B278">
        <f>INDEX(resultados!$A$2:$ZZ$492, 272, MATCH($B$2, resultados!$A$1:$ZZ$1, 0))</f>
        <v/>
      </c>
      <c r="C278">
        <f>INDEX(resultados!$A$2:$ZZ$492, 272, MATCH($B$3, resultados!$A$1:$ZZ$1, 0))</f>
        <v/>
      </c>
    </row>
    <row r="279">
      <c r="A279">
        <f>INDEX(resultados!$A$2:$ZZ$492, 273, MATCH($B$1, resultados!$A$1:$ZZ$1, 0))</f>
        <v/>
      </c>
      <c r="B279">
        <f>INDEX(resultados!$A$2:$ZZ$492, 273, MATCH($B$2, resultados!$A$1:$ZZ$1, 0))</f>
        <v/>
      </c>
      <c r="C279">
        <f>INDEX(resultados!$A$2:$ZZ$492, 273, MATCH($B$3, resultados!$A$1:$ZZ$1, 0))</f>
        <v/>
      </c>
    </row>
    <row r="280">
      <c r="A280">
        <f>INDEX(resultados!$A$2:$ZZ$492, 274, MATCH($B$1, resultados!$A$1:$ZZ$1, 0))</f>
        <v/>
      </c>
      <c r="B280">
        <f>INDEX(resultados!$A$2:$ZZ$492, 274, MATCH($B$2, resultados!$A$1:$ZZ$1, 0))</f>
        <v/>
      </c>
      <c r="C280">
        <f>INDEX(resultados!$A$2:$ZZ$492, 274, MATCH($B$3, resultados!$A$1:$ZZ$1, 0))</f>
        <v/>
      </c>
    </row>
    <row r="281">
      <c r="A281">
        <f>INDEX(resultados!$A$2:$ZZ$492, 275, MATCH($B$1, resultados!$A$1:$ZZ$1, 0))</f>
        <v/>
      </c>
      <c r="B281">
        <f>INDEX(resultados!$A$2:$ZZ$492, 275, MATCH($B$2, resultados!$A$1:$ZZ$1, 0))</f>
        <v/>
      </c>
      <c r="C281">
        <f>INDEX(resultados!$A$2:$ZZ$492, 275, MATCH($B$3, resultados!$A$1:$ZZ$1, 0))</f>
        <v/>
      </c>
    </row>
    <row r="282">
      <c r="A282">
        <f>INDEX(resultados!$A$2:$ZZ$492, 276, MATCH($B$1, resultados!$A$1:$ZZ$1, 0))</f>
        <v/>
      </c>
      <c r="B282">
        <f>INDEX(resultados!$A$2:$ZZ$492, 276, MATCH($B$2, resultados!$A$1:$ZZ$1, 0))</f>
        <v/>
      </c>
      <c r="C282">
        <f>INDEX(resultados!$A$2:$ZZ$492, 276, MATCH($B$3, resultados!$A$1:$ZZ$1, 0))</f>
        <v/>
      </c>
    </row>
    <row r="283">
      <c r="A283">
        <f>INDEX(resultados!$A$2:$ZZ$492, 277, MATCH($B$1, resultados!$A$1:$ZZ$1, 0))</f>
        <v/>
      </c>
      <c r="B283">
        <f>INDEX(resultados!$A$2:$ZZ$492, 277, MATCH($B$2, resultados!$A$1:$ZZ$1, 0))</f>
        <v/>
      </c>
      <c r="C283">
        <f>INDEX(resultados!$A$2:$ZZ$492, 277, MATCH($B$3, resultados!$A$1:$ZZ$1, 0))</f>
        <v/>
      </c>
    </row>
    <row r="284">
      <c r="A284">
        <f>INDEX(resultados!$A$2:$ZZ$492, 278, MATCH($B$1, resultados!$A$1:$ZZ$1, 0))</f>
        <v/>
      </c>
      <c r="B284">
        <f>INDEX(resultados!$A$2:$ZZ$492, 278, MATCH($B$2, resultados!$A$1:$ZZ$1, 0))</f>
        <v/>
      </c>
      <c r="C284">
        <f>INDEX(resultados!$A$2:$ZZ$492, 278, MATCH($B$3, resultados!$A$1:$ZZ$1, 0))</f>
        <v/>
      </c>
    </row>
    <row r="285">
      <c r="A285">
        <f>INDEX(resultados!$A$2:$ZZ$492, 279, MATCH($B$1, resultados!$A$1:$ZZ$1, 0))</f>
        <v/>
      </c>
      <c r="B285">
        <f>INDEX(resultados!$A$2:$ZZ$492, 279, MATCH($B$2, resultados!$A$1:$ZZ$1, 0))</f>
        <v/>
      </c>
      <c r="C285">
        <f>INDEX(resultados!$A$2:$ZZ$492, 279, MATCH($B$3, resultados!$A$1:$ZZ$1, 0))</f>
        <v/>
      </c>
    </row>
    <row r="286">
      <c r="A286">
        <f>INDEX(resultados!$A$2:$ZZ$492, 280, MATCH($B$1, resultados!$A$1:$ZZ$1, 0))</f>
        <v/>
      </c>
      <c r="B286">
        <f>INDEX(resultados!$A$2:$ZZ$492, 280, MATCH($B$2, resultados!$A$1:$ZZ$1, 0))</f>
        <v/>
      </c>
      <c r="C286">
        <f>INDEX(resultados!$A$2:$ZZ$492, 280, MATCH($B$3, resultados!$A$1:$ZZ$1, 0))</f>
        <v/>
      </c>
    </row>
    <row r="287">
      <c r="A287">
        <f>INDEX(resultados!$A$2:$ZZ$492, 281, MATCH($B$1, resultados!$A$1:$ZZ$1, 0))</f>
        <v/>
      </c>
      <c r="B287">
        <f>INDEX(resultados!$A$2:$ZZ$492, 281, MATCH($B$2, resultados!$A$1:$ZZ$1, 0))</f>
        <v/>
      </c>
      <c r="C287">
        <f>INDEX(resultados!$A$2:$ZZ$492, 281, MATCH($B$3, resultados!$A$1:$ZZ$1, 0))</f>
        <v/>
      </c>
    </row>
    <row r="288">
      <c r="A288">
        <f>INDEX(resultados!$A$2:$ZZ$492, 282, MATCH($B$1, resultados!$A$1:$ZZ$1, 0))</f>
        <v/>
      </c>
      <c r="B288">
        <f>INDEX(resultados!$A$2:$ZZ$492, 282, MATCH($B$2, resultados!$A$1:$ZZ$1, 0))</f>
        <v/>
      </c>
      <c r="C288">
        <f>INDEX(resultados!$A$2:$ZZ$492, 282, MATCH($B$3, resultados!$A$1:$ZZ$1, 0))</f>
        <v/>
      </c>
    </row>
    <row r="289">
      <c r="A289">
        <f>INDEX(resultados!$A$2:$ZZ$492, 283, MATCH($B$1, resultados!$A$1:$ZZ$1, 0))</f>
        <v/>
      </c>
      <c r="B289">
        <f>INDEX(resultados!$A$2:$ZZ$492, 283, MATCH($B$2, resultados!$A$1:$ZZ$1, 0))</f>
        <v/>
      </c>
      <c r="C289">
        <f>INDEX(resultados!$A$2:$ZZ$492, 283, MATCH($B$3, resultados!$A$1:$ZZ$1, 0))</f>
        <v/>
      </c>
    </row>
    <row r="290">
      <c r="A290">
        <f>INDEX(resultados!$A$2:$ZZ$492, 284, MATCH($B$1, resultados!$A$1:$ZZ$1, 0))</f>
        <v/>
      </c>
      <c r="B290">
        <f>INDEX(resultados!$A$2:$ZZ$492, 284, MATCH($B$2, resultados!$A$1:$ZZ$1, 0))</f>
        <v/>
      </c>
      <c r="C290">
        <f>INDEX(resultados!$A$2:$ZZ$492, 284, MATCH($B$3, resultados!$A$1:$ZZ$1, 0))</f>
        <v/>
      </c>
    </row>
    <row r="291">
      <c r="A291">
        <f>INDEX(resultados!$A$2:$ZZ$492, 285, MATCH($B$1, resultados!$A$1:$ZZ$1, 0))</f>
        <v/>
      </c>
      <c r="B291">
        <f>INDEX(resultados!$A$2:$ZZ$492, 285, MATCH($B$2, resultados!$A$1:$ZZ$1, 0))</f>
        <v/>
      </c>
      <c r="C291">
        <f>INDEX(resultados!$A$2:$ZZ$492, 285, MATCH($B$3, resultados!$A$1:$ZZ$1, 0))</f>
        <v/>
      </c>
    </row>
    <row r="292">
      <c r="A292">
        <f>INDEX(resultados!$A$2:$ZZ$492, 286, MATCH($B$1, resultados!$A$1:$ZZ$1, 0))</f>
        <v/>
      </c>
      <c r="B292">
        <f>INDEX(resultados!$A$2:$ZZ$492, 286, MATCH($B$2, resultados!$A$1:$ZZ$1, 0))</f>
        <v/>
      </c>
      <c r="C292">
        <f>INDEX(resultados!$A$2:$ZZ$492, 286, MATCH($B$3, resultados!$A$1:$ZZ$1, 0))</f>
        <v/>
      </c>
    </row>
    <row r="293">
      <c r="A293">
        <f>INDEX(resultados!$A$2:$ZZ$492, 287, MATCH($B$1, resultados!$A$1:$ZZ$1, 0))</f>
        <v/>
      </c>
      <c r="B293">
        <f>INDEX(resultados!$A$2:$ZZ$492, 287, MATCH($B$2, resultados!$A$1:$ZZ$1, 0))</f>
        <v/>
      </c>
      <c r="C293">
        <f>INDEX(resultados!$A$2:$ZZ$492, 287, MATCH($B$3, resultados!$A$1:$ZZ$1, 0))</f>
        <v/>
      </c>
    </row>
    <row r="294">
      <c r="A294">
        <f>INDEX(resultados!$A$2:$ZZ$492, 288, MATCH($B$1, resultados!$A$1:$ZZ$1, 0))</f>
        <v/>
      </c>
      <c r="B294">
        <f>INDEX(resultados!$A$2:$ZZ$492, 288, MATCH($B$2, resultados!$A$1:$ZZ$1, 0))</f>
        <v/>
      </c>
      <c r="C294">
        <f>INDEX(resultados!$A$2:$ZZ$492, 288, MATCH($B$3, resultados!$A$1:$ZZ$1, 0))</f>
        <v/>
      </c>
    </row>
    <row r="295">
      <c r="A295">
        <f>INDEX(resultados!$A$2:$ZZ$492, 289, MATCH($B$1, resultados!$A$1:$ZZ$1, 0))</f>
        <v/>
      </c>
      <c r="B295">
        <f>INDEX(resultados!$A$2:$ZZ$492, 289, MATCH($B$2, resultados!$A$1:$ZZ$1, 0))</f>
        <v/>
      </c>
      <c r="C295">
        <f>INDEX(resultados!$A$2:$ZZ$492, 289, MATCH($B$3, resultados!$A$1:$ZZ$1, 0))</f>
        <v/>
      </c>
    </row>
    <row r="296">
      <c r="A296">
        <f>INDEX(resultados!$A$2:$ZZ$492, 290, MATCH($B$1, resultados!$A$1:$ZZ$1, 0))</f>
        <v/>
      </c>
      <c r="B296">
        <f>INDEX(resultados!$A$2:$ZZ$492, 290, MATCH($B$2, resultados!$A$1:$ZZ$1, 0))</f>
        <v/>
      </c>
      <c r="C296">
        <f>INDEX(resultados!$A$2:$ZZ$492, 290, MATCH($B$3, resultados!$A$1:$ZZ$1, 0))</f>
        <v/>
      </c>
    </row>
    <row r="297">
      <c r="A297">
        <f>INDEX(resultados!$A$2:$ZZ$492, 291, MATCH($B$1, resultados!$A$1:$ZZ$1, 0))</f>
        <v/>
      </c>
      <c r="B297">
        <f>INDEX(resultados!$A$2:$ZZ$492, 291, MATCH($B$2, resultados!$A$1:$ZZ$1, 0))</f>
        <v/>
      </c>
      <c r="C297">
        <f>INDEX(resultados!$A$2:$ZZ$492, 291, MATCH($B$3, resultados!$A$1:$ZZ$1, 0))</f>
        <v/>
      </c>
    </row>
    <row r="298">
      <c r="A298">
        <f>INDEX(resultados!$A$2:$ZZ$492, 292, MATCH($B$1, resultados!$A$1:$ZZ$1, 0))</f>
        <v/>
      </c>
      <c r="B298">
        <f>INDEX(resultados!$A$2:$ZZ$492, 292, MATCH($B$2, resultados!$A$1:$ZZ$1, 0))</f>
        <v/>
      </c>
      <c r="C298">
        <f>INDEX(resultados!$A$2:$ZZ$492, 292, MATCH($B$3, resultados!$A$1:$ZZ$1, 0))</f>
        <v/>
      </c>
    </row>
    <row r="299">
      <c r="A299">
        <f>INDEX(resultados!$A$2:$ZZ$492, 293, MATCH($B$1, resultados!$A$1:$ZZ$1, 0))</f>
        <v/>
      </c>
      <c r="B299">
        <f>INDEX(resultados!$A$2:$ZZ$492, 293, MATCH($B$2, resultados!$A$1:$ZZ$1, 0))</f>
        <v/>
      </c>
      <c r="C299">
        <f>INDEX(resultados!$A$2:$ZZ$492, 293, MATCH($B$3, resultados!$A$1:$ZZ$1, 0))</f>
        <v/>
      </c>
    </row>
    <row r="300">
      <c r="A300">
        <f>INDEX(resultados!$A$2:$ZZ$492, 294, MATCH($B$1, resultados!$A$1:$ZZ$1, 0))</f>
        <v/>
      </c>
      <c r="B300">
        <f>INDEX(resultados!$A$2:$ZZ$492, 294, MATCH($B$2, resultados!$A$1:$ZZ$1, 0))</f>
        <v/>
      </c>
      <c r="C300">
        <f>INDEX(resultados!$A$2:$ZZ$492, 294, MATCH($B$3, resultados!$A$1:$ZZ$1, 0))</f>
        <v/>
      </c>
    </row>
    <row r="301">
      <c r="A301">
        <f>INDEX(resultados!$A$2:$ZZ$492, 295, MATCH($B$1, resultados!$A$1:$ZZ$1, 0))</f>
        <v/>
      </c>
      <c r="B301">
        <f>INDEX(resultados!$A$2:$ZZ$492, 295, MATCH($B$2, resultados!$A$1:$ZZ$1, 0))</f>
        <v/>
      </c>
      <c r="C301">
        <f>INDEX(resultados!$A$2:$ZZ$492, 295, MATCH($B$3, resultados!$A$1:$ZZ$1, 0))</f>
        <v/>
      </c>
    </row>
    <row r="302">
      <c r="A302">
        <f>INDEX(resultados!$A$2:$ZZ$492, 296, MATCH($B$1, resultados!$A$1:$ZZ$1, 0))</f>
        <v/>
      </c>
      <c r="B302">
        <f>INDEX(resultados!$A$2:$ZZ$492, 296, MATCH($B$2, resultados!$A$1:$ZZ$1, 0))</f>
        <v/>
      </c>
      <c r="C302">
        <f>INDEX(resultados!$A$2:$ZZ$492, 296, MATCH($B$3, resultados!$A$1:$ZZ$1, 0))</f>
        <v/>
      </c>
    </row>
    <row r="303">
      <c r="A303">
        <f>INDEX(resultados!$A$2:$ZZ$492, 297, MATCH($B$1, resultados!$A$1:$ZZ$1, 0))</f>
        <v/>
      </c>
      <c r="B303">
        <f>INDEX(resultados!$A$2:$ZZ$492, 297, MATCH($B$2, resultados!$A$1:$ZZ$1, 0))</f>
        <v/>
      </c>
      <c r="C303">
        <f>INDEX(resultados!$A$2:$ZZ$492, 297, MATCH($B$3, resultados!$A$1:$ZZ$1, 0))</f>
        <v/>
      </c>
    </row>
    <row r="304">
      <c r="A304">
        <f>INDEX(resultados!$A$2:$ZZ$492, 298, MATCH($B$1, resultados!$A$1:$ZZ$1, 0))</f>
        <v/>
      </c>
      <c r="B304">
        <f>INDEX(resultados!$A$2:$ZZ$492, 298, MATCH($B$2, resultados!$A$1:$ZZ$1, 0))</f>
        <v/>
      </c>
      <c r="C304">
        <f>INDEX(resultados!$A$2:$ZZ$492, 298, MATCH($B$3, resultados!$A$1:$ZZ$1, 0))</f>
        <v/>
      </c>
    </row>
    <row r="305">
      <c r="A305">
        <f>INDEX(resultados!$A$2:$ZZ$492, 299, MATCH($B$1, resultados!$A$1:$ZZ$1, 0))</f>
        <v/>
      </c>
      <c r="B305">
        <f>INDEX(resultados!$A$2:$ZZ$492, 299, MATCH($B$2, resultados!$A$1:$ZZ$1, 0))</f>
        <v/>
      </c>
      <c r="C305">
        <f>INDEX(resultados!$A$2:$ZZ$492, 299, MATCH($B$3, resultados!$A$1:$ZZ$1, 0))</f>
        <v/>
      </c>
    </row>
    <row r="306">
      <c r="A306">
        <f>INDEX(resultados!$A$2:$ZZ$492, 300, MATCH($B$1, resultados!$A$1:$ZZ$1, 0))</f>
        <v/>
      </c>
      <c r="B306">
        <f>INDEX(resultados!$A$2:$ZZ$492, 300, MATCH($B$2, resultados!$A$1:$ZZ$1, 0))</f>
        <v/>
      </c>
      <c r="C306">
        <f>INDEX(resultados!$A$2:$ZZ$492, 300, MATCH($B$3, resultados!$A$1:$ZZ$1, 0))</f>
        <v/>
      </c>
    </row>
    <row r="307">
      <c r="A307">
        <f>INDEX(resultados!$A$2:$ZZ$492, 301, MATCH($B$1, resultados!$A$1:$ZZ$1, 0))</f>
        <v/>
      </c>
      <c r="B307">
        <f>INDEX(resultados!$A$2:$ZZ$492, 301, MATCH($B$2, resultados!$A$1:$ZZ$1, 0))</f>
        <v/>
      </c>
      <c r="C307">
        <f>INDEX(resultados!$A$2:$ZZ$492, 301, MATCH($B$3, resultados!$A$1:$ZZ$1, 0))</f>
        <v/>
      </c>
    </row>
    <row r="308">
      <c r="A308">
        <f>INDEX(resultados!$A$2:$ZZ$492, 302, MATCH($B$1, resultados!$A$1:$ZZ$1, 0))</f>
        <v/>
      </c>
      <c r="B308">
        <f>INDEX(resultados!$A$2:$ZZ$492, 302, MATCH($B$2, resultados!$A$1:$ZZ$1, 0))</f>
        <v/>
      </c>
      <c r="C308">
        <f>INDEX(resultados!$A$2:$ZZ$492, 302, MATCH($B$3, resultados!$A$1:$ZZ$1, 0))</f>
        <v/>
      </c>
    </row>
    <row r="309">
      <c r="A309">
        <f>INDEX(resultados!$A$2:$ZZ$492, 303, MATCH($B$1, resultados!$A$1:$ZZ$1, 0))</f>
        <v/>
      </c>
      <c r="B309">
        <f>INDEX(resultados!$A$2:$ZZ$492, 303, MATCH($B$2, resultados!$A$1:$ZZ$1, 0))</f>
        <v/>
      </c>
      <c r="C309">
        <f>INDEX(resultados!$A$2:$ZZ$492, 303, MATCH($B$3, resultados!$A$1:$ZZ$1, 0))</f>
        <v/>
      </c>
    </row>
    <row r="310">
      <c r="A310">
        <f>INDEX(resultados!$A$2:$ZZ$492, 304, MATCH($B$1, resultados!$A$1:$ZZ$1, 0))</f>
        <v/>
      </c>
      <c r="B310">
        <f>INDEX(resultados!$A$2:$ZZ$492, 304, MATCH($B$2, resultados!$A$1:$ZZ$1, 0))</f>
        <v/>
      </c>
      <c r="C310">
        <f>INDEX(resultados!$A$2:$ZZ$492, 304, MATCH($B$3, resultados!$A$1:$ZZ$1, 0))</f>
        <v/>
      </c>
    </row>
    <row r="311">
      <c r="A311">
        <f>INDEX(resultados!$A$2:$ZZ$492, 305, MATCH($B$1, resultados!$A$1:$ZZ$1, 0))</f>
        <v/>
      </c>
      <c r="B311">
        <f>INDEX(resultados!$A$2:$ZZ$492, 305, MATCH($B$2, resultados!$A$1:$ZZ$1, 0))</f>
        <v/>
      </c>
      <c r="C311">
        <f>INDEX(resultados!$A$2:$ZZ$492, 305, MATCH($B$3, resultados!$A$1:$ZZ$1, 0))</f>
        <v/>
      </c>
    </row>
    <row r="312">
      <c r="A312">
        <f>INDEX(resultados!$A$2:$ZZ$492, 306, MATCH($B$1, resultados!$A$1:$ZZ$1, 0))</f>
        <v/>
      </c>
      <c r="B312">
        <f>INDEX(resultados!$A$2:$ZZ$492, 306, MATCH($B$2, resultados!$A$1:$ZZ$1, 0))</f>
        <v/>
      </c>
      <c r="C312">
        <f>INDEX(resultados!$A$2:$ZZ$492, 306, MATCH($B$3, resultados!$A$1:$ZZ$1, 0))</f>
        <v/>
      </c>
    </row>
    <row r="313">
      <c r="A313">
        <f>INDEX(resultados!$A$2:$ZZ$492, 307, MATCH($B$1, resultados!$A$1:$ZZ$1, 0))</f>
        <v/>
      </c>
      <c r="B313">
        <f>INDEX(resultados!$A$2:$ZZ$492, 307, MATCH($B$2, resultados!$A$1:$ZZ$1, 0))</f>
        <v/>
      </c>
      <c r="C313">
        <f>INDEX(resultados!$A$2:$ZZ$492, 307, MATCH($B$3, resultados!$A$1:$ZZ$1, 0))</f>
        <v/>
      </c>
    </row>
    <row r="314">
      <c r="A314">
        <f>INDEX(resultados!$A$2:$ZZ$492, 308, MATCH($B$1, resultados!$A$1:$ZZ$1, 0))</f>
        <v/>
      </c>
      <c r="B314">
        <f>INDEX(resultados!$A$2:$ZZ$492, 308, MATCH($B$2, resultados!$A$1:$ZZ$1, 0))</f>
        <v/>
      </c>
      <c r="C314">
        <f>INDEX(resultados!$A$2:$ZZ$492, 308, MATCH($B$3, resultados!$A$1:$ZZ$1, 0))</f>
        <v/>
      </c>
    </row>
    <row r="315">
      <c r="A315">
        <f>INDEX(resultados!$A$2:$ZZ$492, 309, MATCH($B$1, resultados!$A$1:$ZZ$1, 0))</f>
        <v/>
      </c>
      <c r="B315">
        <f>INDEX(resultados!$A$2:$ZZ$492, 309, MATCH($B$2, resultados!$A$1:$ZZ$1, 0))</f>
        <v/>
      </c>
      <c r="C315">
        <f>INDEX(resultados!$A$2:$ZZ$492, 309, MATCH($B$3, resultados!$A$1:$ZZ$1, 0))</f>
        <v/>
      </c>
    </row>
    <row r="316">
      <c r="A316">
        <f>INDEX(resultados!$A$2:$ZZ$492, 310, MATCH($B$1, resultados!$A$1:$ZZ$1, 0))</f>
        <v/>
      </c>
      <c r="B316">
        <f>INDEX(resultados!$A$2:$ZZ$492, 310, MATCH($B$2, resultados!$A$1:$ZZ$1, 0))</f>
        <v/>
      </c>
      <c r="C316">
        <f>INDEX(resultados!$A$2:$ZZ$492, 310, MATCH($B$3, resultados!$A$1:$ZZ$1, 0))</f>
        <v/>
      </c>
    </row>
    <row r="317">
      <c r="A317">
        <f>INDEX(resultados!$A$2:$ZZ$492, 311, MATCH($B$1, resultados!$A$1:$ZZ$1, 0))</f>
        <v/>
      </c>
      <c r="B317">
        <f>INDEX(resultados!$A$2:$ZZ$492, 311, MATCH($B$2, resultados!$A$1:$ZZ$1, 0))</f>
        <v/>
      </c>
      <c r="C317">
        <f>INDEX(resultados!$A$2:$ZZ$492, 311, MATCH($B$3, resultados!$A$1:$ZZ$1, 0))</f>
        <v/>
      </c>
    </row>
    <row r="318">
      <c r="A318">
        <f>INDEX(resultados!$A$2:$ZZ$492, 312, MATCH($B$1, resultados!$A$1:$ZZ$1, 0))</f>
        <v/>
      </c>
      <c r="B318">
        <f>INDEX(resultados!$A$2:$ZZ$492, 312, MATCH($B$2, resultados!$A$1:$ZZ$1, 0))</f>
        <v/>
      </c>
      <c r="C318">
        <f>INDEX(resultados!$A$2:$ZZ$492, 312, MATCH($B$3, resultados!$A$1:$ZZ$1, 0))</f>
        <v/>
      </c>
    </row>
    <row r="319">
      <c r="A319">
        <f>INDEX(resultados!$A$2:$ZZ$492, 313, MATCH($B$1, resultados!$A$1:$ZZ$1, 0))</f>
        <v/>
      </c>
      <c r="B319">
        <f>INDEX(resultados!$A$2:$ZZ$492, 313, MATCH($B$2, resultados!$A$1:$ZZ$1, 0))</f>
        <v/>
      </c>
      <c r="C319">
        <f>INDEX(resultados!$A$2:$ZZ$492, 313, MATCH($B$3, resultados!$A$1:$ZZ$1, 0))</f>
        <v/>
      </c>
    </row>
    <row r="320">
      <c r="A320">
        <f>INDEX(resultados!$A$2:$ZZ$492, 314, MATCH($B$1, resultados!$A$1:$ZZ$1, 0))</f>
        <v/>
      </c>
      <c r="B320">
        <f>INDEX(resultados!$A$2:$ZZ$492, 314, MATCH($B$2, resultados!$A$1:$ZZ$1, 0))</f>
        <v/>
      </c>
      <c r="C320">
        <f>INDEX(resultados!$A$2:$ZZ$492, 314, MATCH($B$3, resultados!$A$1:$ZZ$1, 0))</f>
        <v/>
      </c>
    </row>
    <row r="321">
      <c r="A321">
        <f>INDEX(resultados!$A$2:$ZZ$492, 315, MATCH($B$1, resultados!$A$1:$ZZ$1, 0))</f>
        <v/>
      </c>
      <c r="B321">
        <f>INDEX(resultados!$A$2:$ZZ$492, 315, MATCH($B$2, resultados!$A$1:$ZZ$1, 0))</f>
        <v/>
      </c>
      <c r="C321">
        <f>INDEX(resultados!$A$2:$ZZ$492, 315, MATCH($B$3, resultados!$A$1:$ZZ$1, 0))</f>
        <v/>
      </c>
    </row>
    <row r="322">
      <c r="A322">
        <f>INDEX(resultados!$A$2:$ZZ$492, 316, MATCH($B$1, resultados!$A$1:$ZZ$1, 0))</f>
        <v/>
      </c>
      <c r="B322">
        <f>INDEX(resultados!$A$2:$ZZ$492, 316, MATCH($B$2, resultados!$A$1:$ZZ$1, 0))</f>
        <v/>
      </c>
      <c r="C322">
        <f>INDEX(resultados!$A$2:$ZZ$492, 316, MATCH($B$3, resultados!$A$1:$ZZ$1, 0))</f>
        <v/>
      </c>
    </row>
    <row r="323">
      <c r="A323">
        <f>INDEX(resultados!$A$2:$ZZ$492, 317, MATCH($B$1, resultados!$A$1:$ZZ$1, 0))</f>
        <v/>
      </c>
      <c r="B323">
        <f>INDEX(resultados!$A$2:$ZZ$492, 317, MATCH($B$2, resultados!$A$1:$ZZ$1, 0))</f>
        <v/>
      </c>
      <c r="C323">
        <f>INDEX(resultados!$A$2:$ZZ$492, 317, MATCH($B$3, resultados!$A$1:$ZZ$1, 0))</f>
        <v/>
      </c>
    </row>
    <row r="324">
      <c r="A324">
        <f>INDEX(resultados!$A$2:$ZZ$492, 318, MATCH($B$1, resultados!$A$1:$ZZ$1, 0))</f>
        <v/>
      </c>
      <c r="B324">
        <f>INDEX(resultados!$A$2:$ZZ$492, 318, MATCH($B$2, resultados!$A$1:$ZZ$1, 0))</f>
        <v/>
      </c>
      <c r="C324">
        <f>INDEX(resultados!$A$2:$ZZ$492, 318, MATCH($B$3, resultados!$A$1:$ZZ$1, 0))</f>
        <v/>
      </c>
    </row>
    <row r="325">
      <c r="A325">
        <f>INDEX(resultados!$A$2:$ZZ$492, 319, MATCH($B$1, resultados!$A$1:$ZZ$1, 0))</f>
        <v/>
      </c>
      <c r="B325">
        <f>INDEX(resultados!$A$2:$ZZ$492, 319, MATCH($B$2, resultados!$A$1:$ZZ$1, 0))</f>
        <v/>
      </c>
      <c r="C325">
        <f>INDEX(resultados!$A$2:$ZZ$492, 319, MATCH($B$3, resultados!$A$1:$ZZ$1, 0))</f>
        <v/>
      </c>
    </row>
    <row r="326">
      <c r="A326">
        <f>INDEX(resultados!$A$2:$ZZ$492, 320, MATCH($B$1, resultados!$A$1:$ZZ$1, 0))</f>
        <v/>
      </c>
      <c r="B326">
        <f>INDEX(resultados!$A$2:$ZZ$492, 320, MATCH($B$2, resultados!$A$1:$ZZ$1, 0))</f>
        <v/>
      </c>
      <c r="C326">
        <f>INDEX(resultados!$A$2:$ZZ$492, 320, MATCH($B$3, resultados!$A$1:$ZZ$1, 0))</f>
        <v/>
      </c>
    </row>
    <row r="327">
      <c r="A327">
        <f>INDEX(resultados!$A$2:$ZZ$492, 321, MATCH($B$1, resultados!$A$1:$ZZ$1, 0))</f>
        <v/>
      </c>
      <c r="B327">
        <f>INDEX(resultados!$A$2:$ZZ$492, 321, MATCH($B$2, resultados!$A$1:$ZZ$1, 0))</f>
        <v/>
      </c>
      <c r="C327">
        <f>INDEX(resultados!$A$2:$ZZ$492, 321, MATCH($B$3, resultados!$A$1:$ZZ$1, 0))</f>
        <v/>
      </c>
    </row>
    <row r="328">
      <c r="A328">
        <f>INDEX(resultados!$A$2:$ZZ$492, 322, MATCH($B$1, resultados!$A$1:$ZZ$1, 0))</f>
        <v/>
      </c>
      <c r="B328">
        <f>INDEX(resultados!$A$2:$ZZ$492, 322, MATCH($B$2, resultados!$A$1:$ZZ$1, 0))</f>
        <v/>
      </c>
      <c r="C328">
        <f>INDEX(resultados!$A$2:$ZZ$492, 322, MATCH($B$3, resultados!$A$1:$ZZ$1, 0))</f>
        <v/>
      </c>
    </row>
    <row r="329">
      <c r="A329">
        <f>INDEX(resultados!$A$2:$ZZ$492, 323, MATCH($B$1, resultados!$A$1:$ZZ$1, 0))</f>
        <v/>
      </c>
      <c r="B329">
        <f>INDEX(resultados!$A$2:$ZZ$492, 323, MATCH($B$2, resultados!$A$1:$ZZ$1, 0))</f>
        <v/>
      </c>
      <c r="C329">
        <f>INDEX(resultados!$A$2:$ZZ$492, 323, MATCH($B$3, resultados!$A$1:$ZZ$1, 0))</f>
        <v/>
      </c>
    </row>
    <row r="330">
      <c r="A330">
        <f>INDEX(resultados!$A$2:$ZZ$492, 324, MATCH($B$1, resultados!$A$1:$ZZ$1, 0))</f>
        <v/>
      </c>
      <c r="B330">
        <f>INDEX(resultados!$A$2:$ZZ$492, 324, MATCH($B$2, resultados!$A$1:$ZZ$1, 0))</f>
        <v/>
      </c>
      <c r="C330">
        <f>INDEX(resultados!$A$2:$ZZ$492, 324, MATCH($B$3, resultados!$A$1:$ZZ$1, 0))</f>
        <v/>
      </c>
    </row>
    <row r="331">
      <c r="A331">
        <f>INDEX(resultados!$A$2:$ZZ$492, 325, MATCH($B$1, resultados!$A$1:$ZZ$1, 0))</f>
        <v/>
      </c>
      <c r="B331">
        <f>INDEX(resultados!$A$2:$ZZ$492, 325, MATCH($B$2, resultados!$A$1:$ZZ$1, 0))</f>
        <v/>
      </c>
      <c r="C331">
        <f>INDEX(resultados!$A$2:$ZZ$492, 325, MATCH($B$3, resultados!$A$1:$ZZ$1, 0))</f>
        <v/>
      </c>
    </row>
    <row r="332">
      <c r="A332">
        <f>INDEX(resultados!$A$2:$ZZ$492, 326, MATCH($B$1, resultados!$A$1:$ZZ$1, 0))</f>
        <v/>
      </c>
      <c r="B332">
        <f>INDEX(resultados!$A$2:$ZZ$492, 326, MATCH($B$2, resultados!$A$1:$ZZ$1, 0))</f>
        <v/>
      </c>
      <c r="C332">
        <f>INDEX(resultados!$A$2:$ZZ$492, 326, MATCH($B$3, resultados!$A$1:$ZZ$1, 0))</f>
        <v/>
      </c>
    </row>
    <row r="333">
      <c r="A333">
        <f>INDEX(resultados!$A$2:$ZZ$492, 327, MATCH($B$1, resultados!$A$1:$ZZ$1, 0))</f>
        <v/>
      </c>
      <c r="B333">
        <f>INDEX(resultados!$A$2:$ZZ$492, 327, MATCH($B$2, resultados!$A$1:$ZZ$1, 0))</f>
        <v/>
      </c>
      <c r="C333">
        <f>INDEX(resultados!$A$2:$ZZ$492, 327, MATCH($B$3, resultados!$A$1:$ZZ$1, 0))</f>
        <v/>
      </c>
    </row>
    <row r="334">
      <c r="A334">
        <f>INDEX(resultados!$A$2:$ZZ$492, 328, MATCH($B$1, resultados!$A$1:$ZZ$1, 0))</f>
        <v/>
      </c>
      <c r="B334">
        <f>INDEX(resultados!$A$2:$ZZ$492, 328, MATCH($B$2, resultados!$A$1:$ZZ$1, 0))</f>
        <v/>
      </c>
      <c r="C334">
        <f>INDEX(resultados!$A$2:$ZZ$492, 328, MATCH($B$3, resultados!$A$1:$ZZ$1, 0))</f>
        <v/>
      </c>
    </row>
    <row r="335">
      <c r="A335">
        <f>INDEX(resultados!$A$2:$ZZ$492, 329, MATCH($B$1, resultados!$A$1:$ZZ$1, 0))</f>
        <v/>
      </c>
      <c r="B335">
        <f>INDEX(resultados!$A$2:$ZZ$492, 329, MATCH($B$2, resultados!$A$1:$ZZ$1, 0))</f>
        <v/>
      </c>
      <c r="C335">
        <f>INDEX(resultados!$A$2:$ZZ$492, 329, MATCH($B$3, resultados!$A$1:$ZZ$1, 0))</f>
        <v/>
      </c>
    </row>
    <row r="336">
      <c r="A336">
        <f>INDEX(resultados!$A$2:$ZZ$492, 330, MATCH($B$1, resultados!$A$1:$ZZ$1, 0))</f>
        <v/>
      </c>
      <c r="B336">
        <f>INDEX(resultados!$A$2:$ZZ$492, 330, MATCH($B$2, resultados!$A$1:$ZZ$1, 0))</f>
        <v/>
      </c>
      <c r="C336">
        <f>INDEX(resultados!$A$2:$ZZ$492, 330, MATCH($B$3, resultados!$A$1:$ZZ$1, 0))</f>
        <v/>
      </c>
    </row>
    <row r="337">
      <c r="A337">
        <f>INDEX(resultados!$A$2:$ZZ$492, 331, MATCH($B$1, resultados!$A$1:$ZZ$1, 0))</f>
        <v/>
      </c>
      <c r="B337">
        <f>INDEX(resultados!$A$2:$ZZ$492, 331, MATCH($B$2, resultados!$A$1:$ZZ$1, 0))</f>
        <v/>
      </c>
      <c r="C337">
        <f>INDEX(resultados!$A$2:$ZZ$492, 331, MATCH($B$3, resultados!$A$1:$ZZ$1, 0))</f>
        <v/>
      </c>
    </row>
    <row r="338">
      <c r="A338">
        <f>INDEX(resultados!$A$2:$ZZ$492, 332, MATCH($B$1, resultados!$A$1:$ZZ$1, 0))</f>
        <v/>
      </c>
      <c r="B338">
        <f>INDEX(resultados!$A$2:$ZZ$492, 332, MATCH($B$2, resultados!$A$1:$ZZ$1, 0))</f>
        <v/>
      </c>
      <c r="C338">
        <f>INDEX(resultados!$A$2:$ZZ$492, 332, MATCH($B$3, resultados!$A$1:$ZZ$1, 0))</f>
        <v/>
      </c>
    </row>
    <row r="339">
      <c r="A339">
        <f>INDEX(resultados!$A$2:$ZZ$492, 333, MATCH($B$1, resultados!$A$1:$ZZ$1, 0))</f>
        <v/>
      </c>
      <c r="B339">
        <f>INDEX(resultados!$A$2:$ZZ$492, 333, MATCH($B$2, resultados!$A$1:$ZZ$1, 0))</f>
        <v/>
      </c>
      <c r="C339">
        <f>INDEX(resultados!$A$2:$ZZ$492, 333, MATCH($B$3, resultados!$A$1:$ZZ$1, 0))</f>
        <v/>
      </c>
    </row>
    <row r="340">
      <c r="A340">
        <f>INDEX(resultados!$A$2:$ZZ$492, 334, MATCH($B$1, resultados!$A$1:$ZZ$1, 0))</f>
        <v/>
      </c>
      <c r="B340">
        <f>INDEX(resultados!$A$2:$ZZ$492, 334, MATCH($B$2, resultados!$A$1:$ZZ$1, 0))</f>
        <v/>
      </c>
      <c r="C340">
        <f>INDEX(resultados!$A$2:$ZZ$492, 334, MATCH($B$3, resultados!$A$1:$ZZ$1, 0))</f>
        <v/>
      </c>
    </row>
    <row r="341">
      <c r="A341">
        <f>INDEX(resultados!$A$2:$ZZ$492, 335, MATCH($B$1, resultados!$A$1:$ZZ$1, 0))</f>
        <v/>
      </c>
      <c r="B341">
        <f>INDEX(resultados!$A$2:$ZZ$492, 335, MATCH($B$2, resultados!$A$1:$ZZ$1, 0))</f>
        <v/>
      </c>
      <c r="C341">
        <f>INDEX(resultados!$A$2:$ZZ$492, 335, MATCH($B$3, resultados!$A$1:$ZZ$1, 0))</f>
        <v/>
      </c>
    </row>
    <row r="342">
      <c r="A342">
        <f>INDEX(resultados!$A$2:$ZZ$492, 336, MATCH($B$1, resultados!$A$1:$ZZ$1, 0))</f>
        <v/>
      </c>
      <c r="B342">
        <f>INDEX(resultados!$A$2:$ZZ$492, 336, MATCH($B$2, resultados!$A$1:$ZZ$1, 0))</f>
        <v/>
      </c>
      <c r="C342">
        <f>INDEX(resultados!$A$2:$ZZ$492, 336, MATCH($B$3, resultados!$A$1:$ZZ$1, 0))</f>
        <v/>
      </c>
    </row>
    <row r="343">
      <c r="A343">
        <f>INDEX(resultados!$A$2:$ZZ$492, 337, MATCH($B$1, resultados!$A$1:$ZZ$1, 0))</f>
        <v/>
      </c>
      <c r="B343">
        <f>INDEX(resultados!$A$2:$ZZ$492, 337, MATCH($B$2, resultados!$A$1:$ZZ$1, 0))</f>
        <v/>
      </c>
      <c r="C343">
        <f>INDEX(resultados!$A$2:$ZZ$492, 337, MATCH($B$3, resultados!$A$1:$ZZ$1, 0))</f>
        <v/>
      </c>
    </row>
    <row r="344">
      <c r="A344">
        <f>INDEX(resultados!$A$2:$ZZ$492, 338, MATCH($B$1, resultados!$A$1:$ZZ$1, 0))</f>
        <v/>
      </c>
      <c r="B344">
        <f>INDEX(resultados!$A$2:$ZZ$492, 338, MATCH($B$2, resultados!$A$1:$ZZ$1, 0))</f>
        <v/>
      </c>
      <c r="C344">
        <f>INDEX(resultados!$A$2:$ZZ$492, 338, MATCH($B$3, resultados!$A$1:$ZZ$1, 0))</f>
        <v/>
      </c>
    </row>
    <row r="345">
      <c r="A345">
        <f>INDEX(resultados!$A$2:$ZZ$492, 339, MATCH($B$1, resultados!$A$1:$ZZ$1, 0))</f>
        <v/>
      </c>
      <c r="B345">
        <f>INDEX(resultados!$A$2:$ZZ$492, 339, MATCH($B$2, resultados!$A$1:$ZZ$1, 0))</f>
        <v/>
      </c>
      <c r="C345">
        <f>INDEX(resultados!$A$2:$ZZ$492, 339, MATCH($B$3, resultados!$A$1:$ZZ$1, 0))</f>
        <v/>
      </c>
    </row>
    <row r="346">
      <c r="A346">
        <f>INDEX(resultados!$A$2:$ZZ$492, 340, MATCH($B$1, resultados!$A$1:$ZZ$1, 0))</f>
        <v/>
      </c>
      <c r="B346">
        <f>INDEX(resultados!$A$2:$ZZ$492, 340, MATCH($B$2, resultados!$A$1:$ZZ$1, 0))</f>
        <v/>
      </c>
      <c r="C346">
        <f>INDEX(resultados!$A$2:$ZZ$492, 340, MATCH($B$3, resultados!$A$1:$ZZ$1, 0))</f>
        <v/>
      </c>
    </row>
    <row r="347">
      <c r="A347">
        <f>INDEX(resultados!$A$2:$ZZ$492, 341, MATCH($B$1, resultados!$A$1:$ZZ$1, 0))</f>
        <v/>
      </c>
      <c r="B347">
        <f>INDEX(resultados!$A$2:$ZZ$492, 341, MATCH($B$2, resultados!$A$1:$ZZ$1, 0))</f>
        <v/>
      </c>
      <c r="C347">
        <f>INDEX(resultados!$A$2:$ZZ$492, 341, MATCH($B$3, resultados!$A$1:$ZZ$1, 0))</f>
        <v/>
      </c>
    </row>
    <row r="348">
      <c r="A348">
        <f>INDEX(resultados!$A$2:$ZZ$492, 342, MATCH($B$1, resultados!$A$1:$ZZ$1, 0))</f>
        <v/>
      </c>
      <c r="B348">
        <f>INDEX(resultados!$A$2:$ZZ$492, 342, MATCH($B$2, resultados!$A$1:$ZZ$1, 0))</f>
        <v/>
      </c>
      <c r="C348">
        <f>INDEX(resultados!$A$2:$ZZ$492, 342, MATCH($B$3, resultados!$A$1:$ZZ$1, 0))</f>
        <v/>
      </c>
    </row>
    <row r="349">
      <c r="A349">
        <f>INDEX(resultados!$A$2:$ZZ$492, 343, MATCH($B$1, resultados!$A$1:$ZZ$1, 0))</f>
        <v/>
      </c>
      <c r="B349">
        <f>INDEX(resultados!$A$2:$ZZ$492, 343, MATCH($B$2, resultados!$A$1:$ZZ$1, 0))</f>
        <v/>
      </c>
      <c r="C349">
        <f>INDEX(resultados!$A$2:$ZZ$492, 343, MATCH($B$3, resultados!$A$1:$ZZ$1, 0))</f>
        <v/>
      </c>
    </row>
    <row r="350">
      <c r="A350">
        <f>INDEX(resultados!$A$2:$ZZ$492, 344, MATCH($B$1, resultados!$A$1:$ZZ$1, 0))</f>
        <v/>
      </c>
      <c r="B350">
        <f>INDEX(resultados!$A$2:$ZZ$492, 344, MATCH($B$2, resultados!$A$1:$ZZ$1, 0))</f>
        <v/>
      </c>
      <c r="C350">
        <f>INDEX(resultados!$A$2:$ZZ$492, 344, MATCH($B$3, resultados!$A$1:$ZZ$1, 0))</f>
        <v/>
      </c>
    </row>
    <row r="351">
      <c r="A351">
        <f>INDEX(resultados!$A$2:$ZZ$492, 345, MATCH($B$1, resultados!$A$1:$ZZ$1, 0))</f>
        <v/>
      </c>
      <c r="B351">
        <f>INDEX(resultados!$A$2:$ZZ$492, 345, MATCH($B$2, resultados!$A$1:$ZZ$1, 0))</f>
        <v/>
      </c>
      <c r="C351">
        <f>INDEX(resultados!$A$2:$ZZ$492, 345, MATCH($B$3, resultados!$A$1:$ZZ$1, 0))</f>
        <v/>
      </c>
    </row>
    <row r="352">
      <c r="A352">
        <f>INDEX(resultados!$A$2:$ZZ$492, 346, MATCH($B$1, resultados!$A$1:$ZZ$1, 0))</f>
        <v/>
      </c>
      <c r="B352">
        <f>INDEX(resultados!$A$2:$ZZ$492, 346, MATCH($B$2, resultados!$A$1:$ZZ$1, 0))</f>
        <v/>
      </c>
      <c r="C352">
        <f>INDEX(resultados!$A$2:$ZZ$492, 346, MATCH($B$3, resultados!$A$1:$ZZ$1, 0))</f>
        <v/>
      </c>
    </row>
    <row r="353">
      <c r="A353">
        <f>INDEX(resultados!$A$2:$ZZ$492, 347, MATCH($B$1, resultados!$A$1:$ZZ$1, 0))</f>
        <v/>
      </c>
      <c r="B353">
        <f>INDEX(resultados!$A$2:$ZZ$492, 347, MATCH($B$2, resultados!$A$1:$ZZ$1, 0))</f>
        <v/>
      </c>
      <c r="C353">
        <f>INDEX(resultados!$A$2:$ZZ$492, 347, MATCH($B$3, resultados!$A$1:$ZZ$1, 0))</f>
        <v/>
      </c>
    </row>
    <row r="354">
      <c r="A354">
        <f>INDEX(resultados!$A$2:$ZZ$492, 348, MATCH($B$1, resultados!$A$1:$ZZ$1, 0))</f>
        <v/>
      </c>
      <c r="B354">
        <f>INDEX(resultados!$A$2:$ZZ$492, 348, MATCH($B$2, resultados!$A$1:$ZZ$1, 0))</f>
        <v/>
      </c>
      <c r="C354">
        <f>INDEX(resultados!$A$2:$ZZ$492, 348, MATCH($B$3, resultados!$A$1:$ZZ$1, 0))</f>
        <v/>
      </c>
    </row>
    <row r="355">
      <c r="A355">
        <f>INDEX(resultados!$A$2:$ZZ$492, 349, MATCH($B$1, resultados!$A$1:$ZZ$1, 0))</f>
        <v/>
      </c>
      <c r="B355">
        <f>INDEX(resultados!$A$2:$ZZ$492, 349, MATCH($B$2, resultados!$A$1:$ZZ$1, 0))</f>
        <v/>
      </c>
      <c r="C355">
        <f>INDEX(resultados!$A$2:$ZZ$492, 349, MATCH($B$3, resultados!$A$1:$ZZ$1, 0))</f>
        <v/>
      </c>
    </row>
    <row r="356">
      <c r="A356">
        <f>INDEX(resultados!$A$2:$ZZ$492, 350, MATCH($B$1, resultados!$A$1:$ZZ$1, 0))</f>
        <v/>
      </c>
      <c r="B356">
        <f>INDEX(resultados!$A$2:$ZZ$492, 350, MATCH($B$2, resultados!$A$1:$ZZ$1, 0))</f>
        <v/>
      </c>
      <c r="C356">
        <f>INDEX(resultados!$A$2:$ZZ$492, 350, MATCH($B$3, resultados!$A$1:$ZZ$1, 0))</f>
        <v/>
      </c>
    </row>
    <row r="357">
      <c r="A357">
        <f>INDEX(resultados!$A$2:$ZZ$492, 351, MATCH($B$1, resultados!$A$1:$ZZ$1, 0))</f>
        <v/>
      </c>
      <c r="B357">
        <f>INDEX(resultados!$A$2:$ZZ$492, 351, MATCH($B$2, resultados!$A$1:$ZZ$1, 0))</f>
        <v/>
      </c>
      <c r="C357">
        <f>INDEX(resultados!$A$2:$ZZ$492, 351, MATCH($B$3, resultados!$A$1:$ZZ$1, 0))</f>
        <v/>
      </c>
    </row>
    <row r="358">
      <c r="A358">
        <f>INDEX(resultados!$A$2:$ZZ$492, 352, MATCH($B$1, resultados!$A$1:$ZZ$1, 0))</f>
        <v/>
      </c>
      <c r="B358">
        <f>INDEX(resultados!$A$2:$ZZ$492, 352, MATCH($B$2, resultados!$A$1:$ZZ$1, 0))</f>
        <v/>
      </c>
      <c r="C358">
        <f>INDEX(resultados!$A$2:$ZZ$492, 352, MATCH($B$3, resultados!$A$1:$ZZ$1, 0))</f>
        <v/>
      </c>
    </row>
    <row r="359">
      <c r="A359">
        <f>INDEX(resultados!$A$2:$ZZ$492, 353, MATCH($B$1, resultados!$A$1:$ZZ$1, 0))</f>
        <v/>
      </c>
      <c r="B359">
        <f>INDEX(resultados!$A$2:$ZZ$492, 353, MATCH($B$2, resultados!$A$1:$ZZ$1, 0))</f>
        <v/>
      </c>
      <c r="C359">
        <f>INDEX(resultados!$A$2:$ZZ$492, 353, MATCH($B$3, resultados!$A$1:$ZZ$1, 0))</f>
        <v/>
      </c>
    </row>
    <row r="360">
      <c r="A360">
        <f>INDEX(resultados!$A$2:$ZZ$492, 354, MATCH($B$1, resultados!$A$1:$ZZ$1, 0))</f>
        <v/>
      </c>
      <c r="B360">
        <f>INDEX(resultados!$A$2:$ZZ$492, 354, MATCH($B$2, resultados!$A$1:$ZZ$1, 0))</f>
        <v/>
      </c>
      <c r="C360">
        <f>INDEX(resultados!$A$2:$ZZ$492, 354, MATCH($B$3, resultados!$A$1:$ZZ$1, 0))</f>
        <v/>
      </c>
    </row>
    <row r="361">
      <c r="A361">
        <f>INDEX(resultados!$A$2:$ZZ$492, 355, MATCH($B$1, resultados!$A$1:$ZZ$1, 0))</f>
        <v/>
      </c>
      <c r="B361">
        <f>INDEX(resultados!$A$2:$ZZ$492, 355, MATCH($B$2, resultados!$A$1:$ZZ$1, 0))</f>
        <v/>
      </c>
      <c r="C361">
        <f>INDEX(resultados!$A$2:$ZZ$492, 355, MATCH($B$3, resultados!$A$1:$ZZ$1, 0))</f>
        <v/>
      </c>
    </row>
    <row r="362">
      <c r="A362">
        <f>INDEX(resultados!$A$2:$ZZ$492, 356, MATCH($B$1, resultados!$A$1:$ZZ$1, 0))</f>
        <v/>
      </c>
      <c r="B362">
        <f>INDEX(resultados!$A$2:$ZZ$492, 356, MATCH($B$2, resultados!$A$1:$ZZ$1, 0))</f>
        <v/>
      </c>
      <c r="C362">
        <f>INDEX(resultados!$A$2:$ZZ$492, 356, MATCH($B$3, resultados!$A$1:$ZZ$1, 0))</f>
        <v/>
      </c>
    </row>
    <row r="363">
      <c r="A363">
        <f>INDEX(resultados!$A$2:$ZZ$492, 357, MATCH($B$1, resultados!$A$1:$ZZ$1, 0))</f>
        <v/>
      </c>
      <c r="B363">
        <f>INDEX(resultados!$A$2:$ZZ$492, 357, MATCH($B$2, resultados!$A$1:$ZZ$1, 0))</f>
        <v/>
      </c>
      <c r="C363">
        <f>INDEX(resultados!$A$2:$ZZ$492, 357, MATCH($B$3, resultados!$A$1:$ZZ$1, 0))</f>
        <v/>
      </c>
    </row>
    <row r="364">
      <c r="A364">
        <f>INDEX(resultados!$A$2:$ZZ$492, 358, MATCH($B$1, resultados!$A$1:$ZZ$1, 0))</f>
        <v/>
      </c>
      <c r="B364">
        <f>INDEX(resultados!$A$2:$ZZ$492, 358, MATCH($B$2, resultados!$A$1:$ZZ$1, 0))</f>
        <v/>
      </c>
      <c r="C364">
        <f>INDEX(resultados!$A$2:$ZZ$492, 358, MATCH($B$3, resultados!$A$1:$ZZ$1, 0))</f>
        <v/>
      </c>
    </row>
    <row r="365">
      <c r="A365">
        <f>INDEX(resultados!$A$2:$ZZ$492, 359, MATCH($B$1, resultados!$A$1:$ZZ$1, 0))</f>
        <v/>
      </c>
      <c r="B365">
        <f>INDEX(resultados!$A$2:$ZZ$492, 359, MATCH($B$2, resultados!$A$1:$ZZ$1, 0))</f>
        <v/>
      </c>
      <c r="C365">
        <f>INDEX(resultados!$A$2:$ZZ$492, 359, MATCH($B$3, resultados!$A$1:$ZZ$1, 0))</f>
        <v/>
      </c>
    </row>
    <row r="366">
      <c r="A366">
        <f>INDEX(resultados!$A$2:$ZZ$492, 360, MATCH($B$1, resultados!$A$1:$ZZ$1, 0))</f>
        <v/>
      </c>
      <c r="B366">
        <f>INDEX(resultados!$A$2:$ZZ$492, 360, MATCH($B$2, resultados!$A$1:$ZZ$1, 0))</f>
        <v/>
      </c>
      <c r="C366">
        <f>INDEX(resultados!$A$2:$ZZ$492, 360, MATCH($B$3, resultados!$A$1:$ZZ$1, 0))</f>
        <v/>
      </c>
    </row>
    <row r="367">
      <c r="A367">
        <f>INDEX(resultados!$A$2:$ZZ$492, 361, MATCH($B$1, resultados!$A$1:$ZZ$1, 0))</f>
        <v/>
      </c>
      <c r="B367">
        <f>INDEX(resultados!$A$2:$ZZ$492, 361, MATCH($B$2, resultados!$A$1:$ZZ$1, 0))</f>
        <v/>
      </c>
      <c r="C367">
        <f>INDEX(resultados!$A$2:$ZZ$492, 361, MATCH($B$3, resultados!$A$1:$ZZ$1, 0))</f>
        <v/>
      </c>
    </row>
    <row r="368">
      <c r="A368">
        <f>INDEX(resultados!$A$2:$ZZ$492, 362, MATCH($B$1, resultados!$A$1:$ZZ$1, 0))</f>
        <v/>
      </c>
      <c r="B368">
        <f>INDEX(resultados!$A$2:$ZZ$492, 362, MATCH($B$2, resultados!$A$1:$ZZ$1, 0))</f>
        <v/>
      </c>
      <c r="C368">
        <f>INDEX(resultados!$A$2:$ZZ$492, 362, MATCH($B$3, resultados!$A$1:$ZZ$1, 0))</f>
        <v/>
      </c>
    </row>
    <row r="369">
      <c r="A369">
        <f>INDEX(resultados!$A$2:$ZZ$492, 363, MATCH($B$1, resultados!$A$1:$ZZ$1, 0))</f>
        <v/>
      </c>
      <c r="B369">
        <f>INDEX(resultados!$A$2:$ZZ$492, 363, MATCH($B$2, resultados!$A$1:$ZZ$1, 0))</f>
        <v/>
      </c>
      <c r="C369">
        <f>INDEX(resultados!$A$2:$ZZ$492, 363, MATCH($B$3, resultados!$A$1:$ZZ$1, 0))</f>
        <v/>
      </c>
    </row>
    <row r="370">
      <c r="A370">
        <f>INDEX(resultados!$A$2:$ZZ$492, 364, MATCH($B$1, resultados!$A$1:$ZZ$1, 0))</f>
        <v/>
      </c>
      <c r="B370">
        <f>INDEX(resultados!$A$2:$ZZ$492, 364, MATCH($B$2, resultados!$A$1:$ZZ$1, 0))</f>
        <v/>
      </c>
      <c r="C370">
        <f>INDEX(resultados!$A$2:$ZZ$492, 364, MATCH($B$3, resultados!$A$1:$ZZ$1, 0))</f>
        <v/>
      </c>
    </row>
    <row r="371">
      <c r="A371">
        <f>INDEX(resultados!$A$2:$ZZ$492, 365, MATCH($B$1, resultados!$A$1:$ZZ$1, 0))</f>
        <v/>
      </c>
      <c r="B371">
        <f>INDEX(resultados!$A$2:$ZZ$492, 365, MATCH($B$2, resultados!$A$1:$ZZ$1, 0))</f>
        <v/>
      </c>
      <c r="C371">
        <f>INDEX(resultados!$A$2:$ZZ$492, 365, MATCH($B$3, resultados!$A$1:$ZZ$1, 0))</f>
        <v/>
      </c>
    </row>
    <row r="372">
      <c r="A372">
        <f>INDEX(resultados!$A$2:$ZZ$492, 366, MATCH($B$1, resultados!$A$1:$ZZ$1, 0))</f>
        <v/>
      </c>
      <c r="B372">
        <f>INDEX(resultados!$A$2:$ZZ$492, 366, MATCH($B$2, resultados!$A$1:$ZZ$1, 0))</f>
        <v/>
      </c>
      <c r="C372">
        <f>INDEX(resultados!$A$2:$ZZ$492, 366, MATCH($B$3, resultados!$A$1:$ZZ$1, 0))</f>
        <v/>
      </c>
    </row>
    <row r="373">
      <c r="A373">
        <f>INDEX(resultados!$A$2:$ZZ$492, 367, MATCH($B$1, resultados!$A$1:$ZZ$1, 0))</f>
        <v/>
      </c>
      <c r="B373">
        <f>INDEX(resultados!$A$2:$ZZ$492, 367, MATCH($B$2, resultados!$A$1:$ZZ$1, 0))</f>
        <v/>
      </c>
      <c r="C373">
        <f>INDEX(resultados!$A$2:$ZZ$492, 367, MATCH($B$3, resultados!$A$1:$ZZ$1, 0))</f>
        <v/>
      </c>
    </row>
    <row r="374">
      <c r="A374">
        <f>INDEX(resultados!$A$2:$ZZ$492, 368, MATCH($B$1, resultados!$A$1:$ZZ$1, 0))</f>
        <v/>
      </c>
      <c r="B374">
        <f>INDEX(resultados!$A$2:$ZZ$492, 368, MATCH($B$2, resultados!$A$1:$ZZ$1, 0))</f>
        <v/>
      </c>
      <c r="C374">
        <f>INDEX(resultados!$A$2:$ZZ$492, 368, MATCH($B$3, resultados!$A$1:$ZZ$1, 0))</f>
        <v/>
      </c>
    </row>
    <row r="375">
      <c r="A375">
        <f>INDEX(resultados!$A$2:$ZZ$492, 369, MATCH($B$1, resultados!$A$1:$ZZ$1, 0))</f>
        <v/>
      </c>
      <c r="B375">
        <f>INDEX(resultados!$A$2:$ZZ$492, 369, MATCH($B$2, resultados!$A$1:$ZZ$1, 0))</f>
        <v/>
      </c>
      <c r="C375">
        <f>INDEX(resultados!$A$2:$ZZ$492, 369, MATCH($B$3, resultados!$A$1:$ZZ$1, 0))</f>
        <v/>
      </c>
    </row>
    <row r="376">
      <c r="A376">
        <f>INDEX(resultados!$A$2:$ZZ$492, 370, MATCH($B$1, resultados!$A$1:$ZZ$1, 0))</f>
        <v/>
      </c>
      <c r="B376">
        <f>INDEX(resultados!$A$2:$ZZ$492, 370, MATCH($B$2, resultados!$A$1:$ZZ$1, 0))</f>
        <v/>
      </c>
      <c r="C376">
        <f>INDEX(resultados!$A$2:$ZZ$492, 370, MATCH($B$3, resultados!$A$1:$ZZ$1, 0))</f>
        <v/>
      </c>
    </row>
    <row r="377">
      <c r="A377">
        <f>INDEX(resultados!$A$2:$ZZ$492, 371, MATCH($B$1, resultados!$A$1:$ZZ$1, 0))</f>
        <v/>
      </c>
      <c r="B377">
        <f>INDEX(resultados!$A$2:$ZZ$492, 371, MATCH($B$2, resultados!$A$1:$ZZ$1, 0))</f>
        <v/>
      </c>
      <c r="C377">
        <f>INDEX(resultados!$A$2:$ZZ$492, 371, MATCH($B$3, resultados!$A$1:$ZZ$1, 0))</f>
        <v/>
      </c>
    </row>
    <row r="378">
      <c r="A378">
        <f>INDEX(resultados!$A$2:$ZZ$492, 372, MATCH($B$1, resultados!$A$1:$ZZ$1, 0))</f>
        <v/>
      </c>
      <c r="B378">
        <f>INDEX(resultados!$A$2:$ZZ$492, 372, MATCH($B$2, resultados!$A$1:$ZZ$1, 0))</f>
        <v/>
      </c>
      <c r="C378">
        <f>INDEX(resultados!$A$2:$ZZ$492, 372, MATCH($B$3, resultados!$A$1:$ZZ$1, 0))</f>
        <v/>
      </c>
    </row>
    <row r="379">
      <c r="A379">
        <f>INDEX(resultados!$A$2:$ZZ$492, 373, MATCH($B$1, resultados!$A$1:$ZZ$1, 0))</f>
        <v/>
      </c>
      <c r="B379">
        <f>INDEX(resultados!$A$2:$ZZ$492, 373, MATCH($B$2, resultados!$A$1:$ZZ$1, 0))</f>
        <v/>
      </c>
      <c r="C379">
        <f>INDEX(resultados!$A$2:$ZZ$492, 373, MATCH($B$3, resultados!$A$1:$ZZ$1, 0))</f>
        <v/>
      </c>
    </row>
    <row r="380">
      <c r="A380">
        <f>INDEX(resultados!$A$2:$ZZ$492, 374, MATCH($B$1, resultados!$A$1:$ZZ$1, 0))</f>
        <v/>
      </c>
      <c r="B380">
        <f>INDEX(resultados!$A$2:$ZZ$492, 374, MATCH($B$2, resultados!$A$1:$ZZ$1, 0))</f>
        <v/>
      </c>
      <c r="C380">
        <f>INDEX(resultados!$A$2:$ZZ$492, 374, MATCH($B$3, resultados!$A$1:$ZZ$1, 0))</f>
        <v/>
      </c>
    </row>
    <row r="381">
      <c r="A381">
        <f>INDEX(resultados!$A$2:$ZZ$492, 375, MATCH($B$1, resultados!$A$1:$ZZ$1, 0))</f>
        <v/>
      </c>
      <c r="B381">
        <f>INDEX(resultados!$A$2:$ZZ$492, 375, MATCH($B$2, resultados!$A$1:$ZZ$1, 0))</f>
        <v/>
      </c>
      <c r="C381">
        <f>INDEX(resultados!$A$2:$ZZ$492, 375, MATCH($B$3, resultados!$A$1:$ZZ$1, 0))</f>
        <v/>
      </c>
    </row>
    <row r="382">
      <c r="A382">
        <f>INDEX(resultados!$A$2:$ZZ$492, 376, MATCH($B$1, resultados!$A$1:$ZZ$1, 0))</f>
        <v/>
      </c>
      <c r="B382">
        <f>INDEX(resultados!$A$2:$ZZ$492, 376, MATCH($B$2, resultados!$A$1:$ZZ$1, 0))</f>
        <v/>
      </c>
      <c r="C382">
        <f>INDEX(resultados!$A$2:$ZZ$492, 376, MATCH($B$3, resultados!$A$1:$ZZ$1, 0))</f>
        <v/>
      </c>
    </row>
    <row r="383">
      <c r="A383">
        <f>INDEX(resultados!$A$2:$ZZ$492, 377, MATCH($B$1, resultados!$A$1:$ZZ$1, 0))</f>
        <v/>
      </c>
      <c r="B383">
        <f>INDEX(resultados!$A$2:$ZZ$492, 377, MATCH($B$2, resultados!$A$1:$ZZ$1, 0))</f>
        <v/>
      </c>
      <c r="C383">
        <f>INDEX(resultados!$A$2:$ZZ$492, 377, MATCH($B$3, resultados!$A$1:$ZZ$1, 0))</f>
        <v/>
      </c>
    </row>
    <row r="384">
      <c r="A384">
        <f>INDEX(resultados!$A$2:$ZZ$492, 378, MATCH($B$1, resultados!$A$1:$ZZ$1, 0))</f>
        <v/>
      </c>
      <c r="B384">
        <f>INDEX(resultados!$A$2:$ZZ$492, 378, MATCH($B$2, resultados!$A$1:$ZZ$1, 0))</f>
        <v/>
      </c>
      <c r="C384">
        <f>INDEX(resultados!$A$2:$ZZ$492, 378, MATCH($B$3, resultados!$A$1:$ZZ$1, 0))</f>
        <v/>
      </c>
    </row>
    <row r="385">
      <c r="A385">
        <f>INDEX(resultados!$A$2:$ZZ$492, 379, MATCH($B$1, resultados!$A$1:$ZZ$1, 0))</f>
        <v/>
      </c>
      <c r="B385">
        <f>INDEX(resultados!$A$2:$ZZ$492, 379, MATCH($B$2, resultados!$A$1:$ZZ$1, 0))</f>
        <v/>
      </c>
      <c r="C385">
        <f>INDEX(resultados!$A$2:$ZZ$492, 379, MATCH($B$3, resultados!$A$1:$ZZ$1, 0))</f>
        <v/>
      </c>
    </row>
    <row r="386">
      <c r="A386">
        <f>INDEX(resultados!$A$2:$ZZ$492, 380, MATCH($B$1, resultados!$A$1:$ZZ$1, 0))</f>
        <v/>
      </c>
      <c r="B386">
        <f>INDEX(resultados!$A$2:$ZZ$492, 380, MATCH($B$2, resultados!$A$1:$ZZ$1, 0))</f>
        <v/>
      </c>
      <c r="C386">
        <f>INDEX(resultados!$A$2:$ZZ$492, 380, MATCH($B$3, resultados!$A$1:$ZZ$1, 0))</f>
        <v/>
      </c>
    </row>
    <row r="387">
      <c r="A387">
        <f>INDEX(resultados!$A$2:$ZZ$492, 381, MATCH($B$1, resultados!$A$1:$ZZ$1, 0))</f>
        <v/>
      </c>
      <c r="B387">
        <f>INDEX(resultados!$A$2:$ZZ$492, 381, MATCH($B$2, resultados!$A$1:$ZZ$1, 0))</f>
        <v/>
      </c>
      <c r="C387">
        <f>INDEX(resultados!$A$2:$ZZ$492, 381, MATCH($B$3, resultados!$A$1:$ZZ$1, 0))</f>
        <v/>
      </c>
    </row>
    <row r="388">
      <c r="A388">
        <f>INDEX(resultados!$A$2:$ZZ$492, 382, MATCH($B$1, resultados!$A$1:$ZZ$1, 0))</f>
        <v/>
      </c>
      <c r="B388">
        <f>INDEX(resultados!$A$2:$ZZ$492, 382, MATCH($B$2, resultados!$A$1:$ZZ$1, 0))</f>
        <v/>
      </c>
      <c r="C388">
        <f>INDEX(resultados!$A$2:$ZZ$492, 382, MATCH($B$3, resultados!$A$1:$ZZ$1, 0))</f>
        <v/>
      </c>
    </row>
    <row r="389">
      <c r="A389">
        <f>INDEX(resultados!$A$2:$ZZ$492, 383, MATCH($B$1, resultados!$A$1:$ZZ$1, 0))</f>
        <v/>
      </c>
      <c r="B389">
        <f>INDEX(resultados!$A$2:$ZZ$492, 383, MATCH($B$2, resultados!$A$1:$ZZ$1, 0))</f>
        <v/>
      </c>
      <c r="C389">
        <f>INDEX(resultados!$A$2:$ZZ$492, 383, MATCH($B$3, resultados!$A$1:$ZZ$1, 0))</f>
        <v/>
      </c>
    </row>
    <row r="390">
      <c r="A390">
        <f>INDEX(resultados!$A$2:$ZZ$492, 384, MATCH($B$1, resultados!$A$1:$ZZ$1, 0))</f>
        <v/>
      </c>
      <c r="B390">
        <f>INDEX(resultados!$A$2:$ZZ$492, 384, MATCH($B$2, resultados!$A$1:$ZZ$1, 0))</f>
        <v/>
      </c>
      <c r="C390">
        <f>INDEX(resultados!$A$2:$ZZ$492, 384, MATCH($B$3, resultados!$A$1:$ZZ$1, 0))</f>
        <v/>
      </c>
    </row>
    <row r="391">
      <c r="A391">
        <f>INDEX(resultados!$A$2:$ZZ$492, 385, MATCH($B$1, resultados!$A$1:$ZZ$1, 0))</f>
        <v/>
      </c>
      <c r="B391">
        <f>INDEX(resultados!$A$2:$ZZ$492, 385, MATCH($B$2, resultados!$A$1:$ZZ$1, 0))</f>
        <v/>
      </c>
      <c r="C391">
        <f>INDEX(resultados!$A$2:$ZZ$492, 385, MATCH($B$3, resultados!$A$1:$ZZ$1, 0))</f>
        <v/>
      </c>
    </row>
    <row r="392">
      <c r="A392">
        <f>INDEX(resultados!$A$2:$ZZ$492, 386, MATCH($B$1, resultados!$A$1:$ZZ$1, 0))</f>
        <v/>
      </c>
      <c r="B392">
        <f>INDEX(resultados!$A$2:$ZZ$492, 386, MATCH($B$2, resultados!$A$1:$ZZ$1, 0))</f>
        <v/>
      </c>
      <c r="C392">
        <f>INDEX(resultados!$A$2:$ZZ$492, 386, MATCH($B$3, resultados!$A$1:$ZZ$1, 0))</f>
        <v/>
      </c>
    </row>
    <row r="393">
      <c r="A393">
        <f>INDEX(resultados!$A$2:$ZZ$492, 387, MATCH($B$1, resultados!$A$1:$ZZ$1, 0))</f>
        <v/>
      </c>
      <c r="B393">
        <f>INDEX(resultados!$A$2:$ZZ$492, 387, MATCH($B$2, resultados!$A$1:$ZZ$1, 0))</f>
        <v/>
      </c>
      <c r="C393">
        <f>INDEX(resultados!$A$2:$ZZ$492, 387, MATCH($B$3, resultados!$A$1:$ZZ$1, 0))</f>
        <v/>
      </c>
    </row>
    <row r="394">
      <c r="A394">
        <f>INDEX(resultados!$A$2:$ZZ$492, 388, MATCH($B$1, resultados!$A$1:$ZZ$1, 0))</f>
        <v/>
      </c>
      <c r="B394">
        <f>INDEX(resultados!$A$2:$ZZ$492, 388, MATCH($B$2, resultados!$A$1:$ZZ$1, 0))</f>
        <v/>
      </c>
      <c r="C394">
        <f>INDEX(resultados!$A$2:$ZZ$492, 388, MATCH($B$3, resultados!$A$1:$ZZ$1, 0))</f>
        <v/>
      </c>
    </row>
    <row r="395">
      <c r="A395">
        <f>INDEX(resultados!$A$2:$ZZ$492, 389, MATCH($B$1, resultados!$A$1:$ZZ$1, 0))</f>
        <v/>
      </c>
      <c r="B395">
        <f>INDEX(resultados!$A$2:$ZZ$492, 389, MATCH($B$2, resultados!$A$1:$ZZ$1, 0))</f>
        <v/>
      </c>
      <c r="C395">
        <f>INDEX(resultados!$A$2:$ZZ$492, 389, MATCH($B$3, resultados!$A$1:$ZZ$1, 0))</f>
        <v/>
      </c>
    </row>
    <row r="396">
      <c r="A396">
        <f>INDEX(resultados!$A$2:$ZZ$492, 390, MATCH($B$1, resultados!$A$1:$ZZ$1, 0))</f>
        <v/>
      </c>
      <c r="B396">
        <f>INDEX(resultados!$A$2:$ZZ$492, 390, MATCH($B$2, resultados!$A$1:$ZZ$1, 0))</f>
        <v/>
      </c>
      <c r="C396">
        <f>INDEX(resultados!$A$2:$ZZ$492, 390, MATCH($B$3, resultados!$A$1:$ZZ$1, 0))</f>
        <v/>
      </c>
    </row>
    <row r="397">
      <c r="A397">
        <f>INDEX(resultados!$A$2:$ZZ$492, 391, MATCH($B$1, resultados!$A$1:$ZZ$1, 0))</f>
        <v/>
      </c>
      <c r="B397">
        <f>INDEX(resultados!$A$2:$ZZ$492, 391, MATCH($B$2, resultados!$A$1:$ZZ$1, 0))</f>
        <v/>
      </c>
      <c r="C397">
        <f>INDEX(resultados!$A$2:$ZZ$492, 391, MATCH($B$3, resultados!$A$1:$ZZ$1, 0))</f>
        <v/>
      </c>
    </row>
    <row r="398">
      <c r="A398">
        <f>INDEX(resultados!$A$2:$ZZ$492, 392, MATCH($B$1, resultados!$A$1:$ZZ$1, 0))</f>
        <v/>
      </c>
      <c r="B398">
        <f>INDEX(resultados!$A$2:$ZZ$492, 392, MATCH($B$2, resultados!$A$1:$ZZ$1, 0))</f>
        <v/>
      </c>
      <c r="C398">
        <f>INDEX(resultados!$A$2:$ZZ$492, 392, MATCH($B$3, resultados!$A$1:$ZZ$1, 0))</f>
        <v/>
      </c>
    </row>
    <row r="399">
      <c r="A399">
        <f>INDEX(resultados!$A$2:$ZZ$492, 393, MATCH($B$1, resultados!$A$1:$ZZ$1, 0))</f>
        <v/>
      </c>
      <c r="B399">
        <f>INDEX(resultados!$A$2:$ZZ$492, 393, MATCH($B$2, resultados!$A$1:$ZZ$1, 0))</f>
        <v/>
      </c>
      <c r="C399">
        <f>INDEX(resultados!$A$2:$ZZ$492, 393, MATCH($B$3, resultados!$A$1:$ZZ$1, 0))</f>
        <v/>
      </c>
    </row>
    <row r="400">
      <c r="A400">
        <f>INDEX(resultados!$A$2:$ZZ$492, 394, MATCH($B$1, resultados!$A$1:$ZZ$1, 0))</f>
        <v/>
      </c>
      <c r="B400">
        <f>INDEX(resultados!$A$2:$ZZ$492, 394, MATCH($B$2, resultados!$A$1:$ZZ$1, 0))</f>
        <v/>
      </c>
      <c r="C400">
        <f>INDEX(resultados!$A$2:$ZZ$492, 394, MATCH($B$3, resultados!$A$1:$ZZ$1, 0))</f>
        <v/>
      </c>
    </row>
    <row r="401">
      <c r="A401">
        <f>INDEX(resultados!$A$2:$ZZ$492, 395, MATCH($B$1, resultados!$A$1:$ZZ$1, 0))</f>
        <v/>
      </c>
      <c r="B401">
        <f>INDEX(resultados!$A$2:$ZZ$492, 395, MATCH($B$2, resultados!$A$1:$ZZ$1, 0))</f>
        <v/>
      </c>
      <c r="C401">
        <f>INDEX(resultados!$A$2:$ZZ$492, 395, MATCH($B$3, resultados!$A$1:$ZZ$1, 0))</f>
        <v/>
      </c>
    </row>
    <row r="402">
      <c r="A402">
        <f>INDEX(resultados!$A$2:$ZZ$492, 396, MATCH($B$1, resultados!$A$1:$ZZ$1, 0))</f>
        <v/>
      </c>
      <c r="B402">
        <f>INDEX(resultados!$A$2:$ZZ$492, 396, MATCH($B$2, resultados!$A$1:$ZZ$1, 0))</f>
        <v/>
      </c>
      <c r="C402">
        <f>INDEX(resultados!$A$2:$ZZ$492, 396, MATCH($B$3, resultados!$A$1:$ZZ$1, 0))</f>
        <v/>
      </c>
    </row>
    <row r="403">
      <c r="A403">
        <f>INDEX(resultados!$A$2:$ZZ$492, 397, MATCH($B$1, resultados!$A$1:$ZZ$1, 0))</f>
        <v/>
      </c>
      <c r="B403">
        <f>INDEX(resultados!$A$2:$ZZ$492, 397, MATCH($B$2, resultados!$A$1:$ZZ$1, 0))</f>
        <v/>
      </c>
      <c r="C403">
        <f>INDEX(resultados!$A$2:$ZZ$492, 397, MATCH($B$3, resultados!$A$1:$ZZ$1, 0))</f>
        <v/>
      </c>
    </row>
    <row r="404">
      <c r="A404">
        <f>INDEX(resultados!$A$2:$ZZ$492, 398, MATCH($B$1, resultados!$A$1:$ZZ$1, 0))</f>
        <v/>
      </c>
      <c r="B404">
        <f>INDEX(resultados!$A$2:$ZZ$492, 398, MATCH($B$2, resultados!$A$1:$ZZ$1, 0))</f>
        <v/>
      </c>
      <c r="C404">
        <f>INDEX(resultados!$A$2:$ZZ$492, 398, MATCH($B$3, resultados!$A$1:$ZZ$1, 0))</f>
        <v/>
      </c>
    </row>
    <row r="405">
      <c r="A405">
        <f>INDEX(resultados!$A$2:$ZZ$492, 399, MATCH($B$1, resultados!$A$1:$ZZ$1, 0))</f>
        <v/>
      </c>
      <c r="B405">
        <f>INDEX(resultados!$A$2:$ZZ$492, 399, MATCH($B$2, resultados!$A$1:$ZZ$1, 0))</f>
        <v/>
      </c>
      <c r="C405">
        <f>INDEX(resultados!$A$2:$ZZ$492, 399, MATCH($B$3, resultados!$A$1:$ZZ$1, 0))</f>
        <v/>
      </c>
    </row>
    <row r="406">
      <c r="A406">
        <f>INDEX(resultados!$A$2:$ZZ$492, 400, MATCH($B$1, resultados!$A$1:$ZZ$1, 0))</f>
        <v/>
      </c>
      <c r="B406">
        <f>INDEX(resultados!$A$2:$ZZ$492, 400, MATCH($B$2, resultados!$A$1:$ZZ$1, 0))</f>
        <v/>
      </c>
      <c r="C406">
        <f>INDEX(resultados!$A$2:$ZZ$492, 400, MATCH($B$3, resultados!$A$1:$ZZ$1, 0))</f>
        <v/>
      </c>
    </row>
    <row r="407">
      <c r="A407">
        <f>INDEX(resultados!$A$2:$ZZ$492, 401, MATCH($B$1, resultados!$A$1:$ZZ$1, 0))</f>
        <v/>
      </c>
      <c r="B407">
        <f>INDEX(resultados!$A$2:$ZZ$492, 401, MATCH($B$2, resultados!$A$1:$ZZ$1, 0))</f>
        <v/>
      </c>
      <c r="C407">
        <f>INDEX(resultados!$A$2:$ZZ$492, 401, MATCH($B$3, resultados!$A$1:$ZZ$1, 0))</f>
        <v/>
      </c>
    </row>
    <row r="408">
      <c r="A408">
        <f>INDEX(resultados!$A$2:$ZZ$492, 402, MATCH($B$1, resultados!$A$1:$ZZ$1, 0))</f>
        <v/>
      </c>
      <c r="B408">
        <f>INDEX(resultados!$A$2:$ZZ$492, 402, MATCH($B$2, resultados!$A$1:$ZZ$1, 0))</f>
        <v/>
      </c>
      <c r="C408">
        <f>INDEX(resultados!$A$2:$ZZ$492, 402, MATCH($B$3, resultados!$A$1:$ZZ$1, 0))</f>
        <v/>
      </c>
    </row>
    <row r="409">
      <c r="A409">
        <f>INDEX(resultados!$A$2:$ZZ$492, 403, MATCH($B$1, resultados!$A$1:$ZZ$1, 0))</f>
        <v/>
      </c>
      <c r="B409">
        <f>INDEX(resultados!$A$2:$ZZ$492, 403, MATCH($B$2, resultados!$A$1:$ZZ$1, 0))</f>
        <v/>
      </c>
      <c r="C409">
        <f>INDEX(resultados!$A$2:$ZZ$492, 403, MATCH($B$3, resultados!$A$1:$ZZ$1, 0))</f>
        <v/>
      </c>
    </row>
    <row r="410">
      <c r="A410">
        <f>INDEX(resultados!$A$2:$ZZ$492, 404, MATCH($B$1, resultados!$A$1:$ZZ$1, 0))</f>
        <v/>
      </c>
      <c r="B410">
        <f>INDEX(resultados!$A$2:$ZZ$492, 404, MATCH($B$2, resultados!$A$1:$ZZ$1, 0))</f>
        <v/>
      </c>
      <c r="C410">
        <f>INDEX(resultados!$A$2:$ZZ$492, 404, MATCH($B$3, resultados!$A$1:$ZZ$1, 0))</f>
        <v/>
      </c>
    </row>
    <row r="411">
      <c r="A411">
        <f>INDEX(resultados!$A$2:$ZZ$492, 405, MATCH($B$1, resultados!$A$1:$ZZ$1, 0))</f>
        <v/>
      </c>
      <c r="B411">
        <f>INDEX(resultados!$A$2:$ZZ$492, 405, MATCH($B$2, resultados!$A$1:$ZZ$1, 0))</f>
        <v/>
      </c>
      <c r="C411">
        <f>INDEX(resultados!$A$2:$ZZ$492, 405, MATCH($B$3, resultados!$A$1:$ZZ$1, 0))</f>
        <v/>
      </c>
    </row>
    <row r="412">
      <c r="A412">
        <f>INDEX(resultados!$A$2:$ZZ$492, 406, MATCH($B$1, resultados!$A$1:$ZZ$1, 0))</f>
        <v/>
      </c>
      <c r="B412">
        <f>INDEX(resultados!$A$2:$ZZ$492, 406, MATCH($B$2, resultados!$A$1:$ZZ$1, 0))</f>
        <v/>
      </c>
      <c r="C412">
        <f>INDEX(resultados!$A$2:$ZZ$492, 406, MATCH($B$3, resultados!$A$1:$ZZ$1, 0))</f>
        <v/>
      </c>
    </row>
    <row r="413">
      <c r="A413">
        <f>INDEX(resultados!$A$2:$ZZ$492, 407, MATCH($B$1, resultados!$A$1:$ZZ$1, 0))</f>
        <v/>
      </c>
      <c r="B413">
        <f>INDEX(resultados!$A$2:$ZZ$492, 407, MATCH($B$2, resultados!$A$1:$ZZ$1, 0))</f>
        <v/>
      </c>
      <c r="C413">
        <f>INDEX(resultados!$A$2:$ZZ$492, 407, MATCH($B$3, resultados!$A$1:$ZZ$1, 0))</f>
        <v/>
      </c>
    </row>
    <row r="414">
      <c r="A414">
        <f>INDEX(resultados!$A$2:$ZZ$492, 408, MATCH($B$1, resultados!$A$1:$ZZ$1, 0))</f>
        <v/>
      </c>
      <c r="B414">
        <f>INDEX(resultados!$A$2:$ZZ$492, 408, MATCH($B$2, resultados!$A$1:$ZZ$1, 0))</f>
        <v/>
      </c>
      <c r="C414">
        <f>INDEX(resultados!$A$2:$ZZ$492, 408, MATCH($B$3, resultados!$A$1:$ZZ$1, 0))</f>
        <v/>
      </c>
    </row>
    <row r="415">
      <c r="A415">
        <f>INDEX(resultados!$A$2:$ZZ$492, 409, MATCH($B$1, resultados!$A$1:$ZZ$1, 0))</f>
        <v/>
      </c>
      <c r="B415">
        <f>INDEX(resultados!$A$2:$ZZ$492, 409, MATCH($B$2, resultados!$A$1:$ZZ$1, 0))</f>
        <v/>
      </c>
      <c r="C415">
        <f>INDEX(resultados!$A$2:$ZZ$492, 409, MATCH($B$3, resultados!$A$1:$ZZ$1, 0))</f>
        <v/>
      </c>
    </row>
    <row r="416">
      <c r="A416">
        <f>INDEX(resultados!$A$2:$ZZ$492, 410, MATCH($B$1, resultados!$A$1:$ZZ$1, 0))</f>
        <v/>
      </c>
      <c r="B416">
        <f>INDEX(resultados!$A$2:$ZZ$492, 410, MATCH($B$2, resultados!$A$1:$ZZ$1, 0))</f>
        <v/>
      </c>
      <c r="C416">
        <f>INDEX(resultados!$A$2:$ZZ$492, 410, MATCH($B$3, resultados!$A$1:$ZZ$1, 0))</f>
        <v/>
      </c>
    </row>
    <row r="417">
      <c r="A417">
        <f>INDEX(resultados!$A$2:$ZZ$492, 411, MATCH($B$1, resultados!$A$1:$ZZ$1, 0))</f>
        <v/>
      </c>
      <c r="B417">
        <f>INDEX(resultados!$A$2:$ZZ$492, 411, MATCH($B$2, resultados!$A$1:$ZZ$1, 0))</f>
        <v/>
      </c>
      <c r="C417">
        <f>INDEX(resultados!$A$2:$ZZ$492, 411, MATCH($B$3, resultados!$A$1:$ZZ$1, 0))</f>
        <v/>
      </c>
    </row>
    <row r="418">
      <c r="A418">
        <f>INDEX(resultados!$A$2:$ZZ$492, 412, MATCH($B$1, resultados!$A$1:$ZZ$1, 0))</f>
        <v/>
      </c>
      <c r="B418">
        <f>INDEX(resultados!$A$2:$ZZ$492, 412, MATCH($B$2, resultados!$A$1:$ZZ$1, 0))</f>
        <v/>
      </c>
      <c r="C418">
        <f>INDEX(resultados!$A$2:$ZZ$492, 412, MATCH($B$3, resultados!$A$1:$ZZ$1, 0))</f>
        <v/>
      </c>
    </row>
    <row r="419">
      <c r="A419">
        <f>INDEX(resultados!$A$2:$ZZ$492, 413, MATCH($B$1, resultados!$A$1:$ZZ$1, 0))</f>
        <v/>
      </c>
      <c r="B419">
        <f>INDEX(resultados!$A$2:$ZZ$492, 413, MATCH($B$2, resultados!$A$1:$ZZ$1, 0))</f>
        <v/>
      </c>
      <c r="C419">
        <f>INDEX(resultados!$A$2:$ZZ$492, 413, MATCH($B$3, resultados!$A$1:$ZZ$1, 0))</f>
        <v/>
      </c>
    </row>
    <row r="420">
      <c r="A420">
        <f>INDEX(resultados!$A$2:$ZZ$492, 414, MATCH($B$1, resultados!$A$1:$ZZ$1, 0))</f>
        <v/>
      </c>
      <c r="B420">
        <f>INDEX(resultados!$A$2:$ZZ$492, 414, MATCH($B$2, resultados!$A$1:$ZZ$1, 0))</f>
        <v/>
      </c>
      <c r="C420">
        <f>INDEX(resultados!$A$2:$ZZ$492, 414, MATCH($B$3, resultados!$A$1:$ZZ$1, 0))</f>
        <v/>
      </c>
    </row>
    <row r="421">
      <c r="A421">
        <f>INDEX(resultados!$A$2:$ZZ$492, 415, MATCH($B$1, resultados!$A$1:$ZZ$1, 0))</f>
        <v/>
      </c>
      <c r="B421">
        <f>INDEX(resultados!$A$2:$ZZ$492, 415, MATCH($B$2, resultados!$A$1:$ZZ$1, 0))</f>
        <v/>
      </c>
      <c r="C421">
        <f>INDEX(resultados!$A$2:$ZZ$492, 415, MATCH($B$3, resultados!$A$1:$ZZ$1, 0))</f>
        <v/>
      </c>
    </row>
    <row r="422">
      <c r="A422">
        <f>INDEX(resultados!$A$2:$ZZ$492, 416, MATCH($B$1, resultados!$A$1:$ZZ$1, 0))</f>
        <v/>
      </c>
      <c r="B422">
        <f>INDEX(resultados!$A$2:$ZZ$492, 416, MATCH($B$2, resultados!$A$1:$ZZ$1, 0))</f>
        <v/>
      </c>
      <c r="C422">
        <f>INDEX(resultados!$A$2:$ZZ$492, 416, MATCH($B$3, resultados!$A$1:$ZZ$1, 0))</f>
        <v/>
      </c>
    </row>
    <row r="423">
      <c r="A423">
        <f>INDEX(resultados!$A$2:$ZZ$492, 417, MATCH($B$1, resultados!$A$1:$ZZ$1, 0))</f>
        <v/>
      </c>
      <c r="B423">
        <f>INDEX(resultados!$A$2:$ZZ$492, 417, MATCH($B$2, resultados!$A$1:$ZZ$1, 0))</f>
        <v/>
      </c>
      <c r="C423">
        <f>INDEX(resultados!$A$2:$ZZ$492, 417, MATCH($B$3, resultados!$A$1:$ZZ$1, 0))</f>
        <v/>
      </c>
    </row>
    <row r="424">
      <c r="A424">
        <f>INDEX(resultados!$A$2:$ZZ$492, 418, MATCH($B$1, resultados!$A$1:$ZZ$1, 0))</f>
        <v/>
      </c>
      <c r="B424">
        <f>INDEX(resultados!$A$2:$ZZ$492, 418, MATCH($B$2, resultados!$A$1:$ZZ$1, 0))</f>
        <v/>
      </c>
      <c r="C424">
        <f>INDEX(resultados!$A$2:$ZZ$492, 418, MATCH($B$3, resultados!$A$1:$ZZ$1, 0))</f>
        <v/>
      </c>
    </row>
    <row r="425">
      <c r="A425">
        <f>INDEX(resultados!$A$2:$ZZ$492, 419, MATCH($B$1, resultados!$A$1:$ZZ$1, 0))</f>
        <v/>
      </c>
      <c r="B425">
        <f>INDEX(resultados!$A$2:$ZZ$492, 419, MATCH($B$2, resultados!$A$1:$ZZ$1, 0))</f>
        <v/>
      </c>
      <c r="C425">
        <f>INDEX(resultados!$A$2:$ZZ$492, 419, MATCH($B$3, resultados!$A$1:$ZZ$1, 0))</f>
        <v/>
      </c>
    </row>
    <row r="426">
      <c r="A426">
        <f>INDEX(resultados!$A$2:$ZZ$492, 420, MATCH($B$1, resultados!$A$1:$ZZ$1, 0))</f>
        <v/>
      </c>
      <c r="B426">
        <f>INDEX(resultados!$A$2:$ZZ$492, 420, MATCH($B$2, resultados!$A$1:$ZZ$1, 0))</f>
        <v/>
      </c>
      <c r="C426">
        <f>INDEX(resultados!$A$2:$ZZ$492, 420, MATCH($B$3, resultados!$A$1:$ZZ$1, 0))</f>
        <v/>
      </c>
    </row>
    <row r="427">
      <c r="A427">
        <f>INDEX(resultados!$A$2:$ZZ$492, 421, MATCH($B$1, resultados!$A$1:$ZZ$1, 0))</f>
        <v/>
      </c>
      <c r="B427">
        <f>INDEX(resultados!$A$2:$ZZ$492, 421, MATCH($B$2, resultados!$A$1:$ZZ$1, 0))</f>
        <v/>
      </c>
      <c r="C427">
        <f>INDEX(resultados!$A$2:$ZZ$492, 421, MATCH($B$3, resultados!$A$1:$ZZ$1, 0))</f>
        <v/>
      </c>
    </row>
    <row r="428">
      <c r="A428">
        <f>INDEX(resultados!$A$2:$ZZ$492, 422, MATCH($B$1, resultados!$A$1:$ZZ$1, 0))</f>
        <v/>
      </c>
      <c r="B428">
        <f>INDEX(resultados!$A$2:$ZZ$492, 422, MATCH($B$2, resultados!$A$1:$ZZ$1, 0))</f>
        <v/>
      </c>
      <c r="C428">
        <f>INDEX(resultados!$A$2:$ZZ$492, 422, MATCH($B$3, resultados!$A$1:$ZZ$1, 0))</f>
        <v/>
      </c>
    </row>
    <row r="429">
      <c r="A429">
        <f>INDEX(resultados!$A$2:$ZZ$492, 423, MATCH($B$1, resultados!$A$1:$ZZ$1, 0))</f>
        <v/>
      </c>
      <c r="B429">
        <f>INDEX(resultados!$A$2:$ZZ$492, 423, MATCH($B$2, resultados!$A$1:$ZZ$1, 0))</f>
        <v/>
      </c>
      <c r="C429">
        <f>INDEX(resultados!$A$2:$ZZ$492, 423, MATCH($B$3, resultados!$A$1:$ZZ$1, 0))</f>
        <v/>
      </c>
    </row>
    <row r="430">
      <c r="A430">
        <f>INDEX(resultados!$A$2:$ZZ$492, 424, MATCH($B$1, resultados!$A$1:$ZZ$1, 0))</f>
        <v/>
      </c>
      <c r="B430">
        <f>INDEX(resultados!$A$2:$ZZ$492, 424, MATCH($B$2, resultados!$A$1:$ZZ$1, 0))</f>
        <v/>
      </c>
      <c r="C430">
        <f>INDEX(resultados!$A$2:$ZZ$492, 424, MATCH($B$3, resultados!$A$1:$ZZ$1, 0))</f>
        <v/>
      </c>
    </row>
    <row r="431">
      <c r="A431">
        <f>INDEX(resultados!$A$2:$ZZ$492, 425, MATCH($B$1, resultados!$A$1:$ZZ$1, 0))</f>
        <v/>
      </c>
      <c r="B431">
        <f>INDEX(resultados!$A$2:$ZZ$492, 425, MATCH($B$2, resultados!$A$1:$ZZ$1, 0))</f>
        <v/>
      </c>
      <c r="C431">
        <f>INDEX(resultados!$A$2:$ZZ$492, 425, MATCH($B$3, resultados!$A$1:$ZZ$1, 0))</f>
        <v/>
      </c>
    </row>
    <row r="432">
      <c r="A432">
        <f>INDEX(resultados!$A$2:$ZZ$492, 426, MATCH($B$1, resultados!$A$1:$ZZ$1, 0))</f>
        <v/>
      </c>
      <c r="B432">
        <f>INDEX(resultados!$A$2:$ZZ$492, 426, MATCH($B$2, resultados!$A$1:$ZZ$1, 0))</f>
        <v/>
      </c>
      <c r="C432">
        <f>INDEX(resultados!$A$2:$ZZ$492, 426, MATCH($B$3, resultados!$A$1:$ZZ$1, 0))</f>
        <v/>
      </c>
    </row>
    <row r="433">
      <c r="A433">
        <f>INDEX(resultados!$A$2:$ZZ$492, 427, MATCH($B$1, resultados!$A$1:$ZZ$1, 0))</f>
        <v/>
      </c>
      <c r="B433">
        <f>INDEX(resultados!$A$2:$ZZ$492, 427, MATCH($B$2, resultados!$A$1:$ZZ$1, 0))</f>
        <v/>
      </c>
      <c r="C433">
        <f>INDEX(resultados!$A$2:$ZZ$492, 427, MATCH($B$3, resultados!$A$1:$ZZ$1, 0))</f>
        <v/>
      </c>
    </row>
    <row r="434">
      <c r="A434">
        <f>INDEX(resultados!$A$2:$ZZ$492, 428, MATCH($B$1, resultados!$A$1:$ZZ$1, 0))</f>
        <v/>
      </c>
      <c r="B434">
        <f>INDEX(resultados!$A$2:$ZZ$492, 428, MATCH($B$2, resultados!$A$1:$ZZ$1, 0))</f>
        <v/>
      </c>
      <c r="C434">
        <f>INDEX(resultados!$A$2:$ZZ$492, 428, MATCH($B$3, resultados!$A$1:$ZZ$1, 0))</f>
        <v/>
      </c>
    </row>
    <row r="435">
      <c r="A435">
        <f>INDEX(resultados!$A$2:$ZZ$492, 429, MATCH($B$1, resultados!$A$1:$ZZ$1, 0))</f>
        <v/>
      </c>
      <c r="B435">
        <f>INDEX(resultados!$A$2:$ZZ$492, 429, MATCH($B$2, resultados!$A$1:$ZZ$1, 0))</f>
        <v/>
      </c>
      <c r="C435">
        <f>INDEX(resultados!$A$2:$ZZ$492, 429, MATCH($B$3, resultados!$A$1:$ZZ$1, 0))</f>
        <v/>
      </c>
    </row>
    <row r="436">
      <c r="A436">
        <f>INDEX(resultados!$A$2:$ZZ$492, 430, MATCH($B$1, resultados!$A$1:$ZZ$1, 0))</f>
        <v/>
      </c>
      <c r="B436">
        <f>INDEX(resultados!$A$2:$ZZ$492, 430, MATCH($B$2, resultados!$A$1:$ZZ$1, 0))</f>
        <v/>
      </c>
      <c r="C436">
        <f>INDEX(resultados!$A$2:$ZZ$492, 430, MATCH($B$3, resultados!$A$1:$ZZ$1, 0))</f>
        <v/>
      </c>
    </row>
    <row r="437">
      <c r="A437">
        <f>INDEX(resultados!$A$2:$ZZ$492, 431, MATCH($B$1, resultados!$A$1:$ZZ$1, 0))</f>
        <v/>
      </c>
      <c r="B437">
        <f>INDEX(resultados!$A$2:$ZZ$492, 431, MATCH($B$2, resultados!$A$1:$ZZ$1, 0))</f>
        <v/>
      </c>
      <c r="C437">
        <f>INDEX(resultados!$A$2:$ZZ$492, 431, MATCH($B$3, resultados!$A$1:$ZZ$1, 0))</f>
        <v/>
      </c>
    </row>
    <row r="438">
      <c r="A438">
        <f>INDEX(resultados!$A$2:$ZZ$492, 432, MATCH($B$1, resultados!$A$1:$ZZ$1, 0))</f>
        <v/>
      </c>
      <c r="B438">
        <f>INDEX(resultados!$A$2:$ZZ$492, 432, MATCH($B$2, resultados!$A$1:$ZZ$1, 0))</f>
        <v/>
      </c>
      <c r="C438">
        <f>INDEX(resultados!$A$2:$ZZ$492, 432, MATCH($B$3, resultados!$A$1:$ZZ$1, 0))</f>
        <v/>
      </c>
    </row>
    <row r="439">
      <c r="A439">
        <f>INDEX(resultados!$A$2:$ZZ$492, 433, MATCH($B$1, resultados!$A$1:$ZZ$1, 0))</f>
        <v/>
      </c>
      <c r="B439">
        <f>INDEX(resultados!$A$2:$ZZ$492, 433, MATCH($B$2, resultados!$A$1:$ZZ$1, 0))</f>
        <v/>
      </c>
      <c r="C439">
        <f>INDEX(resultados!$A$2:$ZZ$492, 433, MATCH($B$3, resultados!$A$1:$ZZ$1, 0))</f>
        <v/>
      </c>
    </row>
    <row r="440">
      <c r="A440">
        <f>INDEX(resultados!$A$2:$ZZ$492, 434, MATCH($B$1, resultados!$A$1:$ZZ$1, 0))</f>
        <v/>
      </c>
      <c r="B440">
        <f>INDEX(resultados!$A$2:$ZZ$492, 434, MATCH($B$2, resultados!$A$1:$ZZ$1, 0))</f>
        <v/>
      </c>
      <c r="C440">
        <f>INDEX(resultados!$A$2:$ZZ$492, 434, MATCH($B$3, resultados!$A$1:$ZZ$1, 0))</f>
        <v/>
      </c>
    </row>
    <row r="441">
      <c r="A441">
        <f>INDEX(resultados!$A$2:$ZZ$492, 435, MATCH($B$1, resultados!$A$1:$ZZ$1, 0))</f>
        <v/>
      </c>
      <c r="B441">
        <f>INDEX(resultados!$A$2:$ZZ$492, 435, MATCH($B$2, resultados!$A$1:$ZZ$1, 0))</f>
        <v/>
      </c>
      <c r="C441">
        <f>INDEX(resultados!$A$2:$ZZ$492, 435, MATCH($B$3, resultados!$A$1:$ZZ$1, 0))</f>
        <v/>
      </c>
    </row>
    <row r="442">
      <c r="A442">
        <f>INDEX(resultados!$A$2:$ZZ$492, 436, MATCH($B$1, resultados!$A$1:$ZZ$1, 0))</f>
        <v/>
      </c>
      <c r="B442">
        <f>INDEX(resultados!$A$2:$ZZ$492, 436, MATCH($B$2, resultados!$A$1:$ZZ$1, 0))</f>
        <v/>
      </c>
      <c r="C442">
        <f>INDEX(resultados!$A$2:$ZZ$492, 436, MATCH($B$3, resultados!$A$1:$ZZ$1, 0))</f>
        <v/>
      </c>
    </row>
    <row r="443">
      <c r="A443">
        <f>INDEX(resultados!$A$2:$ZZ$492, 437, MATCH($B$1, resultados!$A$1:$ZZ$1, 0))</f>
        <v/>
      </c>
      <c r="B443">
        <f>INDEX(resultados!$A$2:$ZZ$492, 437, MATCH($B$2, resultados!$A$1:$ZZ$1, 0))</f>
        <v/>
      </c>
      <c r="C443">
        <f>INDEX(resultados!$A$2:$ZZ$492, 437, MATCH($B$3, resultados!$A$1:$ZZ$1, 0))</f>
        <v/>
      </c>
    </row>
    <row r="444">
      <c r="A444">
        <f>INDEX(resultados!$A$2:$ZZ$492, 438, MATCH($B$1, resultados!$A$1:$ZZ$1, 0))</f>
        <v/>
      </c>
      <c r="B444">
        <f>INDEX(resultados!$A$2:$ZZ$492, 438, MATCH($B$2, resultados!$A$1:$ZZ$1, 0))</f>
        <v/>
      </c>
      <c r="C444">
        <f>INDEX(resultados!$A$2:$ZZ$492, 438, MATCH($B$3, resultados!$A$1:$ZZ$1, 0))</f>
        <v/>
      </c>
    </row>
    <row r="445">
      <c r="A445">
        <f>INDEX(resultados!$A$2:$ZZ$492, 439, MATCH($B$1, resultados!$A$1:$ZZ$1, 0))</f>
        <v/>
      </c>
      <c r="B445">
        <f>INDEX(resultados!$A$2:$ZZ$492, 439, MATCH($B$2, resultados!$A$1:$ZZ$1, 0))</f>
        <v/>
      </c>
      <c r="C445">
        <f>INDEX(resultados!$A$2:$ZZ$492, 439, MATCH($B$3, resultados!$A$1:$ZZ$1, 0))</f>
        <v/>
      </c>
    </row>
    <row r="446">
      <c r="A446">
        <f>INDEX(resultados!$A$2:$ZZ$492, 440, MATCH($B$1, resultados!$A$1:$ZZ$1, 0))</f>
        <v/>
      </c>
      <c r="B446">
        <f>INDEX(resultados!$A$2:$ZZ$492, 440, MATCH($B$2, resultados!$A$1:$ZZ$1, 0))</f>
        <v/>
      </c>
      <c r="C446">
        <f>INDEX(resultados!$A$2:$ZZ$492, 440, MATCH($B$3, resultados!$A$1:$ZZ$1, 0))</f>
        <v/>
      </c>
    </row>
    <row r="447">
      <c r="A447">
        <f>INDEX(resultados!$A$2:$ZZ$492, 441, MATCH($B$1, resultados!$A$1:$ZZ$1, 0))</f>
        <v/>
      </c>
      <c r="B447">
        <f>INDEX(resultados!$A$2:$ZZ$492, 441, MATCH($B$2, resultados!$A$1:$ZZ$1, 0))</f>
        <v/>
      </c>
      <c r="C447">
        <f>INDEX(resultados!$A$2:$ZZ$492, 441, MATCH($B$3, resultados!$A$1:$ZZ$1, 0))</f>
        <v/>
      </c>
    </row>
    <row r="448">
      <c r="A448">
        <f>INDEX(resultados!$A$2:$ZZ$492, 442, MATCH($B$1, resultados!$A$1:$ZZ$1, 0))</f>
        <v/>
      </c>
      <c r="B448">
        <f>INDEX(resultados!$A$2:$ZZ$492, 442, MATCH($B$2, resultados!$A$1:$ZZ$1, 0))</f>
        <v/>
      </c>
      <c r="C448">
        <f>INDEX(resultados!$A$2:$ZZ$492, 442, MATCH($B$3, resultados!$A$1:$ZZ$1, 0))</f>
        <v/>
      </c>
    </row>
    <row r="449">
      <c r="A449">
        <f>INDEX(resultados!$A$2:$ZZ$492, 443, MATCH($B$1, resultados!$A$1:$ZZ$1, 0))</f>
        <v/>
      </c>
      <c r="B449">
        <f>INDEX(resultados!$A$2:$ZZ$492, 443, MATCH($B$2, resultados!$A$1:$ZZ$1, 0))</f>
        <v/>
      </c>
      <c r="C449">
        <f>INDEX(resultados!$A$2:$ZZ$492, 443, MATCH($B$3, resultados!$A$1:$ZZ$1, 0))</f>
        <v/>
      </c>
    </row>
    <row r="450">
      <c r="A450">
        <f>INDEX(resultados!$A$2:$ZZ$492, 444, MATCH($B$1, resultados!$A$1:$ZZ$1, 0))</f>
        <v/>
      </c>
      <c r="B450">
        <f>INDEX(resultados!$A$2:$ZZ$492, 444, MATCH($B$2, resultados!$A$1:$ZZ$1, 0))</f>
        <v/>
      </c>
      <c r="C450">
        <f>INDEX(resultados!$A$2:$ZZ$492, 444, MATCH($B$3, resultados!$A$1:$ZZ$1, 0))</f>
        <v/>
      </c>
    </row>
    <row r="451">
      <c r="A451">
        <f>INDEX(resultados!$A$2:$ZZ$492, 445, MATCH($B$1, resultados!$A$1:$ZZ$1, 0))</f>
        <v/>
      </c>
      <c r="B451">
        <f>INDEX(resultados!$A$2:$ZZ$492, 445, MATCH($B$2, resultados!$A$1:$ZZ$1, 0))</f>
        <v/>
      </c>
      <c r="C451">
        <f>INDEX(resultados!$A$2:$ZZ$492, 445, MATCH($B$3, resultados!$A$1:$ZZ$1, 0))</f>
        <v/>
      </c>
    </row>
    <row r="452">
      <c r="A452">
        <f>INDEX(resultados!$A$2:$ZZ$492, 446, MATCH($B$1, resultados!$A$1:$ZZ$1, 0))</f>
        <v/>
      </c>
      <c r="B452">
        <f>INDEX(resultados!$A$2:$ZZ$492, 446, MATCH($B$2, resultados!$A$1:$ZZ$1, 0))</f>
        <v/>
      </c>
      <c r="C452">
        <f>INDEX(resultados!$A$2:$ZZ$492, 446, MATCH($B$3, resultados!$A$1:$ZZ$1, 0))</f>
        <v/>
      </c>
    </row>
    <row r="453">
      <c r="A453">
        <f>INDEX(resultados!$A$2:$ZZ$492, 447, MATCH($B$1, resultados!$A$1:$ZZ$1, 0))</f>
        <v/>
      </c>
      <c r="B453">
        <f>INDEX(resultados!$A$2:$ZZ$492, 447, MATCH($B$2, resultados!$A$1:$ZZ$1, 0))</f>
        <v/>
      </c>
      <c r="C453">
        <f>INDEX(resultados!$A$2:$ZZ$492, 447, MATCH($B$3, resultados!$A$1:$ZZ$1, 0))</f>
        <v/>
      </c>
    </row>
    <row r="454">
      <c r="A454">
        <f>INDEX(resultados!$A$2:$ZZ$492, 448, MATCH($B$1, resultados!$A$1:$ZZ$1, 0))</f>
        <v/>
      </c>
      <c r="B454">
        <f>INDEX(resultados!$A$2:$ZZ$492, 448, MATCH($B$2, resultados!$A$1:$ZZ$1, 0))</f>
        <v/>
      </c>
      <c r="C454">
        <f>INDEX(resultados!$A$2:$ZZ$492, 448, MATCH($B$3, resultados!$A$1:$ZZ$1, 0))</f>
        <v/>
      </c>
    </row>
    <row r="455">
      <c r="A455">
        <f>INDEX(resultados!$A$2:$ZZ$492, 449, MATCH($B$1, resultados!$A$1:$ZZ$1, 0))</f>
        <v/>
      </c>
      <c r="B455">
        <f>INDEX(resultados!$A$2:$ZZ$492, 449, MATCH($B$2, resultados!$A$1:$ZZ$1, 0))</f>
        <v/>
      </c>
      <c r="C455">
        <f>INDEX(resultados!$A$2:$ZZ$492, 449, MATCH($B$3, resultados!$A$1:$ZZ$1, 0))</f>
        <v/>
      </c>
    </row>
    <row r="456">
      <c r="A456">
        <f>INDEX(resultados!$A$2:$ZZ$492, 450, MATCH($B$1, resultados!$A$1:$ZZ$1, 0))</f>
        <v/>
      </c>
      <c r="B456">
        <f>INDEX(resultados!$A$2:$ZZ$492, 450, MATCH($B$2, resultados!$A$1:$ZZ$1, 0))</f>
        <v/>
      </c>
      <c r="C456">
        <f>INDEX(resultados!$A$2:$ZZ$492, 450, MATCH($B$3, resultados!$A$1:$ZZ$1, 0))</f>
        <v/>
      </c>
    </row>
    <row r="457">
      <c r="A457">
        <f>INDEX(resultados!$A$2:$ZZ$492, 451, MATCH($B$1, resultados!$A$1:$ZZ$1, 0))</f>
        <v/>
      </c>
      <c r="B457">
        <f>INDEX(resultados!$A$2:$ZZ$492, 451, MATCH($B$2, resultados!$A$1:$ZZ$1, 0))</f>
        <v/>
      </c>
      <c r="C457">
        <f>INDEX(resultados!$A$2:$ZZ$492, 451, MATCH($B$3, resultados!$A$1:$ZZ$1, 0))</f>
        <v/>
      </c>
    </row>
    <row r="458">
      <c r="A458">
        <f>INDEX(resultados!$A$2:$ZZ$492, 452, MATCH($B$1, resultados!$A$1:$ZZ$1, 0))</f>
        <v/>
      </c>
      <c r="B458">
        <f>INDEX(resultados!$A$2:$ZZ$492, 452, MATCH($B$2, resultados!$A$1:$ZZ$1, 0))</f>
        <v/>
      </c>
      <c r="C458">
        <f>INDEX(resultados!$A$2:$ZZ$492, 452, MATCH($B$3, resultados!$A$1:$ZZ$1, 0))</f>
        <v/>
      </c>
    </row>
    <row r="459">
      <c r="A459">
        <f>INDEX(resultados!$A$2:$ZZ$492, 453, MATCH($B$1, resultados!$A$1:$ZZ$1, 0))</f>
        <v/>
      </c>
      <c r="B459">
        <f>INDEX(resultados!$A$2:$ZZ$492, 453, MATCH($B$2, resultados!$A$1:$ZZ$1, 0))</f>
        <v/>
      </c>
      <c r="C459">
        <f>INDEX(resultados!$A$2:$ZZ$492, 453, MATCH($B$3, resultados!$A$1:$ZZ$1, 0))</f>
        <v/>
      </c>
    </row>
    <row r="460">
      <c r="A460">
        <f>INDEX(resultados!$A$2:$ZZ$492, 454, MATCH($B$1, resultados!$A$1:$ZZ$1, 0))</f>
        <v/>
      </c>
      <c r="B460">
        <f>INDEX(resultados!$A$2:$ZZ$492, 454, MATCH($B$2, resultados!$A$1:$ZZ$1, 0))</f>
        <v/>
      </c>
      <c r="C460">
        <f>INDEX(resultados!$A$2:$ZZ$492, 454, MATCH($B$3, resultados!$A$1:$ZZ$1, 0))</f>
        <v/>
      </c>
    </row>
    <row r="461">
      <c r="A461">
        <f>INDEX(resultados!$A$2:$ZZ$492, 455, MATCH($B$1, resultados!$A$1:$ZZ$1, 0))</f>
        <v/>
      </c>
      <c r="B461">
        <f>INDEX(resultados!$A$2:$ZZ$492, 455, MATCH($B$2, resultados!$A$1:$ZZ$1, 0))</f>
        <v/>
      </c>
      <c r="C461">
        <f>INDEX(resultados!$A$2:$ZZ$492, 455, MATCH($B$3, resultados!$A$1:$ZZ$1, 0))</f>
        <v/>
      </c>
    </row>
    <row r="462">
      <c r="A462">
        <f>INDEX(resultados!$A$2:$ZZ$492, 456, MATCH($B$1, resultados!$A$1:$ZZ$1, 0))</f>
        <v/>
      </c>
      <c r="B462">
        <f>INDEX(resultados!$A$2:$ZZ$492, 456, MATCH($B$2, resultados!$A$1:$ZZ$1, 0))</f>
        <v/>
      </c>
      <c r="C462">
        <f>INDEX(resultados!$A$2:$ZZ$492, 456, MATCH($B$3, resultados!$A$1:$ZZ$1, 0))</f>
        <v/>
      </c>
    </row>
    <row r="463">
      <c r="A463">
        <f>INDEX(resultados!$A$2:$ZZ$492, 457, MATCH($B$1, resultados!$A$1:$ZZ$1, 0))</f>
        <v/>
      </c>
      <c r="B463">
        <f>INDEX(resultados!$A$2:$ZZ$492, 457, MATCH($B$2, resultados!$A$1:$ZZ$1, 0))</f>
        <v/>
      </c>
      <c r="C463">
        <f>INDEX(resultados!$A$2:$ZZ$492, 457, MATCH($B$3, resultados!$A$1:$ZZ$1, 0))</f>
        <v/>
      </c>
    </row>
    <row r="464">
      <c r="A464">
        <f>INDEX(resultados!$A$2:$ZZ$492, 458, MATCH($B$1, resultados!$A$1:$ZZ$1, 0))</f>
        <v/>
      </c>
      <c r="B464">
        <f>INDEX(resultados!$A$2:$ZZ$492, 458, MATCH($B$2, resultados!$A$1:$ZZ$1, 0))</f>
        <v/>
      </c>
      <c r="C464">
        <f>INDEX(resultados!$A$2:$ZZ$492, 458, MATCH($B$3, resultados!$A$1:$ZZ$1, 0))</f>
        <v/>
      </c>
    </row>
    <row r="465">
      <c r="A465">
        <f>INDEX(resultados!$A$2:$ZZ$492, 459, MATCH($B$1, resultados!$A$1:$ZZ$1, 0))</f>
        <v/>
      </c>
      <c r="B465">
        <f>INDEX(resultados!$A$2:$ZZ$492, 459, MATCH($B$2, resultados!$A$1:$ZZ$1, 0))</f>
        <v/>
      </c>
      <c r="C465">
        <f>INDEX(resultados!$A$2:$ZZ$492, 459, MATCH($B$3, resultados!$A$1:$ZZ$1, 0))</f>
        <v/>
      </c>
    </row>
    <row r="466">
      <c r="A466">
        <f>INDEX(resultados!$A$2:$ZZ$492, 460, MATCH($B$1, resultados!$A$1:$ZZ$1, 0))</f>
        <v/>
      </c>
      <c r="B466">
        <f>INDEX(resultados!$A$2:$ZZ$492, 460, MATCH($B$2, resultados!$A$1:$ZZ$1, 0))</f>
        <v/>
      </c>
      <c r="C466">
        <f>INDEX(resultados!$A$2:$ZZ$492, 460, MATCH($B$3, resultados!$A$1:$ZZ$1, 0))</f>
        <v/>
      </c>
    </row>
    <row r="467">
      <c r="A467">
        <f>INDEX(resultados!$A$2:$ZZ$492, 461, MATCH($B$1, resultados!$A$1:$ZZ$1, 0))</f>
        <v/>
      </c>
      <c r="B467">
        <f>INDEX(resultados!$A$2:$ZZ$492, 461, MATCH($B$2, resultados!$A$1:$ZZ$1, 0))</f>
        <v/>
      </c>
      <c r="C467">
        <f>INDEX(resultados!$A$2:$ZZ$492, 461, MATCH($B$3, resultados!$A$1:$ZZ$1, 0))</f>
        <v/>
      </c>
    </row>
    <row r="468">
      <c r="A468">
        <f>INDEX(resultados!$A$2:$ZZ$492, 462, MATCH($B$1, resultados!$A$1:$ZZ$1, 0))</f>
        <v/>
      </c>
      <c r="B468">
        <f>INDEX(resultados!$A$2:$ZZ$492, 462, MATCH($B$2, resultados!$A$1:$ZZ$1, 0))</f>
        <v/>
      </c>
      <c r="C468">
        <f>INDEX(resultados!$A$2:$ZZ$492, 462, MATCH($B$3, resultados!$A$1:$ZZ$1, 0))</f>
        <v/>
      </c>
    </row>
    <row r="469">
      <c r="A469">
        <f>INDEX(resultados!$A$2:$ZZ$492, 463, MATCH($B$1, resultados!$A$1:$ZZ$1, 0))</f>
        <v/>
      </c>
      <c r="B469">
        <f>INDEX(resultados!$A$2:$ZZ$492, 463, MATCH($B$2, resultados!$A$1:$ZZ$1, 0))</f>
        <v/>
      </c>
      <c r="C469">
        <f>INDEX(resultados!$A$2:$ZZ$492, 463, MATCH($B$3, resultados!$A$1:$ZZ$1, 0))</f>
        <v/>
      </c>
    </row>
    <row r="470">
      <c r="A470">
        <f>INDEX(resultados!$A$2:$ZZ$492, 464, MATCH($B$1, resultados!$A$1:$ZZ$1, 0))</f>
        <v/>
      </c>
      <c r="B470">
        <f>INDEX(resultados!$A$2:$ZZ$492, 464, MATCH($B$2, resultados!$A$1:$ZZ$1, 0))</f>
        <v/>
      </c>
      <c r="C470">
        <f>INDEX(resultados!$A$2:$ZZ$492, 464, MATCH($B$3, resultados!$A$1:$ZZ$1, 0))</f>
        <v/>
      </c>
    </row>
    <row r="471">
      <c r="A471">
        <f>INDEX(resultados!$A$2:$ZZ$492, 465, MATCH($B$1, resultados!$A$1:$ZZ$1, 0))</f>
        <v/>
      </c>
      <c r="B471">
        <f>INDEX(resultados!$A$2:$ZZ$492, 465, MATCH($B$2, resultados!$A$1:$ZZ$1, 0))</f>
        <v/>
      </c>
      <c r="C471">
        <f>INDEX(resultados!$A$2:$ZZ$492, 465, MATCH($B$3, resultados!$A$1:$ZZ$1, 0))</f>
        <v/>
      </c>
    </row>
    <row r="472">
      <c r="A472">
        <f>INDEX(resultados!$A$2:$ZZ$492, 466, MATCH($B$1, resultados!$A$1:$ZZ$1, 0))</f>
        <v/>
      </c>
      <c r="B472">
        <f>INDEX(resultados!$A$2:$ZZ$492, 466, MATCH($B$2, resultados!$A$1:$ZZ$1, 0))</f>
        <v/>
      </c>
      <c r="C472">
        <f>INDEX(resultados!$A$2:$ZZ$492, 466, MATCH($B$3, resultados!$A$1:$ZZ$1, 0))</f>
        <v/>
      </c>
    </row>
    <row r="473">
      <c r="A473">
        <f>INDEX(resultados!$A$2:$ZZ$492, 467, MATCH($B$1, resultados!$A$1:$ZZ$1, 0))</f>
        <v/>
      </c>
      <c r="B473">
        <f>INDEX(resultados!$A$2:$ZZ$492, 467, MATCH($B$2, resultados!$A$1:$ZZ$1, 0))</f>
        <v/>
      </c>
      <c r="C473">
        <f>INDEX(resultados!$A$2:$ZZ$492, 467, MATCH($B$3, resultados!$A$1:$ZZ$1, 0))</f>
        <v/>
      </c>
    </row>
    <row r="474">
      <c r="A474">
        <f>INDEX(resultados!$A$2:$ZZ$492, 468, MATCH($B$1, resultados!$A$1:$ZZ$1, 0))</f>
        <v/>
      </c>
      <c r="B474">
        <f>INDEX(resultados!$A$2:$ZZ$492, 468, MATCH($B$2, resultados!$A$1:$ZZ$1, 0))</f>
        <v/>
      </c>
      <c r="C474">
        <f>INDEX(resultados!$A$2:$ZZ$492, 468, MATCH($B$3, resultados!$A$1:$ZZ$1, 0))</f>
        <v/>
      </c>
    </row>
    <row r="475">
      <c r="A475">
        <f>INDEX(resultados!$A$2:$ZZ$492, 469, MATCH($B$1, resultados!$A$1:$ZZ$1, 0))</f>
        <v/>
      </c>
      <c r="B475">
        <f>INDEX(resultados!$A$2:$ZZ$492, 469, MATCH($B$2, resultados!$A$1:$ZZ$1, 0))</f>
        <v/>
      </c>
      <c r="C475">
        <f>INDEX(resultados!$A$2:$ZZ$492, 469, MATCH($B$3, resultados!$A$1:$ZZ$1, 0))</f>
        <v/>
      </c>
    </row>
    <row r="476">
      <c r="A476">
        <f>INDEX(resultados!$A$2:$ZZ$492, 470, MATCH($B$1, resultados!$A$1:$ZZ$1, 0))</f>
        <v/>
      </c>
      <c r="B476">
        <f>INDEX(resultados!$A$2:$ZZ$492, 470, MATCH($B$2, resultados!$A$1:$ZZ$1, 0))</f>
        <v/>
      </c>
      <c r="C476">
        <f>INDEX(resultados!$A$2:$ZZ$492, 470, MATCH($B$3, resultados!$A$1:$ZZ$1, 0))</f>
        <v/>
      </c>
    </row>
    <row r="477">
      <c r="A477">
        <f>INDEX(resultados!$A$2:$ZZ$492, 471, MATCH($B$1, resultados!$A$1:$ZZ$1, 0))</f>
        <v/>
      </c>
      <c r="B477">
        <f>INDEX(resultados!$A$2:$ZZ$492, 471, MATCH($B$2, resultados!$A$1:$ZZ$1, 0))</f>
        <v/>
      </c>
      <c r="C477">
        <f>INDEX(resultados!$A$2:$ZZ$492, 471, MATCH($B$3, resultados!$A$1:$ZZ$1, 0))</f>
        <v/>
      </c>
    </row>
    <row r="478">
      <c r="A478">
        <f>INDEX(resultados!$A$2:$ZZ$492, 472, MATCH($B$1, resultados!$A$1:$ZZ$1, 0))</f>
        <v/>
      </c>
      <c r="B478">
        <f>INDEX(resultados!$A$2:$ZZ$492, 472, MATCH($B$2, resultados!$A$1:$ZZ$1, 0))</f>
        <v/>
      </c>
      <c r="C478">
        <f>INDEX(resultados!$A$2:$ZZ$492, 472, MATCH($B$3, resultados!$A$1:$ZZ$1, 0))</f>
        <v/>
      </c>
    </row>
    <row r="479">
      <c r="A479">
        <f>INDEX(resultados!$A$2:$ZZ$492, 473, MATCH($B$1, resultados!$A$1:$ZZ$1, 0))</f>
        <v/>
      </c>
      <c r="B479">
        <f>INDEX(resultados!$A$2:$ZZ$492, 473, MATCH($B$2, resultados!$A$1:$ZZ$1, 0))</f>
        <v/>
      </c>
      <c r="C479">
        <f>INDEX(resultados!$A$2:$ZZ$492, 473, MATCH($B$3, resultados!$A$1:$ZZ$1, 0))</f>
        <v/>
      </c>
    </row>
    <row r="480">
      <c r="A480">
        <f>INDEX(resultados!$A$2:$ZZ$492, 474, MATCH($B$1, resultados!$A$1:$ZZ$1, 0))</f>
        <v/>
      </c>
      <c r="B480">
        <f>INDEX(resultados!$A$2:$ZZ$492, 474, MATCH($B$2, resultados!$A$1:$ZZ$1, 0))</f>
        <v/>
      </c>
      <c r="C480">
        <f>INDEX(resultados!$A$2:$ZZ$492, 474, MATCH($B$3, resultados!$A$1:$ZZ$1, 0))</f>
        <v/>
      </c>
    </row>
    <row r="481">
      <c r="A481">
        <f>INDEX(resultados!$A$2:$ZZ$492, 475, MATCH($B$1, resultados!$A$1:$ZZ$1, 0))</f>
        <v/>
      </c>
      <c r="B481">
        <f>INDEX(resultados!$A$2:$ZZ$492, 475, MATCH($B$2, resultados!$A$1:$ZZ$1, 0))</f>
        <v/>
      </c>
      <c r="C481">
        <f>INDEX(resultados!$A$2:$ZZ$492, 475, MATCH($B$3, resultados!$A$1:$ZZ$1, 0))</f>
        <v/>
      </c>
    </row>
    <row r="482">
      <c r="A482">
        <f>INDEX(resultados!$A$2:$ZZ$492, 476, MATCH($B$1, resultados!$A$1:$ZZ$1, 0))</f>
        <v/>
      </c>
      <c r="B482">
        <f>INDEX(resultados!$A$2:$ZZ$492, 476, MATCH($B$2, resultados!$A$1:$ZZ$1, 0))</f>
        <v/>
      </c>
      <c r="C482">
        <f>INDEX(resultados!$A$2:$ZZ$492, 476, MATCH($B$3, resultados!$A$1:$ZZ$1, 0))</f>
        <v/>
      </c>
    </row>
    <row r="483">
      <c r="A483">
        <f>INDEX(resultados!$A$2:$ZZ$492, 477, MATCH($B$1, resultados!$A$1:$ZZ$1, 0))</f>
        <v/>
      </c>
      <c r="B483">
        <f>INDEX(resultados!$A$2:$ZZ$492, 477, MATCH($B$2, resultados!$A$1:$ZZ$1, 0))</f>
        <v/>
      </c>
      <c r="C483">
        <f>INDEX(resultados!$A$2:$ZZ$492, 477, MATCH($B$3, resultados!$A$1:$ZZ$1, 0))</f>
        <v/>
      </c>
    </row>
    <row r="484">
      <c r="A484">
        <f>INDEX(resultados!$A$2:$ZZ$492, 478, MATCH($B$1, resultados!$A$1:$ZZ$1, 0))</f>
        <v/>
      </c>
      <c r="B484">
        <f>INDEX(resultados!$A$2:$ZZ$492, 478, MATCH($B$2, resultados!$A$1:$ZZ$1, 0))</f>
        <v/>
      </c>
      <c r="C484">
        <f>INDEX(resultados!$A$2:$ZZ$492, 478, MATCH($B$3, resultados!$A$1:$ZZ$1, 0))</f>
        <v/>
      </c>
    </row>
    <row r="485">
      <c r="A485">
        <f>INDEX(resultados!$A$2:$ZZ$492, 479, MATCH($B$1, resultados!$A$1:$ZZ$1, 0))</f>
        <v/>
      </c>
      <c r="B485">
        <f>INDEX(resultados!$A$2:$ZZ$492, 479, MATCH($B$2, resultados!$A$1:$ZZ$1, 0))</f>
        <v/>
      </c>
      <c r="C485">
        <f>INDEX(resultados!$A$2:$ZZ$492, 479, MATCH($B$3, resultados!$A$1:$ZZ$1, 0))</f>
        <v/>
      </c>
    </row>
    <row r="486">
      <c r="A486">
        <f>INDEX(resultados!$A$2:$ZZ$492, 480, MATCH($B$1, resultados!$A$1:$ZZ$1, 0))</f>
        <v/>
      </c>
      <c r="B486">
        <f>INDEX(resultados!$A$2:$ZZ$492, 480, MATCH($B$2, resultados!$A$1:$ZZ$1, 0))</f>
        <v/>
      </c>
      <c r="C486">
        <f>INDEX(resultados!$A$2:$ZZ$492, 480, MATCH($B$3, resultados!$A$1:$ZZ$1, 0))</f>
        <v/>
      </c>
    </row>
    <row r="487">
      <c r="A487">
        <f>INDEX(resultados!$A$2:$ZZ$492, 481, MATCH($B$1, resultados!$A$1:$ZZ$1, 0))</f>
        <v/>
      </c>
      <c r="B487">
        <f>INDEX(resultados!$A$2:$ZZ$492, 481, MATCH($B$2, resultados!$A$1:$ZZ$1, 0))</f>
        <v/>
      </c>
      <c r="C487">
        <f>INDEX(resultados!$A$2:$ZZ$492, 481, MATCH($B$3, resultados!$A$1:$ZZ$1, 0))</f>
        <v/>
      </c>
    </row>
    <row r="488">
      <c r="A488">
        <f>INDEX(resultados!$A$2:$ZZ$492, 482, MATCH($B$1, resultados!$A$1:$ZZ$1, 0))</f>
        <v/>
      </c>
      <c r="B488">
        <f>INDEX(resultados!$A$2:$ZZ$492, 482, MATCH($B$2, resultados!$A$1:$ZZ$1, 0))</f>
        <v/>
      </c>
      <c r="C488">
        <f>INDEX(resultados!$A$2:$ZZ$492, 482, MATCH($B$3, resultados!$A$1:$ZZ$1, 0))</f>
        <v/>
      </c>
    </row>
    <row r="489">
      <c r="A489">
        <f>INDEX(resultados!$A$2:$ZZ$492, 483, MATCH($B$1, resultados!$A$1:$ZZ$1, 0))</f>
        <v/>
      </c>
      <c r="B489">
        <f>INDEX(resultados!$A$2:$ZZ$492, 483, MATCH($B$2, resultados!$A$1:$ZZ$1, 0))</f>
        <v/>
      </c>
      <c r="C489">
        <f>INDEX(resultados!$A$2:$ZZ$492, 483, MATCH($B$3, resultados!$A$1:$ZZ$1, 0))</f>
        <v/>
      </c>
    </row>
    <row r="490">
      <c r="A490">
        <f>INDEX(resultados!$A$2:$ZZ$492, 484, MATCH($B$1, resultados!$A$1:$ZZ$1, 0))</f>
        <v/>
      </c>
      <c r="B490">
        <f>INDEX(resultados!$A$2:$ZZ$492, 484, MATCH($B$2, resultados!$A$1:$ZZ$1, 0))</f>
        <v/>
      </c>
      <c r="C490">
        <f>INDEX(resultados!$A$2:$ZZ$492, 484, MATCH($B$3, resultados!$A$1:$ZZ$1, 0))</f>
        <v/>
      </c>
    </row>
    <row r="491">
      <c r="A491">
        <f>INDEX(resultados!$A$2:$ZZ$492, 485, MATCH($B$1, resultados!$A$1:$ZZ$1, 0))</f>
        <v/>
      </c>
      <c r="B491">
        <f>INDEX(resultados!$A$2:$ZZ$492, 485, MATCH($B$2, resultados!$A$1:$ZZ$1, 0))</f>
        <v/>
      </c>
      <c r="C491">
        <f>INDEX(resultados!$A$2:$ZZ$492, 485, MATCH($B$3, resultados!$A$1:$ZZ$1, 0))</f>
        <v/>
      </c>
    </row>
    <row r="492">
      <c r="A492">
        <f>INDEX(resultados!$A$2:$ZZ$492, 486, MATCH($B$1, resultados!$A$1:$ZZ$1, 0))</f>
        <v/>
      </c>
      <c r="B492">
        <f>INDEX(resultados!$A$2:$ZZ$492, 486, MATCH($B$2, resultados!$A$1:$ZZ$1, 0))</f>
        <v/>
      </c>
      <c r="C492">
        <f>INDEX(resultados!$A$2:$ZZ$492, 486, MATCH($B$3, resultados!$A$1:$ZZ$1, 0))</f>
        <v/>
      </c>
    </row>
    <row r="493">
      <c r="A493">
        <f>INDEX(resultados!$A$2:$ZZ$492, 487, MATCH($B$1, resultados!$A$1:$ZZ$1, 0))</f>
        <v/>
      </c>
      <c r="B493">
        <f>INDEX(resultados!$A$2:$ZZ$492, 487, MATCH($B$2, resultados!$A$1:$ZZ$1, 0))</f>
        <v/>
      </c>
      <c r="C493">
        <f>INDEX(resultados!$A$2:$ZZ$492, 487, MATCH($B$3, resultados!$A$1:$ZZ$1, 0))</f>
        <v/>
      </c>
    </row>
    <row r="494">
      <c r="A494">
        <f>INDEX(resultados!$A$2:$ZZ$492, 488, MATCH($B$1, resultados!$A$1:$ZZ$1, 0))</f>
        <v/>
      </c>
      <c r="B494">
        <f>INDEX(resultados!$A$2:$ZZ$492, 488, MATCH($B$2, resultados!$A$1:$ZZ$1, 0))</f>
        <v/>
      </c>
      <c r="C494">
        <f>INDEX(resultados!$A$2:$ZZ$492, 488, MATCH($B$3, resultados!$A$1:$ZZ$1, 0))</f>
        <v/>
      </c>
    </row>
    <row r="495">
      <c r="A495">
        <f>INDEX(resultados!$A$2:$ZZ$492, 489, MATCH($B$1, resultados!$A$1:$ZZ$1, 0))</f>
        <v/>
      </c>
      <c r="B495">
        <f>INDEX(resultados!$A$2:$ZZ$492, 489, MATCH($B$2, resultados!$A$1:$ZZ$1, 0))</f>
        <v/>
      </c>
      <c r="C495">
        <f>INDEX(resultados!$A$2:$ZZ$492, 489, MATCH($B$3, resultados!$A$1:$ZZ$1, 0))</f>
        <v/>
      </c>
    </row>
    <row r="496">
      <c r="A496">
        <f>INDEX(resultados!$A$2:$ZZ$492, 490, MATCH($B$1, resultados!$A$1:$ZZ$1, 0))</f>
        <v/>
      </c>
      <c r="B496">
        <f>INDEX(resultados!$A$2:$ZZ$492, 490, MATCH($B$2, resultados!$A$1:$ZZ$1, 0))</f>
        <v/>
      </c>
      <c r="C496">
        <f>INDEX(resultados!$A$2:$ZZ$492, 490, MATCH($B$3, resultados!$A$1:$ZZ$1, 0))</f>
        <v/>
      </c>
    </row>
    <row r="497">
      <c r="A497">
        <f>INDEX(resultados!$A$2:$ZZ$492, 491, MATCH($B$1, resultados!$A$1:$ZZ$1, 0))</f>
        <v/>
      </c>
      <c r="B497">
        <f>INDEX(resultados!$A$2:$ZZ$492, 491, MATCH($B$2, resultados!$A$1:$ZZ$1, 0))</f>
        <v/>
      </c>
      <c r="C497">
        <f>INDEX(resultados!$A$2:$ZZ$492, 491,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1.1934</v>
      </c>
      <c r="E2" t="n">
        <v>83.79000000000001</v>
      </c>
      <c r="F2" t="n">
        <v>75.87</v>
      </c>
      <c r="G2" t="n">
        <v>11.64</v>
      </c>
      <c r="H2" t="n">
        <v>0.24</v>
      </c>
      <c r="I2" t="n">
        <v>391</v>
      </c>
      <c r="J2" t="n">
        <v>71.52</v>
      </c>
      <c r="K2" t="n">
        <v>32.27</v>
      </c>
      <c r="L2" t="n">
        <v>1</v>
      </c>
      <c r="M2" t="n">
        <v>389</v>
      </c>
      <c r="N2" t="n">
        <v>8.25</v>
      </c>
      <c r="O2" t="n">
        <v>9054.6</v>
      </c>
      <c r="P2" t="n">
        <v>539.72</v>
      </c>
      <c r="Q2" t="n">
        <v>793.28</v>
      </c>
      <c r="R2" t="n">
        <v>606.05</v>
      </c>
      <c r="S2" t="n">
        <v>86.27</v>
      </c>
      <c r="T2" t="n">
        <v>247475.48</v>
      </c>
      <c r="U2" t="n">
        <v>0.14</v>
      </c>
      <c r="V2" t="n">
        <v>0.64</v>
      </c>
      <c r="W2" t="n">
        <v>0.85</v>
      </c>
      <c r="X2" t="n">
        <v>14.89</v>
      </c>
      <c r="Y2" t="n">
        <v>0.5</v>
      </c>
      <c r="Z2" t="n">
        <v>10</v>
      </c>
      <c r="AA2" t="n">
        <v>915.7986870355185</v>
      </c>
      <c r="AB2" t="n">
        <v>1253.036165788626</v>
      </c>
      <c r="AC2" t="n">
        <v>1133.448152773063</v>
      </c>
      <c r="AD2" t="n">
        <v>915798.6870355185</v>
      </c>
      <c r="AE2" t="n">
        <v>1253036.165788626</v>
      </c>
      <c r="AF2" t="n">
        <v>1.309300899935583e-06</v>
      </c>
      <c r="AG2" t="n">
        <v>1.745625</v>
      </c>
      <c r="AH2" t="n">
        <v>1133448.152773063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1.3919</v>
      </c>
      <c r="E3" t="n">
        <v>71.84</v>
      </c>
      <c r="F3" t="n">
        <v>67.34</v>
      </c>
      <c r="G3" t="n">
        <v>23.63</v>
      </c>
      <c r="H3" t="n">
        <v>0.48</v>
      </c>
      <c r="I3" t="n">
        <v>171</v>
      </c>
      <c r="J3" t="n">
        <v>72.7</v>
      </c>
      <c r="K3" t="n">
        <v>32.27</v>
      </c>
      <c r="L3" t="n">
        <v>2</v>
      </c>
      <c r="M3" t="n">
        <v>169</v>
      </c>
      <c r="N3" t="n">
        <v>8.43</v>
      </c>
      <c r="O3" t="n">
        <v>9200.25</v>
      </c>
      <c r="P3" t="n">
        <v>471.18</v>
      </c>
      <c r="Q3" t="n">
        <v>793.23</v>
      </c>
      <c r="R3" t="n">
        <v>320.85</v>
      </c>
      <c r="S3" t="n">
        <v>86.27</v>
      </c>
      <c r="T3" t="n">
        <v>105974.41</v>
      </c>
      <c r="U3" t="n">
        <v>0.27</v>
      </c>
      <c r="V3" t="n">
        <v>0.72</v>
      </c>
      <c r="W3" t="n">
        <v>0.49</v>
      </c>
      <c r="X3" t="n">
        <v>6.37</v>
      </c>
      <c r="Y3" t="n">
        <v>0.5</v>
      </c>
      <c r="Z3" t="n">
        <v>10</v>
      </c>
      <c r="AA3" t="n">
        <v>690.2892119600416</v>
      </c>
      <c r="AB3" t="n">
        <v>944.4841532144673</v>
      </c>
      <c r="AC3" t="n">
        <v>854.3439112235124</v>
      </c>
      <c r="AD3" t="n">
        <v>690289.2119600415</v>
      </c>
      <c r="AE3" t="n">
        <v>944484.1532144672</v>
      </c>
      <c r="AF3" t="n">
        <v>1.527078869298088e-06</v>
      </c>
      <c r="AG3" t="n">
        <v>1.496666666666667</v>
      </c>
      <c r="AH3" t="n">
        <v>854343.9112235124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1.4605</v>
      </c>
      <c r="E4" t="n">
        <v>68.47</v>
      </c>
      <c r="F4" t="n">
        <v>64.94</v>
      </c>
      <c r="G4" t="n">
        <v>36.08</v>
      </c>
      <c r="H4" t="n">
        <v>0.71</v>
      </c>
      <c r="I4" t="n">
        <v>108</v>
      </c>
      <c r="J4" t="n">
        <v>73.88</v>
      </c>
      <c r="K4" t="n">
        <v>32.27</v>
      </c>
      <c r="L4" t="n">
        <v>3</v>
      </c>
      <c r="M4" t="n">
        <v>106</v>
      </c>
      <c r="N4" t="n">
        <v>8.609999999999999</v>
      </c>
      <c r="O4" t="n">
        <v>9346.23</v>
      </c>
      <c r="P4" t="n">
        <v>446.71</v>
      </c>
      <c r="Q4" t="n">
        <v>793.2</v>
      </c>
      <c r="R4" t="n">
        <v>240.62</v>
      </c>
      <c r="S4" t="n">
        <v>86.27</v>
      </c>
      <c r="T4" t="n">
        <v>66174.71000000001</v>
      </c>
      <c r="U4" t="n">
        <v>0.36</v>
      </c>
      <c r="V4" t="n">
        <v>0.75</v>
      </c>
      <c r="W4" t="n">
        <v>0.4</v>
      </c>
      <c r="X4" t="n">
        <v>3.98</v>
      </c>
      <c r="Y4" t="n">
        <v>0.5</v>
      </c>
      <c r="Z4" t="n">
        <v>10</v>
      </c>
      <c r="AA4" t="n">
        <v>627.6030811486474</v>
      </c>
      <c r="AB4" t="n">
        <v>858.7142235214068</v>
      </c>
      <c r="AC4" t="n">
        <v>776.7597432415052</v>
      </c>
      <c r="AD4" t="n">
        <v>627603.0811486475</v>
      </c>
      <c r="AE4" t="n">
        <v>858714.2235214068</v>
      </c>
      <c r="AF4" t="n">
        <v>1.602341180120596e-06</v>
      </c>
      <c r="AG4" t="n">
        <v>1.426458333333333</v>
      </c>
      <c r="AH4" t="n">
        <v>776759.7432415052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1.4949</v>
      </c>
      <c r="E5" t="n">
        <v>66.90000000000001</v>
      </c>
      <c r="F5" t="n">
        <v>63.82</v>
      </c>
      <c r="G5" t="n">
        <v>48.47</v>
      </c>
      <c r="H5" t="n">
        <v>0.93</v>
      </c>
      <c r="I5" t="n">
        <v>79</v>
      </c>
      <c r="J5" t="n">
        <v>75.06999999999999</v>
      </c>
      <c r="K5" t="n">
        <v>32.27</v>
      </c>
      <c r="L5" t="n">
        <v>4</v>
      </c>
      <c r="M5" t="n">
        <v>77</v>
      </c>
      <c r="N5" t="n">
        <v>8.800000000000001</v>
      </c>
      <c r="O5" t="n">
        <v>9492.549999999999</v>
      </c>
      <c r="P5" t="n">
        <v>430.98</v>
      </c>
      <c r="Q5" t="n">
        <v>793.2</v>
      </c>
      <c r="R5" t="n">
        <v>203.06</v>
      </c>
      <c r="S5" t="n">
        <v>86.27</v>
      </c>
      <c r="T5" t="n">
        <v>47538.34</v>
      </c>
      <c r="U5" t="n">
        <v>0.42</v>
      </c>
      <c r="V5" t="n">
        <v>0.76</v>
      </c>
      <c r="W5" t="n">
        <v>0.35</v>
      </c>
      <c r="X5" t="n">
        <v>2.85</v>
      </c>
      <c r="Y5" t="n">
        <v>0.5</v>
      </c>
      <c r="Z5" t="n">
        <v>10</v>
      </c>
      <c r="AA5" t="n">
        <v>595.4432312810845</v>
      </c>
      <c r="AB5" t="n">
        <v>814.7116981401647</v>
      </c>
      <c r="AC5" t="n">
        <v>736.9567571247167</v>
      </c>
      <c r="AD5" t="n">
        <v>595443.2312810846</v>
      </c>
      <c r="AE5" t="n">
        <v>814711.6981401647</v>
      </c>
      <c r="AF5" t="n">
        <v>1.640082047355206e-06</v>
      </c>
      <c r="AG5" t="n">
        <v>1.39375</v>
      </c>
      <c r="AH5" t="n">
        <v>736956.7571247166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1.5142</v>
      </c>
      <c r="E6" t="n">
        <v>66.04000000000001</v>
      </c>
      <c r="F6" t="n">
        <v>63.25</v>
      </c>
      <c r="G6" t="n">
        <v>62.21</v>
      </c>
      <c r="H6" t="n">
        <v>1.15</v>
      </c>
      <c r="I6" t="n">
        <v>61</v>
      </c>
      <c r="J6" t="n">
        <v>76.26000000000001</v>
      </c>
      <c r="K6" t="n">
        <v>32.27</v>
      </c>
      <c r="L6" t="n">
        <v>5</v>
      </c>
      <c r="M6" t="n">
        <v>59</v>
      </c>
      <c r="N6" t="n">
        <v>8.99</v>
      </c>
      <c r="O6" t="n">
        <v>9639.200000000001</v>
      </c>
      <c r="P6" t="n">
        <v>418.57</v>
      </c>
      <c r="Q6" t="n">
        <v>793.2</v>
      </c>
      <c r="R6" t="n">
        <v>184.22</v>
      </c>
      <c r="S6" t="n">
        <v>86.27</v>
      </c>
      <c r="T6" t="n">
        <v>38207.7</v>
      </c>
      <c r="U6" t="n">
        <v>0.47</v>
      </c>
      <c r="V6" t="n">
        <v>0.77</v>
      </c>
      <c r="W6" t="n">
        <v>0.32</v>
      </c>
      <c r="X6" t="n">
        <v>2.28</v>
      </c>
      <c r="Y6" t="n">
        <v>0.5</v>
      </c>
      <c r="Z6" t="n">
        <v>10</v>
      </c>
      <c r="AA6" t="n">
        <v>574.9955076495809</v>
      </c>
      <c r="AB6" t="n">
        <v>786.7342205776411</v>
      </c>
      <c r="AC6" t="n">
        <v>711.6494107541237</v>
      </c>
      <c r="AD6" t="n">
        <v>574995.5076495808</v>
      </c>
      <c r="AE6" t="n">
        <v>786734.220577641</v>
      </c>
      <c r="AF6" t="n">
        <v>1.661256429262997e-06</v>
      </c>
      <c r="AG6" t="n">
        <v>1.375833333333333</v>
      </c>
      <c r="AH6" t="n">
        <v>711649.4107541237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1.5287</v>
      </c>
      <c r="E7" t="n">
        <v>65.41</v>
      </c>
      <c r="F7" t="n">
        <v>62.79</v>
      </c>
      <c r="G7" t="n">
        <v>75.34999999999999</v>
      </c>
      <c r="H7" t="n">
        <v>1.36</v>
      </c>
      <c r="I7" t="n">
        <v>50</v>
      </c>
      <c r="J7" t="n">
        <v>77.45</v>
      </c>
      <c r="K7" t="n">
        <v>32.27</v>
      </c>
      <c r="L7" t="n">
        <v>6</v>
      </c>
      <c r="M7" t="n">
        <v>48</v>
      </c>
      <c r="N7" t="n">
        <v>9.18</v>
      </c>
      <c r="O7" t="n">
        <v>9786.190000000001</v>
      </c>
      <c r="P7" t="n">
        <v>407.55</v>
      </c>
      <c r="Q7" t="n">
        <v>793.21</v>
      </c>
      <c r="R7" t="n">
        <v>169</v>
      </c>
      <c r="S7" t="n">
        <v>86.27</v>
      </c>
      <c r="T7" t="n">
        <v>30654.68</v>
      </c>
      <c r="U7" t="n">
        <v>0.51</v>
      </c>
      <c r="V7" t="n">
        <v>0.77</v>
      </c>
      <c r="W7" t="n">
        <v>0.3</v>
      </c>
      <c r="X7" t="n">
        <v>1.82</v>
      </c>
      <c r="Y7" t="n">
        <v>0.5</v>
      </c>
      <c r="Z7" t="n">
        <v>10</v>
      </c>
      <c r="AA7" t="n">
        <v>558.3677680217231</v>
      </c>
      <c r="AB7" t="n">
        <v>763.9834136547059</v>
      </c>
      <c r="AC7" t="n">
        <v>691.0699089129554</v>
      </c>
      <c r="AD7" t="n">
        <v>558367.7680217231</v>
      </c>
      <c r="AE7" t="n">
        <v>763983.413654706</v>
      </c>
      <c r="AF7" t="n">
        <v>1.677164643649678e-06</v>
      </c>
      <c r="AG7" t="n">
        <v>1.362708333333333</v>
      </c>
      <c r="AH7" t="n">
        <v>691069.9089129554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1.5395</v>
      </c>
      <c r="E8" t="n">
        <v>64.95999999999999</v>
      </c>
      <c r="F8" t="n">
        <v>62.46</v>
      </c>
      <c r="G8" t="n">
        <v>89.23</v>
      </c>
      <c r="H8" t="n">
        <v>1.56</v>
      </c>
      <c r="I8" t="n">
        <v>42</v>
      </c>
      <c r="J8" t="n">
        <v>78.65000000000001</v>
      </c>
      <c r="K8" t="n">
        <v>32.27</v>
      </c>
      <c r="L8" t="n">
        <v>7</v>
      </c>
      <c r="M8" t="n">
        <v>40</v>
      </c>
      <c r="N8" t="n">
        <v>9.380000000000001</v>
      </c>
      <c r="O8" t="n">
        <v>9933.52</v>
      </c>
      <c r="P8" t="n">
        <v>397.25</v>
      </c>
      <c r="Q8" t="n">
        <v>793.2</v>
      </c>
      <c r="R8" t="n">
        <v>157.79</v>
      </c>
      <c r="S8" t="n">
        <v>86.27</v>
      </c>
      <c r="T8" t="n">
        <v>25090.02</v>
      </c>
      <c r="U8" t="n">
        <v>0.55</v>
      </c>
      <c r="V8" t="n">
        <v>0.78</v>
      </c>
      <c r="W8" t="n">
        <v>0.29</v>
      </c>
      <c r="X8" t="n">
        <v>1.49</v>
      </c>
      <c r="Y8" t="n">
        <v>0.5</v>
      </c>
      <c r="Z8" t="n">
        <v>10</v>
      </c>
      <c r="AA8" t="n">
        <v>544.3763278342799</v>
      </c>
      <c r="AB8" t="n">
        <v>744.8397079314692</v>
      </c>
      <c r="AC8" t="n">
        <v>673.7532515955846</v>
      </c>
      <c r="AD8" t="n">
        <v>544376.3278342799</v>
      </c>
      <c r="AE8" t="n">
        <v>744839.7079314692</v>
      </c>
      <c r="AF8" t="n">
        <v>1.689013520572172e-06</v>
      </c>
      <c r="AG8" t="n">
        <v>1.353333333333333</v>
      </c>
      <c r="AH8" t="n">
        <v>673753.2515955847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1.5486</v>
      </c>
      <c r="E9" t="n">
        <v>64.56999999999999</v>
      </c>
      <c r="F9" t="n">
        <v>62.17</v>
      </c>
      <c r="G9" t="n">
        <v>103.61</v>
      </c>
      <c r="H9" t="n">
        <v>1.75</v>
      </c>
      <c r="I9" t="n">
        <v>36</v>
      </c>
      <c r="J9" t="n">
        <v>79.84</v>
      </c>
      <c r="K9" t="n">
        <v>32.27</v>
      </c>
      <c r="L9" t="n">
        <v>8</v>
      </c>
      <c r="M9" t="n">
        <v>34</v>
      </c>
      <c r="N9" t="n">
        <v>9.57</v>
      </c>
      <c r="O9" t="n">
        <v>10081.19</v>
      </c>
      <c r="P9" t="n">
        <v>385.14</v>
      </c>
      <c r="Q9" t="n">
        <v>793.2</v>
      </c>
      <c r="R9" t="n">
        <v>147.74</v>
      </c>
      <c r="S9" t="n">
        <v>86.27</v>
      </c>
      <c r="T9" t="n">
        <v>20094.56</v>
      </c>
      <c r="U9" t="n">
        <v>0.58</v>
      </c>
      <c r="V9" t="n">
        <v>0.78</v>
      </c>
      <c r="W9" t="n">
        <v>0.28</v>
      </c>
      <c r="X9" t="n">
        <v>1.2</v>
      </c>
      <c r="Y9" t="n">
        <v>0.5</v>
      </c>
      <c r="Z9" t="n">
        <v>10</v>
      </c>
      <c r="AA9" t="n">
        <v>529.6875770376766</v>
      </c>
      <c r="AB9" t="n">
        <v>724.7419110696065</v>
      </c>
      <c r="AC9" t="n">
        <v>655.5735602587831</v>
      </c>
      <c r="AD9" t="n">
        <v>529687.5770376767</v>
      </c>
      <c r="AE9" t="n">
        <v>724741.9110696065</v>
      </c>
      <c r="AF9" t="n">
        <v>1.698997296497607e-06</v>
      </c>
      <c r="AG9" t="n">
        <v>1.345208333333333</v>
      </c>
      <c r="AH9" t="n">
        <v>655573.5602587832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1.5506</v>
      </c>
      <c r="E10" t="n">
        <v>64.48999999999999</v>
      </c>
      <c r="F10" t="n">
        <v>62.15</v>
      </c>
      <c r="G10" t="n">
        <v>116.53</v>
      </c>
      <c r="H10" t="n">
        <v>1.94</v>
      </c>
      <c r="I10" t="n">
        <v>32</v>
      </c>
      <c r="J10" t="n">
        <v>81.04000000000001</v>
      </c>
      <c r="K10" t="n">
        <v>32.27</v>
      </c>
      <c r="L10" t="n">
        <v>9</v>
      </c>
      <c r="M10" t="n">
        <v>27</v>
      </c>
      <c r="N10" t="n">
        <v>9.77</v>
      </c>
      <c r="O10" t="n">
        <v>10229.34</v>
      </c>
      <c r="P10" t="n">
        <v>376.93</v>
      </c>
      <c r="Q10" t="n">
        <v>793.2</v>
      </c>
      <c r="R10" t="n">
        <v>147.48</v>
      </c>
      <c r="S10" t="n">
        <v>86.27</v>
      </c>
      <c r="T10" t="n">
        <v>19986.71</v>
      </c>
      <c r="U10" t="n">
        <v>0.58</v>
      </c>
      <c r="V10" t="n">
        <v>0.78</v>
      </c>
      <c r="W10" t="n">
        <v>0.28</v>
      </c>
      <c r="X10" t="n">
        <v>1.18</v>
      </c>
      <c r="Y10" t="n">
        <v>0.5</v>
      </c>
      <c r="Z10" t="n">
        <v>10</v>
      </c>
      <c r="AA10" t="n">
        <v>521.7442449224993</v>
      </c>
      <c r="AB10" t="n">
        <v>713.8734936345405</v>
      </c>
      <c r="AC10" t="n">
        <v>645.7424093298001</v>
      </c>
      <c r="AD10" t="n">
        <v>521744.2449224993</v>
      </c>
      <c r="AE10" t="n">
        <v>713873.4936345405</v>
      </c>
      <c r="AF10" t="n">
        <v>1.701191532964736e-06</v>
      </c>
      <c r="AG10" t="n">
        <v>1.343541666666667</v>
      </c>
      <c r="AH10" t="n">
        <v>645742.4093298002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1.5551</v>
      </c>
      <c r="E11" t="n">
        <v>64.3</v>
      </c>
      <c r="F11" t="n">
        <v>62.01</v>
      </c>
      <c r="G11" t="n">
        <v>128.3</v>
      </c>
      <c r="H11" t="n">
        <v>2.13</v>
      </c>
      <c r="I11" t="n">
        <v>29</v>
      </c>
      <c r="J11" t="n">
        <v>82.25</v>
      </c>
      <c r="K11" t="n">
        <v>32.27</v>
      </c>
      <c r="L11" t="n">
        <v>10</v>
      </c>
      <c r="M11" t="n">
        <v>10</v>
      </c>
      <c r="N11" t="n">
        <v>9.98</v>
      </c>
      <c r="O11" t="n">
        <v>10377.72</v>
      </c>
      <c r="P11" t="n">
        <v>370.58</v>
      </c>
      <c r="Q11" t="n">
        <v>793.2</v>
      </c>
      <c r="R11" t="n">
        <v>141.97</v>
      </c>
      <c r="S11" t="n">
        <v>86.27</v>
      </c>
      <c r="T11" t="n">
        <v>17247.48</v>
      </c>
      <c r="U11" t="n">
        <v>0.61</v>
      </c>
      <c r="V11" t="n">
        <v>0.78</v>
      </c>
      <c r="W11" t="n">
        <v>0.29</v>
      </c>
      <c r="X11" t="n">
        <v>1.04</v>
      </c>
      <c r="Y11" t="n">
        <v>0.5</v>
      </c>
      <c r="Z11" t="n">
        <v>10</v>
      </c>
      <c r="AA11" t="n">
        <v>514.2702568489553</v>
      </c>
      <c r="AB11" t="n">
        <v>703.6472534232349</v>
      </c>
      <c r="AC11" t="n">
        <v>636.4921471316435</v>
      </c>
      <c r="AD11" t="n">
        <v>514270.2568489553</v>
      </c>
      <c r="AE11" t="n">
        <v>703647.2534232349</v>
      </c>
      <c r="AF11" t="n">
        <v>1.706128565015775e-06</v>
      </c>
      <c r="AG11" t="n">
        <v>1.339583333333333</v>
      </c>
      <c r="AH11" t="n">
        <v>636492.1471316435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1.5562</v>
      </c>
      <c r="E12" t="n">
        <v>64.26000000000001</v>
      </c>
      <c r="F12" t="n">
        <v>61.98</v>
      </c>
      <c r="G12" t="n">
        <v>132.82</v>
      </c>
      <c r="H12" t="n">
        <v>2.31</v>
      </c>
      <c r="I12" t="n">
        <v>28</v>
      </c>
      <c r="J12" t="n">
        <v>83.45</v>
      </c>
      <c r="K12" t="n">
        <v>32.27</v>
      </c>
      <c r="L12" t="n">
        <v>11</v>
      </c>
      <c r="M12" t="n">
        <v>3</v>
      </c>
      <c r="N12" t="n">
        <v>10.18</v>
      </c>
      <c r="O12" t="n">
        <v>10526.45</v>
      </c>
      <c r="P12" t="n">
        <v>372.35</v>
      </c>
      <c r="Q12" t="n">
        <v>793.21</v>
      </c>
      <c r="R12" t="n">
        <v>140.65</v>
      </c>
      <c r="S12" t="n">
        <v>86.27</v>
      </c>
      <c r="T12" t="n">
        <v>16590.6</v>
      </c>
      <c r="U12" t="n">
        <v>0.61</v>
      </c>
      <c r="V12" t="n">
        <v>0.78</v>
      </c>
      <c r="W12" t="n">
        <v>0.3</v>
      </c>
      <c r="X12" t="n">
        <v>1.01</v>
      </c>
      <c r="Y12" t="n">
        <v>0.5</v>
      </c>
      <c r="Z12" t="n">
        <v>10</v>
      </c>
      <c r="AA12" t="n">
        <v>515.3672267663904</v>
      </c>
      <c r="AB12" t="n">
        <v>705.1481760591669</v>
      </c>
      <c r="AC12" t="n">
        <v>637.8498238177601</v>
      </c>
      <c r="AD12" t="n">
        <v>515367.2267663904</v>
      </c>
      <c r="AE12" t="n">
        <v>705148.1760591669</v>
      </c>
      <c r="AF12" t="n">
        <v>1.707335395072695e-06</v>
      </c>
      <c r="AG12" t="n">
        <v>1.33875</v>
      </c>
      <c r="AH12" t="n">
        <v>637849.8238177601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1.5557</v>
      </c>
      <c r="E13" t="n">
        <v>64.28</v>
      </c>
      <c r="F13" t="n">
        <v>62</v>
      </c>
      <c r="G13" t="n">
        <v>132.86</v>
      </c>
      <c r="H13" t="n">
        <v>2.48</v>
      </c>
      <c r="I13" t="n">
        <v>28</v>
      </c>
      <c r="J13" t="n">
        <v>84.66</v>
      </c>
      <c r="K13" t="n">
        <v>32.27</v>
      </c>
      <c r="L13" t="n">
        <v>12</v>
      </c>
      <c r="M13" t="n">
        <v>0</v>
      </c>
      <c r="N13" t="n">
        <v>10.39</v>
      </c>
      <c r="O13" t="n">
        <v>10675.53</v>
      </c>
      <c r="P13" t="n">
        <v>377.03</v>
      </c>
      <c r="Q13" t="n">
        <v>793.21</v>
      </c>
      <c r="R13" t="n">
        <v>141.29</v>
      </c>
      <c r="S13" t="n">
        <v>86.27</v>
      </c>
      <c r="T13" t="n">
        <v>16910.17</v>
      </c>
      <c r="U13" t="n">
        <v>0.61</v>
      </c>
      <c r="V13" t="n">
        <v>0.78</v>
      </c>
      <c r="W13" t="n">
        <v>0.3</v>
      </c>
      <c r="X13" t="n">
        <v>1.03</v>
      </c>
      <c r="Y13" t="n">
        <v>0.5</v>
      </c>
      <c r="Z13" t="n">
        <v>10</v>
      </c>
      <c r="AA13" t="n">
        <v>519.6840813128373</v>
      </c>
      <c r="AB13" t="n">
        <v>711.054686895797</v>
      </c>
      <c r="AC13" t="n">
        <v>643.1926255499822</v>
      </c>
      <c r="AD13" t="n">
        <v>519684.0813128373</v>
      </c>
      <c r="AE13" t="n">
        <v>711054.686895797</v>
      </c>
      <c r="AF13" t="n">
        <v>1.706786835955913e-06</v>
      </c>
      <c r="AG13" t="n">
        <v>1.339166666666667</v>
      </c>
      <c r="AH13" t="n">
        <v>643192.6255499822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1.3541</v>
      </c>
      <c r="E2" t="n">
        <v>73.84999999999999</v>
      </c>
      <c r="F2" t="n">
        <v>69.59999999999999</v>
      </c>
      <c r="G2" t="n">
        <v>18.16</v>
      </c>
      <c r="H2" t="n">
        <v>0.43</v>
      </c>
      <c r="I2" t="n">
        <v>230</v>
      </c>
      <c r="J2" t="n">
        <v>39.78</v>
      </c>
      <c r="K2" t="n">
        <v>19.54</v>
      </c>
      <c r="L2" t="n">
        <v>1</v>
      </c>
      <c r="M2" t="n">
        <v>228</v>
      </c>
      <c r="N2" t="n">
        <v>4.24</v>
      </c>
      <c r="O2" t="n">
        <v>5140</v>
      </c>
      <c r="P2" t="n">
        <v>317.85</v>
      </c>
      <c r="Q2" t="n">
        <v>793.3099999999999</v>
      </c>
      <c r="R2" t="n">
        <v>396.12</v>
      </c>
      <c r="S2" t="n">
        <v>86.27</v>
      </c>
      <c r="T2" t="n">
        <v>143314.28</v>
      </c>
      <c r="U2" t="n">
        <v>0.22</v>
      </c>
      <c r="V2" t="n">
        <v>0.7</v>
      </c>
      <c r="W2" t="n">
        <v>0.59</v>
      </c>
      <c r="X2" t="n">
        <v>8.630000000000001</v>
      </c>
      <c r="Y2" t="n">
        <v>0.5</v>
      </c>
      <c r="Z2" t="n">
        <v>10</v>
      </c>
      <c r="AA2" t="n">
        <v>505.2088374567275</v>
      </c>
      <c r="AB2" t="n">
        <v>691.2490196491789</v>
      </c>
      <c r="AC2" t="n">
        <v>625.2771833879531</v>
      </c>
      <c r="AD2" t="n">
        <v>505208.8374567275</v>
      </c>
      <c r="AE2" t="n">
        <v>691249.0196491788</v>
      </c>
      <c r="AF2" t="n">
        <v>1.594510356663267e-06</v>
      </c>
      <c r="AG2" t="n">
        <v>1.538541666666666</v>
      </c>
      <c r="AH2" t="n">
        <v>625277.1833879531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1.4799</v>
      </c>
      <c r="E3" t="n">
        <v>67.56999999999999</v>
      </c>
      <c r="F3" t="n">
        <v>64.73999999999999</v>
      </c>
      <c r="G3" t="n">
        <v>38.08</v>
      </c>
      <c r="H3" t="n">
        <v>0.84</v>
      </c>
      <c r="I3" t="n">
        <v>102</v>
      </c>
      <c r="J3" t="n">
        <v>40.89</v>
      </c>
      <c r="K3" t="n">
        <v>19.54</v>
      </c>
      <c r="L3" t="n">
        <v>2</v>
      </c>
      <c r="M3" t="n">
        <v>100</v>
      </c>
      <c r="N3" t="n">
        <v>4.35</v>
      </c>
      <c r="O3" t="n">
        <v>5277.26</v>
      </c>
      <c r="P3" t="n">
        <v>280.14</v>
      </c>
      <c r="Q3" t="n">
        <v>793.2</v>
      </c>
      <c r="R3" t="n">
        <v>234.25</v>
      </c>
      <c r="S3" t="n">
        <v>86.27</v>
      </c>
      <c r="T3" t="n">
        <v>63021.31</v>
      </c>
      <c r="U3" t="n">
        <v>0.37</v>
      </c>
      <c r="V3" t="n">
        <v>0.75</v>
      </c>
      <c r="W3" t="n">
        <v>0.38</v>
      </c>
      <c r="X3" t="n">
        <v>3.77</v>
      </c>
      <c r="Y3" t="n">
        <v>0.5</v>
      </c>
      <c r="Z3" t="n">
        <v>10</v>
      </c>
      <c r="AA3" t="n">
        <v>416.3352202200364</v>
      </c>
      <c r="AB3" t="n">
        <v>569.6482157186639</v>
      </c>
      <c r="AC3" t="n">
        <v>515.281789516766</v>
      </c>
      <c r="AD3" t="n">
        <v>416335.2202200364</v>
      </c>
      <c r="AE3" t="n">
        <v>569648.2157186639</v>
      </c>
      <c r="AF3" t="n">
        <v>1.742645208497134e-06</v>
      </c>
      <c r="AG3" t="n">
        <v>1.407708333333333</v>
      </c>
      <c r="AH3" t="n">
        <v>515281.789516766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1.521</v>
      </c>
      <c r="E4" t="n">
        <v>65.75</v>
      </c>
      <c r="F4" t="n">
        <v>63.35</v>
      </c>
      <c r="G4" t="n">
        <v>60.33</v>
      </c>
      <c r="H4" t="n">
        <v>1.22</v>
      </c>
      <c r="I4" t="n">
        <v>63</v>
      </c>
      <c r="J4" t="n">
        <v>42.01</v>
      </c>
      <c r="K4" t="n">
        <v>19.54</v>
      </c>
      <c r="L4" t="n">
        <v>3</v>
      </c>
      <c r="M4" t="n">
        <v>55</v>
      </c>
      <c r="N4" t="n">
        <v>4.46</v>
      </c>
      <c r="O4" t="n">
        <v>5414.79</v>
      </c>
      <c r="P4" t="n">
        <v>256.17</v>
      </c>
      <c r="Q4" t="n">
        <v>793.2</v>
      </c>
      <c r="R4" t="n">
        <v>187.34</v>
      </c>
      <c r="S4" t="n">
        <v>86.27</v>
      </c>
      <c r="T4" t="n">
        <v>39761.89</v>
      </c>
      <c r="U4" t="n">
        <v>0.46</v>
      </c>
      <c r="V4" t="n">
        <v>0.77</v>
      </c>
      <c r="W4" t="n">
        <v>0.33</v>
      </c>
      <c r="X4" t="n">
        <v>2.38</v>
      </c>
      <c r="Y4" t="n">
        <v>0.5</v>
      </c>
      <c r="Z4" t="n">
        <v>10</v>
      </c>
      <c r="AA4" t="n">
        <v>380.5175965846545</v>
      </c>
      <c r="AB4" t="n">
        <v>520.6409628987018</v>
      </c>
      <c r="AC4" t="n">
        <v>470.9517201238298</v>
      </c>
      <c r="AD4" t="n">
        <v>380517.5965846545</v>
      </c>
      <c r="AE4" t="n">
        <v>520640.9628987018</v>
      </c>
      <c r="AF4" t="n">
        <v>1.791042206989756e-06</v>
      </c>
      <c r="AG4" t="n">
        <v>1.369791666666667</v>
      </c>
      <c r="AH4" t="n">
        <v>470951.7201238298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1.5297</v>
      </c>
      <c r="E5" t="n">
        <v>65.37</v>
      </c>
      <c r="F5" t="n">
        <v>63.06</v>
      </c>
      <c r="G5" t="n">
        <v>68.8</v>
      </c>
      <c r="H5" t="n">
        <v>1.59</v>
      </c>
      <c r="I5" t="n">
        <v>55</v>
      </c>
      <c r="J5" t="n">
        <v>43.13</v>
      </c>
      <c r="K5" t="n">
        <v>19.54</v>
      </c>
      <c r="L5" t="n">
        <v>4</v>
      </c>
      <c r="M5" t="n">
        <v>3</v>
      </c>
      <c r="N5" t="n">
        <v>4.58</v>
      </c>
      <c r="O5" t="n">
        <v>5552.61</v>
      </c>
      <c r="P5" t="n">
        <v>252.92</v>
      </c>
      <c r="Q5" t="n">
        <v>793.24</v>
      </c>
      <c r="R5" t="n">
        <v>175.7</v>
      </c>
      <c r="S5" t="n">
        <v>86.27</v>
      </c>
      <c r="T5" t="n">
        <v>33977.97</v>
      </c>
      <c r="U5" t="n">
        <v>0.49</v>
      </c>
      <c r="V5" t="n">
        <v>0.77</v>
      </c>
      <c r="W5" t="n">
        <v>0.38</v>
      </c>
      <c r="X5" t="n">
        <v>2.09</v>
      </c>
      <c r="Y5" t="n">
        <v>0.5</v>
      </c>
      <c r="Z5" t="n">
        <v>10</v>
      </c>
      <c r="AA5" t="n">
        <v>374.8138616290021</v>
      </c>
      <c r="AB5" t="n">
        <v>512.8368611013512</v>
      </c>
      <c r="AC5" t="n">
        <v>463.8924308488926</v>
      </c>
      <c r="AD5" t="n">
        <v>374813.8616290021</v>
      </c>
      <c r="AE5" t="n">
        <v>512836.8611013513</v>
      </c>
      <c r="AF5" t="n">
        <v>1.801286827108633e-06</v>
      </c>
      <c r="AG5" t="n">
        <v>1.361875</v>
      </c>
      <c r="AH5" t="n">
        <v>463892.4308488926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1.5316</v>
      </c>
      <c r="E6" t="n">
        <v>65.29000000000001</v>
      </c>
      <c r="F6" t="n">
        <v>62.99</v>
      </c>
      <c r="G6" t="n">
        <v>69.98999999999999</v>
      </c>
      <c r="H6" t="n">
        <v>1.94</v>
      </c>
      <c r="I6" t="n">
        <v>54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258</v>
      </c>
      <c r="Q6" t="n">
        <v>793.27</v>
      </c>
      <c r="R6" t="n">
        <v>173.17</v>
      </c>
      <c r="S6" t="n">
        <v>86.27</v>
      </c>
      <c r="T6" t="n">
        <v>32722.18</v>
      </c>
      <c r="U6" t="n">
        <v>0.5</v>
      </c>
      <c r="V6" t="n">
        <v>0.77</v>
      </c>
      <c r="W6" t="n">
        <v>0.38</v>
      </c>
      <c r="X6" t="n">
        <v>2.02</v>
      </c>
      <c r="Y6" t="n">
        <v>0.5</v>
      </c>
      <c r="Z6" t="n">
        <v>10</v>
      </c>
      <c r="AA6" t="n">
        <v>378.7048248557211</v>
      </c>
      <c r="AB6" t="n">
        <v>518.1606486453308</v>
      </c>
      <c r="AC6" t="n">
        <v>468.7081235816576</v>
      </c>
      <c r="AD6" t="n">
        <v>378704.8248557211</v>
      </c>
      <c r="AE6" t="n">
        <v>518160.6486453307</v>
      </c>
      <c r="AF6" t="n">
        <v>1.803524157939192e-06</v>
      </c>
      <c r="AG6" t="n">
        <v>1.360208333333333</v>
      </c>
      <c r="AH6" t="n">
        <v>468708.1235816575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0.878</v>
      </c>
      <c r="E2" t="n">
        <v>113.9</v>
      </c>
      <c r="F2" t="n">
        <v>90.15000000000001</v>
      </c>
      <c r="G2" t="n">
        <v>7.26</v>
      </c>
      <c r="H2" t="n">
        <v>0.12</v>
      </c>
      <c r="I2" t="n">
        <v>745</v>
      </c>
      <c r="J2" t="n">
        <v>141.81</v>
      </c>
      <c r="K2" t="n">
        <v>47.83</v>
      </c>
      <c r="L2" t="n">
        <v>1</v>
      </c>
      <c r="M2" t="n">
        <v>743</v>
      </c>
      <c r="N2" t="n">
        <v>22.98</v>
      </c>
      <c r="O2" t="n">
        <v>17723.39</v>
      </c>
      <c r="P2" t="n">
        <v>1022.78</v>
      </c>
      <c r="Q2" t="n">
        <v>793.4</v>
      </c>
      <c r="R2" t="n">
        <v>1084.93</v>
      </c>
      <c r="S2" t="n">
        <v>86.27</v>
      </c>
      <c r="T2" t="n">
        <v>485144.75</v>
      </c>
      <c r="U2" t="n">
        <v>0.08</v>
      </c>
      <c r="V2" t="n">
        <v>0.54</v>
      </c>
      <c r="W2" t="n">
        <v>1.42</v>
      </c>
      <c r="X2" t="n">
        <v>29.16</v>
      </c>
      <c r="Y2" t="n">
        <v>0.5</v>
      </c>
      <c r="Z2" t="n">
        <v>10</v>
      </c>
      <c r="AA2" t="n">
        <v>2260.631541014087</v>
      </c>
      <c r="AB2" t="n">
        <v>3093.095806440506</v>
      </c>
      <c r="AC2" t="n">
        <v>2797.895083860938</v>
      </c>
      <c r="AD2" t="n">
        <v>2260631.541014087</v>
      </c>
      <c r="AE2" t="n">
        <v>3093095.806440506</v>
      </c>
      <c r="AF2" t="n">
        <v>8.64624814239117e-07</v>
      </c>
      <c r="AG2" t="n">
        <v>2.372916666666667</v>
      </c>
      <c r="AH2" t="n">
        <v>2797895.083860938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1.2068</v>
      </c>
      <c r="E3" t="n">
        <v>82.86</v>
      </c>
      <c r="F3" t="n">
        <v>72.11</v>
      </c>
      <c r="G3" t="n">
        <v>14.67</v>
      </c>
      <c r="H3" t="n">
        <v>0.25</v>
      </c>
      <c r="I3" t="n">
        <v>295</v>
      </c>
      <c r="J3" t="n">
        <v>143.17</v>
      </c>
      <c r="K3" t="n">
        <v>47.83</v>
      </c>
      <c r="L3" t="n">
        <v>2</v>
      </c>
      <c r="M3" t="n">
        <v>293</v>
      </c>
      <c r="N3" t="n">
        <v>23.34</v>
      </c>
      <c r="O3" t="n">
        <v>17891.86</v>
      </c>
      <c r="P3" t="n">
        <v>813.88</v>
      </c>
      <c r="Q3" t="n">
        <v>793.21</v>
      </c>
      <c r="R3" t="n">
        <v>480.39</v>
      </c>
      <c r="S3" t="n">
        <v>86.27</v>
      </c>
      <c r="T3" t="n">
        <v>185126.73</v>
      </c>
      <c r="U3" t="n">
        <v>0.18</v>
      </c>
      <c r="V3" t="n">
        <v>0.67</v>
      </c>
      <c r="W3" t="n">
        <v>0.6899999999999999</v>
      </c>
      <c r="X3" t="n">
        <v>11.14</v>
      </c>
      <c r="Y3" t="n">
        <v>0.5</v>
      </c>
      <c r="Z3" t="n">
        <v>10</v>
      </c>
      <c r="AA3" t="n">
        <v>1312.858240591827</v>
      </c>
      <c r="AB3" t="n">
        <v>1796.31056399558</v>
      </c>
      <c r="AC3" t="n">
        <v>1624.873204905552</v>
      </c>
      <c r="AD3" t="n">
        <v>1312858.240591827</v>
      </c>
      <c r="AE3" t="n">
        <v>1796310.563995579</v>
      </c>
      <c r="AF3" t="n">
        <v>1.188415974742331e-06</v>
      </c>
      <c r="AG3" t="n">
        <v>1.72625</v>
      </c>
      <c r="AH3" t="n">
        <v>1624873.204905552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1.3266</v>
      </c>
      <c r="E4" t="n">
        <v>75.38</v>
      </c>
      <c r="F4" t="n">
        <v>67.84</v>
      </c>
      <c r="G4" t="n">
        <v>22.12</v>
      </c>
      <c r="H4" t="n">
        <v>0.37</v>
      </c>
      <c r="I4" t="n">
        <v>184</v>
      </c>
      <c r="J4" t="n">
        <v>144.54</v>
      </c>
      <c r="K4" t="n">
        <v>47.83</v>
      </c>
      <c r="L4" t="n">
        <v>3</v>
      </c>
      <c r="M4" t="n">
        <v>182</v>
      </c>
      <c r="N4" t="n">
        <v>23.71</v>
      </c>
      <c r="O4" t="n">
        <v>18060.85</v>
      </c>
      <c r="P4" t="n">
        <v>762.46</v>
      </c>
      <c r="Q4" t="n">
        <v>793.27</v>
      </c>
      <c r="R4" t="n">
        <v>337.29</v>
      </c>
      <c r="S4" t="n">
        <v>86.27</v>
      </c>
      <c r="T4" t="n">
        <v>114131.86</v>
      </c>
      <c r="U4" t="n">
        <v>0.26</v>
      </c>
      <c r="V4" t="n">
        <v>0.72</v>
      </c>
      <c r="W4" t="n">
        <v>0.51</v>
      </c>
      <c r="X4" t="n">
        <v>6.86</v>
      </c>
      <c r="Y4" t="n">
        <v>0.5</v>
      </c>
      <c r="Z4" t="n">
        <v>10</v>
      </c>
      <c r="AA4" t="n">
        <v>1120.904339542084</v>
      </c>
      <c r="AB4" t="n">
        <v>1533.670768170877</v>
      </c>
      <c r="AC4" t="n">
        <v>1387.29938257709</v>
      </c>
      <c r="AD4" t="n">
        <v>1120904.339542084</v>
      </c>
      <c r="AE4" t="n">
        <v>1533670.768170877</v>
      </c>
      <c r="AF4" t="n">
        <v>1.306390977869718e-06</v>
      </c>
      <c r="AG4" t="n">
        <v>1.570416666666667</v>
      </c>
      <c r="AH4" t="n">
        <v>1387299.382577091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1.3867</v>
      </c>
      <c r="E5" t="n">
        <v>72.11</v>
      </c>
      <c r="F5" t="n">
        <v>66.01000000000001</v>
      </c>
      <c r="G5" t="n">
        <v>29.56</v>
      </c>
      <c r="H5" t="n">
        <v>0.49</v>
      </c>
      <c r="I5" t="n">
        <v>134</v>
      </c>
      <c r="J5" t="n">
        <v>145.92</v>
      </c>
      <c r="K5" t="n">
        <v>47.83</v>
      </c>
      <c r="L5" t="n">
        <v>4</v>
      </c>
      <c r="M5" t="n">
        <v>132</v>
      </c>
      <c r="N5" t="n">
        <v>24.09</v>
      </c>
      <c r="O5" t="n">
        <v>18230.35</v>
      </c>
      <c r="P5" t="n">
        <v>738.86</v>
      </c>
      <c r="Q5" t="n">
        <v>793.22</v>
      </c>
      <c r="R5" t="n">
        <v>276.72</v>
      </c>
      <c r="S5" t="n">
        <v>86.27</v>
      </c>
      <c r="T5" t="n">
        <v>84094.61</v>
      </c>
      <c r="U5" t="n">
        <v>0.31</v>
      </c>
      <c r="V5" t="n">
        <v>0.74</v>
      </c>
      <c r="W5" t="n">
        <v>0.44</v>
      </c>
      <c r="X5" t="n">
        <v>5.04</v>
      </c>
      <c r="Y5" t="n">
        <v>0.5</v>
      </c>
      <c r="Z5" t="n">
        <v>10</v>
      </c>
      <c r="AA5" t="n">
        <v>1040.710053750564</v>
      </c>
      <c r="AB5" t="n">
        <v>1423.945408428725</v>
      </c>
      <c r="AC5" t="n">
        <v>1288.046057168219</v>
      </c>
      <c r="AD5" t="n">
        <v>1040710.053750564</v>
      </c>
      <c r="AE5" t="n">
        <v>1423945.408428725</v>
      </c>
      <c r="AF5" t="n">
        <v>1.365575432694059e-06</v>
      </c>
      <c r="AG5" t="n">
        <v>1.502291666666667</v>
      </c>
      <c r="AH5" t="n">
        <v>1288046.057168219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1.427</v>
      </c>
      <c r="E6" t="n">
        <v>70.08</v>
      </c>
      <c r="F6" t="n">
        <v>64.81</v>
      </c>
      <c r="G6" t="n">
        <v>37.04</v>
      </c>
      <c r="H6" t="n">
        <v>0.6</v>
      </c>
      <c r="I6" t="n">
        <v>105</v>
      </c>
      <c r="J6" t="n">
        <v>147.3</v>
      </c>
      <c r="K6" t="n">
        <v>47.83</v>
      </c>
      <c r="L6" t="n">
        <v>5</v>
      </c>
      <c r="M6" t="n">
        <v>103</v>
      </c>
      <c r="N6" t="n">
        <v>24.47</v>
      </c>
      <c r="O6" t="n">
        <v>18400.38</v>
      </c>
      <c r="P6" t="n">
        <v>722.6</v>
      </c>
      <c r="Q6" t="n">
        <v>793.21</v>
      </c>
      <c r="R6" t="n">
        <v>236.19</v>
      </c>
      <c r="S6" t="n">
        <v>86.27</v>
      </c>
      <c r="T6" t="n">
        <v>63975.7</v>
      </c>
      <c r="U6" t="n">
        <v>0.37</v>
      </c>
      <c r="V6" t="n">
        <v>0.75</v>
      </c>
      <c r="W6" t="n">
        <v>0.39</v>
      </c>
      <c r="X6" t="n">
        <v>3.84</v>
      </c>
      <c r="Y6" t="n">
        <v>0.5</v>
      </c>
      <c r="Z6" t="n">
        <v>10</v>
      </c>
      <c r="AA6" t="n">
        <v>990.4280894456305</v>
      </c>
      <c r="AB6" t="n">
        <v>1355.147406583008</v>
      </c>
      <c r="AC6" t="n">
        <v>1225.814040060056</v>
      </c>
      <c r="AD6" t="n">
        <v>990428.0894456304</v>
      </c>
      <c r="AE6" t="n">
        <v>1355147.406583008</v>
      </c>
      <c r="AF6" t="n">
        <v>1.405261514714374e-06</v>
      </c>
      <c r="AG6" t="n">
        <v>1.46</v>
      </c>
      <c r="AH6" t="n">
        <v>1225814.040060055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1.4518</v>
      </c>
      <c r="E7" t="n">
        <v>68.88</v>
      </c>
      <c r="F7" t="n">
        <v>64.14</v>
      </c>
      <c r="G7" t="n">
        <v>44.23</v>
      </c>
      <c r="H7" t="n">
        <v>0.71</v>
      </c>
      <c r="I7" t="n">
        <v>87</v>
      </c>
      <c r="J7" t="n">
        <v>148.68</v>
      </c>
      <c r="K7" t="n">
        <v>47.83</v>
      </c>
      <c r="L7" t="n">
        <v>6</v>
      </c>
      <c r="M7" t="n">
        <v>85</v>
      </c>
      <c r="N7" t="n">
        <v>24.85</v>
      </c>
      <c r="O7" t="n">
        <v>18570.94</v>
      </c>
      <c r="P7" t="n">
        <v>712.41</v>
      </c>
      <c r="Q7" t="n">
        <v>793.21</v>
      </c>
      <c r="R7" t="n">
        <v>213.63</v>
      </c>
      <c r="S7" t="n">
        <v>86.27</v>
      </c>
      <c r="T7" t="n">
        <v>52787.43</v>
      </c>
      <c r="U7" t="n">
        <v>0.4</v>
      </c>
      <c r="V7" t="n">
        <v>0.76</v>
      </c>
      <c r="W7" t="n">
        <v>0.36</v>
      </c>
      <c r="X7" t="n">
        <v>3.17</v>
      </c>
      <c r="Y7" t="n">
        <v>0.5</v>
      </c>
      <c r="Z7" t="n">
        <v>10</v>
      </c>
      <c r="AA7" t="n">
        <v>961.00507785211</v>
      </c>
      <c r="AB7" t="n">
        <v>1314.889544069094</v>
      </c>
      <c r="AC7" t="n">
        <v>1189.398331442205</v>
      </c>
      <c r="AD7" t="n">
        <v>961005.07785211</v>
      </c>
      <c r="AE7" t="n">
        <v>1314889.544069094</v>
      </c>
      <c r="AF7" t="n">
        <v>1.429683719034567e-06</v>
      </c>
      <c r="AG7" t="n">
        <v>1.435</v>
      </c>
      <c r="AH7" t="n">
        <v>1189398.331442205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1.4734</v>
      </c>
      <c r="E8" t="n">
        <v>67.87</v>
      </c>
      <c r="F8" t="n">
        <v>63.53</v>
      </c>
      <c r="G8" t="n">
        <v>52.22</v>
      </c>
      <c r="H8" t="n">
        <v>0.83</v>
      </c>
      <c r="I8" t="n">
        <v>73</v>
      </c>
      <c r="J8" t="n">
        <v>150.07</v>
      </c>
      <c r="K8" t="n">
        <v>47.83</v>
      </c>
      <c r="L8" t="n">
        <v>7</v>
      </c>
      <c r="M8" t="n">
        <v>71</v>
      </c>
      <c r="N8" t="n">
        <v>25.24</v>
      </c>
      <c r="O8" t="n">
        <v>18742.03</v>
      </c>
      <c r="P8" t="n">
        <v>702.95</v>
      </c>
      <c r="Q8" t="n">
        <v>793.22</v>
      </c>
      <c r="R8" t="n">
        <v>193.19</v>
      </c>
      <c r="S8" t="n">
        <v>86.27</v>
      </c>
      <c r="T8" t="n">
        <v>42637.07</v>
      </c>
      <c r="U8" t="n">
        <v>0.45</v>
      </c>
      <c r="V8" t="n">
        <v>0.76</v>
      </c>
      <c r="W8" t="n">
        <v>0.34</v>
      </c>
      <c r="X8" t="n">
        <v>2.56</v>
      </c>
      <c r="Y8" t="n">
        <v>0.5</v>
      </c>
      <c r="Z8" t="n">
        <v>10</v>
      </c>
      <c r="AA8" t="n">
        <v>935.5296262017664</v>
      </c>
      <c r="AB8" t="n">
        <v>1280.032907223488</v>
      </c>
      <c r="AC8" t="n">
        <v>1157.868363095546</v>
      </c>
      <c r="AD8" t="n">
        <v>935529.6262017664</v>
      </c>
      <c r="AE8" t="n">
        <v>1280032.907223488</v>
      </c>
      <c r="AF8" t="n">
        <v>1.450954671184414e-06</v>
      </c>
      <c r="AG8" t="n">
        <v>1.413958333333333</v>
      </c>
      <c r="AH8" t="n">
        <v>1157868.363095546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1.4821</v>
      </c>
      <c r="E9" t="n">
        <v>67.47</v>
      </c>
      <c r="F9" t="n">
        <v>63.4</v>
      </c>
      <c r="G9" t="n">
        <v>59.43</v>
      </c>
      <c r="H9" t="n">
        <v>0.9399999999999999</v>
      </c>
      <c r="I9" t="n">
        <v>64</v>
      </c>
      <c r="J9" t="n">
        <v>151.46</v>
      </c>
      <c r="K9" t="n">
        <v>47.83</v>
      </c>
      <c r="L9" t="n">
        <v>8</v>
      </c>
      <c r="M9" t="n">
        <v>62</v>
      </c>
      <c r="N9" t="n">
        <v>25.63</v>
      </c>
      <c r="O9" t="n">
        <v>18913.66</v>
      </c>
      <c r="P9" t="n">
        <v>698.73</v>
      </c>
      <c r="Q9" t="n">
        <v>793.2</v>
      </c>
      <c r="R9" t="n">
        <v>189.39</v>
      </c>
      <c r="S9" t="n">
        <v>86.27</v>
      </c>
      <c r="T9" t="n">
        <v>40779.39</v>
      </c>
      <c r="U9" t="n">
        <v>0.46</v>
      </c>
      <c r="V9" t="n">
        <v>0.77</v>
      </c>
      <c r="W9" t="n">
        <v>0.32</v>
      </c>
      <c r="X9" t="n">
        <v>2.43</v>
      </c>
      <c r="Y9" t="n">
        <v>0.5</v>
      </c>
      <c r="Z9" t="n">
        <v>10</v>
      </c>
      <c r="AA9" t="n">
        <v>925.6072568636799</v>
      </c>
      <c r="AB9" t="n">
        <v>1266.456683751077</v>
      </c>
      <c r="AC9" t="n">
        <v>1145.587835336993</v>
      </c>
      <c r="AD9" t="n">
        <v>925607.25686368</v>
      </c>
      <c r="AE9" t="n">
        <v>1266456.683751077</v>
      </c>
      <c r="AF9" t="n">
        <v>1.459522138022546e-06</v>
      </c>
      <c r="AG9" t="n">
        <v>1.405625</v>
      </c>
      <c r="AH9" t="n">
        <v>1145587.835336993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1.4934</v>
      </c>
      <c r="E10" t="n">
        <v>66.95999999999999</v>
      </c>
      <c r="F10" t="n">
        <v>63.09</v>
      </c>
      <c r="G10" t="n">
        <v>66.41</v>
      </c>
      <c r="H10" t="n">
        <v>1.04</v>
      </c>
      <c r="I10" t="n">
        <v>57</v>
      </c>
      <c r="J10" t="n">
        <v>152.85</v>
      </c>
      <c r="K10" t="n">
        <v>47.83</v>
      </c>
      <c r="L10" t="n">
        <v>9</v>
      </c>
      <c r="M10" t="n">
        <v>55</v>
      </c>
      <c r="N10" t="n">
        <v>26.03</v>
      </c>
      <c r="O10" t="n">
        <v>19085.83</v>
      </c>
      <c r="P10" t="n">
        <v>692.64</v>
      </c>
      <c r="Q10" t="n">
        <v>793.2</v>
      </c>
      <c r="R10" t="n">
        <v>178.86</v>
      </c>
      <c r="S10" t="n">
        <v>86.27</v>
      </c>
      <c r="T10" t="n">
        <v>35549.65</v>
      </c>
      <c r="U10" t="n">
        <v>0.48</v>
      </c>
      <c r="V10" t="n">
        <v>0.77</v>
      </c>
      <c r="W10" t="n">
        <v>0.31</v>
      </c>
      <c r="X10" t="n">
        <v>2.12</v>
      </c>
      <c r="Y10" t="n">
        <v>0.5</v>
      </c>
      <c r="Z10" t="n">
        <v>10</v>
      </c>
      <c r="AA10" t="n">
        <v>911.7262428348872</v>
      </c>
      <c r="AB10" t="n">
        <v>1247.464067969764</v>
      </c>
      <c r="AC10" t="n">
        <v>1128.407848149545</v>
      </c>
      <c r="AD10" t="n">
        <v>911726.2428348872</v>
      </c>
      <c r="AE10" t="n">
        <v>1247464.067969764</v>
      </c>
      <c r="AF10" t="n">
        <v>1.470649997249086e-06</v>
      </c>
      <c r="AG10" t="n">
        <v>1.395</v>
      </c>
      <c r="AH10" t="n">
        <v>1128407.848149545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1.5027</v>
      </c>
      <c r="E11" t="n">
        <v>66.54000000000001</v>
      </c>
      <c r="F11" t="n">
        <v>62.84</v>
      </c>
      <c r="G11" t="n">
        <v>73.93000000000001</v>
      </c>
      <c r="H11" t="n">
        <v>1.15</v>
      </c>
      <c r="I11" t="n">
        <v>51</v>
      </c>
      <c r="J11" t="n">
        <v>154.25</v>
      </c>
      <c r="K11" t="n">
        <v>47.83</v>
      </c>
      <c r="L11" t="n">
        <v>10</v>
      </c>
      <c r="M11" t="n">
        <v>49</v>
      </c>
      <c r="N11" t="n">
        <v>26.43</v>
      </c>
      <c r="O11" t="n">
        <v>19258.55</v>
      </c>
      <c r="P11" t="n">
        <v>687.51</v>
      </c>
      <c r="Q11" t="n">
        <v>793.21</v>
      </c>
      <c r="R11" t="n">
        <v>170.7</v>
      </c>
      <c r="S11" t="n">
        <v>86.27</v>
      </c>
      <c r="T11" t="n">
        <v>31499.03</v>
      </c>
      <c r="U11" t="n">
        <v>0.51</v>
      </c>
      <c r="V11" t="n">
        <v>0.77</v>
      </c>
      <c r="W11" t="n">
        <v>0.3</v>
      </c>
      <c r="X11" t="n">
        <v>1.87</v>
      </c>
      <c r="Y11" t="n">
        <v>0.5</v>
      </c>
      <c r="Z11" t="n">
        <v>10</v>
      </c>
      <c r="AA11" t="n">
        <v>900.3735293560266</v>
      </c>
      <c r="AB11" t="n">
        <v>1231.930784541616</v>
      </c>
      <c r="AC11" t="n">
        <v>1114.357039490679</v>
      </c>
      <c r="AD11" t="n">
        <v>900373.5293560266</v>
      </c>
      <c r="AE11" t="n">
        <v>1231930.784541616</v>
      </c>
      <c r="AF11" t="n">
        <v>1.479808323869159e-06</v>
      </c>
      <c r="AG11" t="n">
        <v>1.38625</v>
      </c>
      <c r="AH11" t="n">
        <v>1114357.039490679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1.5097</v>
      </c>
      <c r="E12" t="n">
        <v>66.23999999999999</v>
      </c>
      <c r="F12" t="n">
        <v>62.68</v>
      </c>
      <c r="G12" t="n">
        <v>81.76000000000001</v>
      </c>
      <c r="H12" t="n">
        <v>1.25</v>
      </c>
      <c r="I12" t="n">
        <v>46</v>
      </c>
      <c r="J12" t="n">
        <v>155.66</v>
      </c>
      <c r="K12" t="n">
        <v>47.83</v>
      </c>
      <c r="L12" t="n">
        <v>11</v>
      </c>
      <c r="M12" t="n">
        <v>44</v>
      </c>
      <c r="N12" t="n">
        <v>26.83</v>
      </c>
      <c r="O12" t="n">
        <v>19431.82</v>
      </c>
      <c r="P12" t="n">
        <v>682.21</v>
      </c>
      <c r="Q12" t="n">
        <v>793.2</v>
      </c>
      <c r="R12" t="n">
        <v>165.24</v>
      </c>
      <c r="S12" t="n">
        <v>86.27</v>
      </c>
      <c r="T12" t="n">
        <v>28792.82</v>
      </c>
      <c r="U12" t="n">
        <v>0.52</v>
      </c>
      <c r="V12" t="n">
        <v>0.77</v>
      </c>
      <c r="W12" t="n">
        <v>0.3</v>
      </c>
      <c r="X12" t="n">
        <v>1.71</v>
      </c>
      <c r="Y12" t="n">
        <v>0.5</v>
      </c>
      <c r="Z12" t="n">
        <v>10</v>
      </c>
      <c r="AA12" t="n">
        <v>890.7460143315362</v>
      </c>
      <c r="AB12" t="n">
        <v>1218.757993749122</v>
      </c>
      <c r="AC12" t="n">
        <v>1102.441441363293</v>
      </c>
      <c r="AD12" t="n">
        <v>890746.0143315363</v>
      </c>
      <c r="AE12" t="n">
        <v>1218757.993749122</v>
      </c>
      <c r="AF12" t="n">
        <v>1.486701687991794e-06</v>
      </c>
      <c r="AG12" t="n">
        <v>1.38</v>
      </c>
      <c r="AH12" t="n">
        <v>1102441.441363293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1.5171</v>
      </c>
      <c r="E13" t="n">
        <v>65.91</v>
      </c>
      <c r="F13" t="n">
        <v>62.47</v>
      </c>
      <c r="G13" t="n">
        <v>89.25</v>
      </c>
      <c r="H13" t="n">
        <v>1.35</v>
      </c>
      <c r="I13" t="n">
        <v>42</v>
      </c>
      <c r="J13" t="n">
        <v>157.07</v>
      </c>
      <c r="K13" t="n">
        <v>47.83</v>
      </c>
      <c r="L13" t="n">
        <v>12</v>
      </c>
      <c r="M13" t="n">
        <v>40</v>
      </c>
      <c r="N13" t="n">
        <v>27.24</v>
      </c>
      <c r="O13" t="n">
        <v>19605.66</v>
      </c>
      <c r="P13" t="n">
        <v>677.87</v>
      </c>
      <c r="Q13" t="n">
        <v>793.21</v>
      </c>
      <c r="R13" t="n">
        <v>158.2</v>
      </c>
      <c r="S13" t="n">
        <v>86.27</v>
      </c>
      <c r="T13" t="n">
        <v>25296.96</v>
      </c>
      <c r="U13" t="n">
        <v>0.55</v>
      </c>
      <c r="V13" t="n">
        <v>0.78</v>
      </c>
      <c r="W13" t="n">
        <v>0.29</v>
      </c>
      <c r="X13" t="n">
        <v>1.5</v>
      </c>
      <c r="Y13" t="n">
        <v>0.5</v>
      </c>
      <c r="Z13" t="n">
        <v>10</v>
      </c>
      <c r="AA13" t="n">
        <v>881.6218871095726</v>
      </c>
      <c r="AB13" t="n">
        <v>1206.273960355947</v>
      </c>
      <c r="AC13" t="n">
        <v>1091.148866595712</v>
      </c>
      <c r="AD13" t="n">
        <v>881621.8871095726</v>
      </c>
      <c r="AE13" t="n">
        <v>1206273.960355947</v>
      </c>
      <c r="AF13" t="n">
        <v>1.493988958635723e-06</v>
      </c>
      <c r="AG13" t="n">
        <v>1.373125</v>
      </c>
      <c r="AH13" t="n">
        <v>1091148.866595712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1.5215</v>
      </c>
      <c r="E14" t="n">
        <v>65.72</v>
      </c>
      <c r="F14" t="n">
        <v>62.37</v>
      </c>
      <c r="G14" t="n">
        <v>95.95</v>
      </c>
      <c r="H14" t="n">
        <v>1.45</v>
      </c>
      <c r="I14" t="n">
        <v>39</v>
      </c>
      <c r="J14" t="n">
        <v>158.48</v>
      </c>
      <c r="K14" t="n">
        <v>47.83</v>
      </c>
      <c r="L14" t="n">
        <v>13</v>
      </c>
      <c r="M14" t="n">
        <v>37</v>
      </c>
      <c r="N14" t="n">
        <v>27.65</v>
      </c>
      <c r="O14" t="n">
        <v>19780.06</v>
      </c>
      <c r="P14" t="n">
        <v>674.78</v>
      </c>
      <c r="Q14" t="n">
        <v>793.21</v>
      </c>
      <c r="R14" t="n">
        <v>154.74</v>
      </c>
      <c r="S14" t="n">
        <v>86.27</v>
      </c>
      <c r="T14" t="n">
        <v>23582.37</v>
      </c>
      <c r="U14" t="n">
        <v>0.5600000000000001</v>
      </c>
      <c r="V14" t="n">
        <v>0.78</v>
      </c>
      <c r="W14" t="n">
        <v>0.28</v>
      </c>
      <c r="X14" t="n">
        <v>1.4</v>
      </c>
      <c r="Y14" t="n">
        <v>0.5</v>
      </c>
      <c r="Z14" t="n">
        <v>10</v>
      </c>
      <c r="AA14" t="n">
        <v>875.8893816793064</v>
      </c>
      <c r="AB14" t="n">
        <v>1198.430493525966</v>
      </c>
      <c r="AC14" t="n">
        <v>1084.053969231609</v>
      </c>
      <c r="AD14" t="n">
        <v>875889.3816793064</v>
      </c>
      <c r="AE14" t="n">
        <v>1198430.493525966</v>
      </c>
      <c r="AF14" t="n">
        <v>1.498321930369951e-06</v>
      </c>
      <c r="AG14" t="n">
        <v>1.369166666666667</v>
      </c>
      <c r="AH14" t="n">
        <v>1084053.969231609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1.5298</v>
      </c>
      <c r="E15" t="n">
        <v>65.37</v>
      </c>
      <c r="F15" t="n">
        <v>62.1</v>
      </c>
      <c r="G15" t="n">
        <v>103.5</v>
      </c>
      <c r="H15" t="n">
        <v>1.55</v>
      </c>
      <c r="I15" t="n">
        <v>36</v>
      </c>
      <c r="J15" t="n">
        <v>159.9</v>
      </c>
      <c r="K15" t="n">
        <v>47.83</v>
      </c>
      <c r="L15" t="n">
        <v>14</v>
      </c>
      <c r="M15" t="n">
        <v>34</v>
      </c>
      <c r="N15" t="n">
        <v>28.07</v>
      </c>
      <c r="O15" t="n">
        <v>19955.16</v>
      </c>
      <c r="P15" t="n">
        <v>667.9400000000001</v>
      </c>
      <c r="Q15" t="n">
        <v>793.2</v>
      </c>
      <c r="R15" t="n">
        <v>145.08</v>
      </c>
      <c r="S15" t="n">
        <v>86.27</v>
      </c>
      <c r="T15" t="n">
        <v>18762.72</v>
      </c>
      <c r="U15" t="n">
        <v>0.59</v>
      </c>
      <c r="V15" t="n">
        <v>0.78</v>
      </c>
      <c r="W15" t="n">
        <v>0.28</v>
      </c>
      <c r="X15" t="n">
        <v>1.13</v>
      </c>
      <c r="Y15" t="n">
        <v>0.5</v>
      </c>
      <c r="Z15" t="n">
        <v>10</v>
      </c>
      <c r="AA15" t="n">
        <v>863.9226936168358</v>
      </c>
      <c r="AB15" t="n">
        <v>1182.057142985876</v>
      </c>
      <c r="AC15" t="n">
        <v>1069.243268286923</v>
      </c>
      <c r="AD15" t="n">
        <v>863922.6936168357</v>
      </c>
      <c r="AE15" t="n">
        <v>1182057.142985876</v>
      </c>
      <c r="AF15" t="n">
        <v>1.50649549068679e-06</v>
      </c>
      <c r="AG15" t="n">
        <v>1.361875</v>
      </c>
      <c r="AH15" t="n">
        <v>1069243.268286923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1.5301</v>
      </c>
      <c r="E16" t="n">
        <v>65.36</v>
      </c>
      <c r="F16" t="n">
        <v>62.18</v>
      </c>
      <c r="G16" t="n">
        <v>113.05</v>
      </c>
      <c r="H16" t="n">
        <v>1.65</v>
      </c>
      <c r="I16" t="n">
        <v>33</v>
      </c>
      <c r="J16" t="n">
        <v>161.32</v>
      </c>
      <c r="K16" t="n">
        <v>47.83</v>
      </c>
      <c r="L16" t="n">
        <v>15</v>
      </c>
      <c r="M16" t="n">
        <v>31</v>
      </c>
      <c r="N16" t="n">
        <v>28.5</v>
      </c>
      <c r="O16" t="n">
        <v>20130.71</v>
      </c>
      <c r="P16" t="n">
        <v>667.34</v>
      </c>
      <c r="Q16" t="n">
        <v>793.21</v>
      </c>
      <c r="R16" t="n">
        <v>148.44</v>
      </c>
      <c r="S16" t="n">
        <v>86.27</v>
      </c>
      <c r="T16" t="n">
        <v>20461.84</v>
      </c>
      <c r="U16" t="n">
        <v>0.58</v>
      </c>
      <c r="V16" t="n">
        <v>0.78</v>
      </c>
      <c r="W16" t="n">
        <v>0.27</v>
      </c>
      <c r="X16" t="n">
        <v>1.21</v>
      </c>
      <c r="Y16" t="n">
        <v>0.5</v>
      </c>
      <c r="Z16" t="n">
        <v>10</v>
      </c>
      <c r="AA16" t="n">
        <v>863.5586698126409</v>
      </c>
      <c r="AB16" t="n">
        <v>1181.55906955738</v>
      </c>
      <c r="AC16" t="n">
        <v>1068.792730287392</v>
      </c>
      <c r="AD16" t="n">
        <v>863558.6698126409</v>
      </c>
      <c r="AE16" t="n">
        <v>1181559.06955738</v>
      </c>
      <c r="AF16" t="n">
        <v>1.50679092057776e-06</v>
      </c>
      <c r="AG16" t="n">
        <v>1.361666666666667</v>
      </c>
      <c r="AH16" t="n">
        <v>1068792.730287392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1.5333</v>
      </c>
      <c r="E17" t="n">
        <v>65.22</v>
      </c>
      <c r="F17" t="n">
        <v>62.1</v>
      </c>
      <c r="G17" t="n">
        <v>120.19</v>
      </c>
      <c r="H17" t="n">
        <v>1.74</v>
      </c>
      <c r="I17" t="n">
        <v>31</v>
      </c>
      <c r="J17" t="n">
        <v>162.75</v>
      </c>
      <c r="K17" t="n">
        <v>47.83</v>
      </c>
      <c r="L17" t="n">
        <v>16</v>
      </c>
      <c r="M17" t="n">
        <v>29</v>
      </c>
      <c r="N17" t="n">
        <v>28.92</v>
      </c>
      <c r="O17" t="n">
        <v>20306.85</v>
      </c>
      <c r="P17" t="n">
        <v>663.91</v>
      </c>
      <c r="Q17" t="n">
        <v>793.2</v>
      </c>
      <c r="R17" t="n">
        <v>145.68</v>
      </c>
      <c r="S17" t="n">
        <v>86.27</v>
      </c>
      <c r="T17" t="n">
        <v>19092.21</v>
      </c>
      <c r="U17" t="n">
        <v>0.59</v>
      </c>
      <c r="V17" t="n">
        <v>0.78</v>
      </c>
      <c r="W17" t="n">
        <v>0.27</v>
      </c>
      <c r="X17" t="n">
        <v>1.13</v>
      </c>
      <c r="Y17" t="n">
        <v>0.5</v>
      </c>
      <c r="Z17" t="n">
        <v>10</v>
      </c>
      <c r="AA17" t="n">
        <v>858.3789048689642</v>
      </c>
      <c r="AB17" t="n">
        <v>1174.47188664634</v>
      </c>
      <c r="AC17" t="n">
        <v>1062.381938166458</v>
      </c>
      <c r="AD17" t="n">
        <v>858378.9048689642</v>
      </c>
      <c r="AE17" t="n">
        <v>1174471.88664634</v>
      </c>
      <c r="AF17" t="n">
        <v>1.509942172748108e-06</v>
      </c>
      <c r="AG17" t="n">
        <v>1.35875</v>
      </c>
      <c r="AH17" t="n">
        <v>1062381.938166458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1.5367</v>
      </c>
      <c r="E18" t="n">
        <v>65.06999999999999</v>
      </c>
      <c r="F18" t="n">
        <v>62.01</v>
      </c>
      <c r="G18" t="n">
        <v>128.29</v>
      </c>
      <c r="H18" t="n">
        <v>1.83</v>
      </c>
      <c r="I18" t="n">
        <v>29</v>
      </c>
      <c r="J18" t="n">
        <v>164.19</v>
      </c>
      <c r="K18" t="n">
        <v>47.83</v>
      </c>
      <c r="L18" t="n">
        <v>17</v>
      </c>
      <c r="M18" t="n">
        <v>27</v>
      </c>
      <c r="N18" t="n">
        <v>29.36</v>
      </c>
      <c r="O18" t="n">
        <v>20483.57</v>
      </c>
      <c r="P18" t="n">
        <v>659.87</v>
      </c>
      <c r="Q18" t="n">
        <v>793.2</v>
      </c>
      <c r="R18" t="n">
        <v>142.77</v>
      </c>
      <c r="S18" t="n">
        <v>86.27</v>
      </c>
      <c r="T18" t="n">
        <v>17646.81</v>
      </c>
      <c r="U18" t="n">
        <v>0.6</v>
      </c>
      <c r="V18" t="n">
        <v>0.78</v>
      </c>
      <c r="W18" t="n">
        <v>0.27</v>
      </c>
      <c r="X18" t="n">
        <v>1.04</v>
      </c>
      <c r="Y18" t="n">
        <v>0.5</v>
      </c>
      <c r="Z18" t="n">
        <v>10</v>
      </c>
      <c r="AA18" t="n">
        <v>852.5275734023141</v>
      </c>
      <c r="AB18" t="n">
        <v>1166.465836791144</v>
      </c>
      <c r="AC18" t="n">
        <v>1055.13997447288</v>
      </c>
      <c r="AD18" t="n">
        <v>852527.5734023141</v>
      </c>
      <c r="AE18" t="n">
        <v>1166465.836791144</v>
      </c>
      <c r="AF18" t="n">
        <v>1.513290378179102e-06</v>
      </c>
      <c r="AG18" t="n">
        <v>1.355625</v>
      </c>
      <c r="AH18" t="n">
        <v>1055139.97447288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1.5382</v>
      </c>
      <c r="E19" t="n">
        <v>65.01000000000001</v>
      </c>
      <c r="F19" t="n">
        <v>61.98</v>
      </c>
      <c r="G19" t="n">
        <v>132.8</v>
      </c>
      <c r="H19" t="n">
        <v>1.93</v>
      </c>
      <c r="I19" t="n">
        <v>28</v>
      </c>
      <c r="J19" t="n">
        <v>165.62</v>
      </c>
      <c r="K19" t="n">
        <v>47.83</v>
      </c>
      <c r="L19" t="n">
        <v>18</v>
      </c>
      <c r="M19" t="n">
        <v>26</v>
      </c>
      <c r="N19" t="n">
        <v>29.8</v>
      </c>
      <c r="O19" t="n">
        <v>20660.89</v>
      </c>
      <c r="P19" t="n">
        <v>656.27</v>
      </c>
      <c r="Q19" t="n">
        <v>793.2</v>
      </c>
      <c r="R19" t="n">
        <v>141.75</v>
      </c>
      <c r="S19" t="n">
        <v>86.27</v>
      </c>
      <c r="T19" t="n">
        <v>17140.83</v>
      </c>
      <c r="U19" t="n">
        <v>0.61</v>
      </c>
      <c r="V19" t="n">
        <v>0.78</v>
      </c>
      <c r="W19" t="n">
        <v>0.26</v>
      </c>
      <c r="X19" t="n">
        <v>1.01</v>
      </c>
      <c r="Y19" t="n">
        <v>0.5</v>
      </c>
      <c r="Z19" t="n">
        <v>10</v>
      </c>
      <c r="AA19" t="n">
        <v>848.3879980303743</v>
      </c>
      <c r="AB19" t="n">
        <v>1160.801887142079</v>
      </c>
      <c r="AC19" t="n">
        <v>1050.016584228919</v>
      </c>
      <c r="AD19" t="n">
        <v>848387.9980303743</v>
      </c>
      <c r="AE19" t="n">
        <v>1160801.887142079</v>
      </c>
      <c r="AF19" t="n">
        <v>1.514767527633952e-06</v>
      </c>
      <c r="AG19" t="n">
        <v>1.354375</v>
      </c>
      <c r="AH19" t="n">
        <v>1050016.584228919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1.5414</v>
      </c>
      <c r="E20" t="n">
        <v>64.88</v>
      </c>
      <c r="F20" t="n">
        <v>61.9</v>
      </c>
      <c r="G20" t="n">
        <v>142.84</v>
      </c>
      <c r="H20" t="n">
        <v>2.02</v>
      </c>
      <c r="I20" t="n">
        <v>26</v>
      </c>
      <c r="J20" t="n">
        <v>167.07</v>
      </c>
      <c r="K20" t="n">
        <v>47.83</v>
      </c>
      <c r="L20" t="n">
        <v>19</v>
      </c>
      <c r="M20" t="n">
        <v>24</v>
      </c>
      <c r="N20" t="n">
        <v>30.24</v>
      </c>
      <c r="O20" t="n">
        <v>20838.81</v>
      </c>
      <c r="P20" t="n">
        <v>653.87</v>
      </c>
      <c r="Q20" t="n">
        <v>793.2</v>
      </c>
      <c r="R20" t="n">
        <v>139.03</v>
      </c>
      <c r="S20" t="n">
        <v>86.27</v>
      </c>
      <c r="T20" t="n">
        <v>15790.38</v>
      </c>
      <c r="U20" t="n">
        <v>0.62</v>
      </c>
      <c r="V20" t="n">
        <v>0.78</v>
      </c>
      <c r="W20" t="n">
        <v>0.26</v>
      </c>
      <c r="X20" t="n">
        <v>0.93</v>
      </c>
      <c r="Y20" t="n">
        <v>0.5</v>
      </c>
      <c r="Z20" t="n">
        <v>10</v>
      </c>
      <c r="AA20" t="n">
        <v>844.176773950554</v>
      </c>
      <c r="AB20" t="n">
        <v>1155.039904569975</v>
      </c>
      <c r="AC20" t="n">
        <v>1044.804517186503</v>
      </c>
      <c r="AD20" t="n">
        <v>844176.773950554</v>
      </c>
      <c r="AE20" t="n">
        <v>1155039.904569975</v>
      </c>
      <c r="AF20" t="n">
        <v>1.5179187798043e-06</v>
      </c>
      <c r="AG20" t="n">
        <v>1.351666666666667</v>
      </c>
      <c r="AH20" t="n">
        <v>1044804.517186503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1.5429</v>
      </c>
      <c r="E21" t="n">
        <v>64.81</v>
      </c>
      <c r="F21" t="n">
        <v>61.86</v>
      </c>
      <c r="G21" t="n">
        <v>148.47</v>
      </c>
      <c r="H21" t="n">
        <v>2.1</v>
      </c>
      <c r="I21" t="n">
        <v>25</v>
      </c>
      <c r="J21" t="n">
        <v>168.51</v>
      </c>
      <c r="K21" t="n">
        <v>47.83</v>
      </c>
      <c r="L21" t="n">
        <v>20</v>
      </c>
      <c r="M21" t="n">
        <v>23</v>
      </c>
      <c r="N21" t="n">
        <v>30.69</v>
      </c>
      <c r="O21" t="n">
        <v>21017.33</v>
      </c>
      <c r="P21" t="n">
        <v>650.67</v>
      </c>
      <c r="Q21" t="n">
        <v>793.2</v>
      </c>
      <c r="R21" t="n">
        <v>137.83</v>
      </c>
      <c r="S21" t="n">
        <v>86.27</v>
      </c>
      <c r="T21" t="n">
        <v>15196.27</v>
      </c>
      <c r="U21" t="n">
        <v>0.63</v>
      </c>
      <c r="V21" t="n">
        <v>0.79</v>
      </c>
      <c r="W21" t="n">
        <v>0.26</v>
      </c>
      <c r="X21" t="n">
        <v>0.89</v>
      </c>
      <c r="Y21" t="n">
        <v>0.5</v>
      </c>
      <c r="Z21" t="n">
        <v>10</v>
      </c>
      <c r="AA21" t="n">
        <v>840.3678364896158</v>
      </c>
      <c r="AB21" t="n">
        <v>1149.828348297458</v>
      </c>
      <c r="AC21" t="n">
        <v>1040.090344530171</v>
      </c>
      <c r="AD21" t="n">
        <v>840367.8364896158</v>
      </c>
      <c r="AE21" t="n">
        <v>1149828.348297458</v>
      </c>
      <c r="AF21" t="n">
        <v>1.51939592925915e-06</v>
      </c>
      <c r="AG21" t="n">
        <v>1.350208333333333</v>
      </c>
      <c r="AH21" t="n">
        <v>1040090.344530171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1.5459</v>
      </c>
      <c r="E22" t="n">
        <v>64.69</v>
      </c>
      <c r="F22" t="n">
        <v>61.8</v>
      </c>
      <c r="G22" t="n">
        <v>161.21</v>
      </c>
      <c r="H22" t="n">
        <v>2.19</v>
      </c>
      <c r="I22" t="n">
        <v>23</v>
      </c>
      <c r="J22" t="n">
        <v>169.97</v>
      </c>
      <c r="K22" t="n">
        <v>47.83</v>
      </c>
      <c r="L22" t="n">
        <v>21</v>
      </c>
      <c r="M22" t="n">
        <v>21</v>
      </c>
      <c r="N22" t="n">
        <v>31.14</v>
      </c>
      <c r="O22" t="n">
        <v>21196.47</v>
      </c>
      <c r="P22" t="n">
        <v>644.25</v>
      </c>
      <c r="Q22" t="n">
        <v>793.2</v>
      </c>
      <c r="R22" t="n">
        <v>135.77</v>
      </c>
      <c r="S22" t="n">
        <v>86.27</v>
      </c>
      <c r="T22" t="n">
        <v>14173.83</v>
      </c>
      <c r="U22" t="n">
        <v>0.64</v>
      </c>
      <c r="V22" t="n">
        <v>0.79</v>
      </c>
      <c r="W22" t="n">
        <v>0.25</v>
      </c>
      <c r="X22" t="n">
        <v>0.83</v>
      </c>
      <c r="Y22" t="n">
        <v>0.5</v>
      </c>
      <c r="Z22" t="n">
        <v>10</v>
      </c>
      <c r="AA22" t="n">
        <v>832.8398778417325</v>
      </c>
      <c r="AB22" t="n">
        <v>1139.528263165328</v>
      </c>
      <c r="AC22" t="n">
        <v>1030.77328506679</v>
      </c>
      <c r="AD22" t="n">
        <v>832839.8778417325</v>
      </c>
      <c r="AE22" t="n">
        <v>1139528.263165328</v>
      </c>
      <c r="AF22" t="n">
        <v>1.522350228168851e-06</v>
      </c>
      <c r="AG22" t="n">
        <v>1.347708333333333</v>
      </c>
      <c r="AH22" t="n">
        <v>1030773.28506679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1.5479</v>
      </c>
      <c r="E23" t="n">
        <v>64.59999999999999</v>
      </c>
      <c r="F23" t="n">
        <v>61.74</v>
      </c>
      <c r="G23" t="n">
        <v>168.38</v>
      </c>
      <c r="H23" t="n">
        <v>2.28</v>
      </c>
      <c r="I23" t="n">
        <v>22</v>
      </c>
      <c r="J23" t="n">
        <v>171.42</v>
      </c>
      <c r="K23" t="n">
        <v>47.83</v>
      </c>
      <c r="L23" t="n">
        <v>22</v>
      </c>
      <c r="M23" t="n">
        <v>20</v>
      </c>
      <c r="N23" t="n">
        <v>31.6</v>
      </c>
      <c r="O23" t="n">
        <v>21376.23</v>
      </c>
      <c r="P23" t="n">
        <v>642.5599999999999</v>
      </c>
      <c r="Q23" t="n">
        <v>793.2</v>
      </c>
      <c r="R23" t="n">
        <v>133.84</v>
      </c>
      <c r="S23" t="n">
        <v>86.27</v>
      </c>
      <c r="T23" t="n">
        <v>13212.97</v>
      </c>
      <c r="U23" t="n">
        <v>0.64</v>
      </c>
      <c r="V23" t="n">
        <v>0.79</v>
      </c>
      <c r="W23" t="n">
        <v>0.25</v>
      </c>
      <c r="X23" t="n">
        <v>0.77</v>
      </c>
      <c r="Y23" t="n">
        <v>0.5</v>
      </c>
      <c r="Z23" t="n">
        <v>10</v>
      </c>
      <c r="AA23" t="n">
        <v>830.0294158694231</v>
      </c>
      <c r="AB23" t="n">
        <v>1135.682865105983</v>
      </c>
      <c r="AC23" t="n">
        <v>1027.294886401179</v>
      </c>
      <c r="AD23" t="n">
        <v>830029.4158694232</v>
      </c>
      <c r="AE23" t="n">
        <v>1135682.865105983</v>
      </c>
      <c r="AF23" t="n">
        <v>1.524319760775318e-06</v>
      </c>
      <c r="AG23" t="n">
        <v>1.345833333333333</v>
      </c>
      <c r="AH23" t="n">
        <v>1027294.886401179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1.5494</v>
      </c>
      <c r="E24" t="n">
        <v>64.54000000000001</v>
      </c>
      <c r="F24" t="n">
        <v>61.7</v>
      </c>
      <c r="G24" t="n">
        <v>176.3</v>
      </c>
      <c r="H24" t="n">
        <v>2.36</v>
      </c>
      <c r="I24" t="n">
        <v>21</v>
      </c>
      <c r="J24" t="n">
        <v>172.89</v>
      </c>
      <c r="K24" t="n">
        <v>47.83</v>
      </c>
      <c r="L24" t="n">
        <v>23</v>
      </c>
      <c r="M24" t="n">
        <v>19</v>
      </c>
      <c r="N24" t="n">
        <v>32.06</v>
      </c>
      <c r="O24" t="n">
        <v>21556.61</v>
      </c>
      <c r="P24" t="n">
        <v>638.48</v>
      </c>
      <c r="Q24" t="n">
        <v>793.2</v>
      </c>
      <c r="R24" t="n">
        <v>132.47</v>
      </c>
      <c r="S24" t="n">
        <v>86.27</v>
      </c>
      <c r="T24" t="n">
        <v>12534.91</v>
      </c>
      <c r="U24" t="n">
        <v>0.65</v>
      </c>
      <c r="V24" t="n">
        <v>0.79</v>
      </c>
      <c r="W24" t="n">
        <v>0.26</v>
      </c>
      <c r="X24" t="n">
        <v>0.74</v>
      </c>
      <c r="Y24" t="n">
        <v>0.5</v>
      </c>
      <c r="Z24" t="n">
        <v>10</v>
      </c>
      <c r="AA24" t="n">
        <v>825.478238035292</v>
      </c>
      <c r="AB24" t="n">
        <v>1129.455742809529</v>
      </c>
      <c r="AC24" t="n">
        <v>1021.662071916878</v>
      </c>
      <c r="AD24" t="n">
        <v>825478.2380352919</v>
      </c>
      <c r="AE24" t="n">
        <v>1129455.742809529</v>
      </c>
      <c r="AF24" t="n">
        <v>1.525796910230169e-06</v>
      </c>
      <c r="AG24" t="n">
        <v>1.344583333333333</v>
      </c>
      <c r="AH24" t="n">
        <v>1021662.071916878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1.5511</v>
      </c>
      <c r="E25" t="n">
        <v>64.47</v>
      </c>
      <c r="F25" t="n">
        <v>61.66</v>
      </c>
      <c r="G25" t="n">
        <v>184.99</v>
      </c>
      <c r="H25" t="n">
        <v>2.44</v>
      </c>
      <c r="I25" t="n">
        <v>20</v>
      </c>
      <c r="J25" t="n">
        <v>174.35</v>
      </c>
      <c r="K25" t="n">
        <v>47.83</v>
      </c>
      <c r="L25" t="n">
        <v>24</v>
      </c>
      <c r="M25" t="n">
        <v>18</v>
      </c>
      <c r="N25" t="n">
        <v>32.53</v>
      </c>
      <c r="O25" t="n">
        <v>21737.62</v>
      </c>
      <c r="P25" t="n">
        <v>635.33</v>
      </c>
      <c r="Q25" t="n">
        <v>793.2</v>
      </c>
      <c r="R25" t="n">
        <v>131.23</v>
      </c>
      <c r="S25" t="n">
        <v>86.27</v>
      </c>
      <c r="T25" t="n">
        <v>11918.59</v>
      </c>
      <c r="U25" t="n">
        <v>0.66</v>
      </c>
      <c r="V25" t="n">
        <v>0.79</v>
      </c>
      <c r="W25" t="n">
        <v>0.25</v>
      </c>
      <c r="X25" t="n">
        <v>0.6899999999999999</v>
      </c>
      <c r="Y25" t="n">
        <v>0.5</v>
      </c>
      <c r="Z25" t="n">
        <v>10</v>
      </c>
      <c r="AA25" t="n">
        <v>821.6458082209717</v>
      </c>
      <c r="AB25" t="n">
        <v>1124.212043262705</v>
      </c>
      <c r="AC25" t="n">
        <v>1016.918823695225</v>
      </c>
      <c r="AD25" t="n">
        <v>821645.8082209717</v>
      </c>
      <c r="AE25" t="n">
        <v>1124212.043262705</v>
      </c>
      <c r="AF25" t="n">
        <v>1.527471012945666e-06</v>
      </c>
      <c r="AG25" t="n">
        <v>1.343125</v>
      </c>
      <c r="AH25" t="n">
        <v>1016918.823695225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1.5503</v>
      </c>
      <c r="E26" t="n">
        <v>64.5</v>
      </c>
      <c r="F26" t="n">
        <v>61.7</v>
      </c>
      <c r="G26" t="n">
        <v>185.09</v>
      </c>
      <c r="H26" t="n">
        <v>2.52</v>
      </c>
      <c r="I26" t="n">
        <v>20</v>
      </c>
      <c r="J26" t="n">
        <v>175.83</v>
      </c>
      <c r="K26" t="n">
        <v>47.83</v>
      </c>
      <c r="L26" t="n">
        <v>25</v>
      </c>
      <c r="M26" t="n">
        <v>18</v>
      </c>
      <c r="N26" t="n">
        <v>33</v>
      </c>
      <c r="O26" t="n">
        <v>21919.27</v>
      </c>
      <c r="P26" t="n">
        <v>635.08</v>
      </c>
      <c r="Q26" t="n">
        <v>793.2</v>
      </c>
      <c r="R26" t="n">
        <v>132.36</v>
      </c>
      <c r="S26" t="n">
        <v>86.27</v>
      </c>
      <c r="T26" t="n">
        <v>12483.04</v>
      </c>
      <c r="U26" t="n">
        <v>0.65</v>
      </c>
      <c r="V26" t="n">
        <v>0.79</v>
      </c>
      <c r="W26" t="n">
        <v>0.25</v>
      </c>
      <c r="X26" t="n">
        <v>0.73</v>
      </c>
      <c r="Y26" t="n">
        <v>0.5</v>
      </c>
      <c r="Z26" t="n">
        <v>10</v>
      </c>
      <c r="AA26" t="n">
        <v>822.0161332918983</v>
      </c>
      <c r="AB26" t="n">
        <v>1124.718738362336</v>
      </c>
      <c r="AC26" t="n">
        <v>1017.377160525697</v>
      </c>
      <c r="AD26" t="n">
        <v>822016.1332918983</v>
      </c>
      <c r="AE26" t="n">
        <v>1124718.738362336</v>
      </c>
      <c r="AF26" t="n">
        <v>1.526683199903079e-06</v>
      </c>
      <c r="AG26" t="n">
        <v>1.34375</v>
      </c>
      <c r="AH26" t="n">
        <v>1017377.160525698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1.5525</v>
      </c>
      <c r="E27" t="n">
        <v>64.41</v>
      </c>
      <c r="F27" t="n">
        <v>61.64</v>
      </c>
      <c r="G27" t="n">
        <v>194.64</v>
      </c>
      <c r="H27" t="n">
        <v>2.6</v>
      </c>
      <c r="I27" t="n">
        <v>19</v>
      </c>
      <c r="J27" t="n">
        <v>177.3</v>
      </c>
      <c r="K27" t="n">
        <v>47.83</v>
      </c>
      <c r="L27" t="n">
        <v>26</v>
      </c>
      <c r="M27" t="n">
        <v>17</v>
      </c>
      <c r="N27" t="n">
        <v>33.48</v>
      </c>
      <c r="O27" t="n">
        <v>22101.56</v>
      </c>
      <c r="P27" t="n">
        <v>634.04</v>
      </c>
      <c r="Q27" t="n">
        <v>793.2</v>
      </c>
      <c r="R27" t="n">
        <v>130.34</v>
      </c>
      <c r="S27" t="n">
        <v>86.27</v>
      </c>
      <c r="T27" t="n">
        <v>11478.94</v>
      </c>
      <c r="U27" t="n">
        <v>0.66</v>
      </c>
      <c r="V27" t="n">
        <v>0.79</v>
      </c>
      <c r="W27" t="n">
        <v>0.25</v>
      </c>
      <c r="X27" t="n">
        <v>0.67</v>
      </c>
      <c r="Y27" t="n">
        <v>0.5</v>
      </c>
      <c r="Z27" t="n">
        <v>10</v>
      </c>
      <c r="AA27" t="n">
        <v>819.6925411171586</v>
      </c>
      <c r="AB27" t="n">
        <v>1121.539497039205</v>
      </c>
      <c r="AC27" t="n">
        <v>1014.501341532353</v>
      </c>
      <c r="AD27" t="n">
        <v>819692.5411171586</v>
      </c>
      <c r="AE27" t="n">
        <v>1121539.497039205</v>
      </c>
      <c r="AF27" t="n">
        <v>1.528849685770193e-06</v>
      </c>
      <c r="AG27" t="n">
        <v>1.341875</v>
      </c>
      <c r="AH27" t="n">
        <v>1014501.341532353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1.5548</v>
      </c>
      <c r="E28" t="n">
        <v>64.31999999999999</v>
      </c>
      <c r="F28" t="n">
        <v>61.57</v>
      </c>
      <c r="G28" t="n">
        <v>205.23</v>
      </c>
      <c r="H28" t="n">
        <v>2.68</v>
      </c>
      <c r="I28" t="n">
        <v>18</v>
      </c>
      <c r="J28" t="n">
        <v>178.79</v>
      </c>
      <c r="K28" t="n">
        <v>47.83</v>
      </c>
      <c r="L28" t="n">
        <v>27</v>
      </c>
      <c r="M28" t="n">
        <v>16</v>
      </c>
      <c r="N28" t="n">
        <v>33.96</v>
      </c>
      <c r="O28" t="n">
        <v>22284.51</v>
      </c>
      <c r="P28" t="n">
        <v>629.4299999999999</v>
      </c>
      <c r="Q28" t="n">
        <v>793.2</v>
      </c>
      <c r="R28" t="n">
        <v>128.2</v>
      </c>
      <c r="S28" t="n">
        <v>86.27</v>
      </c>
      <c r="T28" t="n">
        <v>10412.98</v>
      </c>
      <c r="U28" t="n">
        <v>0.67</v>
      </c>
      <c r="V28" t="n">
        <v>0.79</v>
      </c>
      <c r="W28" t="n">
        <v>0.24</v>
      </c>
      <c r="X28" t="n">
        <v>0.6</v>
      </c>
      <c r="Y28" t="n">
        <v>0.5</v>
      </c>
      <c r="Z28" t="n">
        <v>10</v>
      </c>
      <c r="AA28" t="n">
        <v>814.1579429300539</v>
      </c>
      <c r="AB28" t="n">
        <v>1113.966815630369</v>
      </c>
      <c r="AC28" t="n">
        <v>1007.651386208851</v>
      </c>
      <c r="AD28" t="n">
        <v>814157.9429300539</v>
      </c>
      <c r="AE28" t="n">
        <v>1113966.815630369</v>
      </c>
      <c r="AF28" t="n">
        <v>1.53111464826763e-06</v>
      </c>
      <c r="AG28" t="n">
        <v>1.34</v>
      </c>
      <c r="AH28" t="n">
        <v>1007651.386208851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1.5557</v>
      </c>
      <c r="E29" t="n">
        <v>64.28</v>
      </c>
      <c r="F29" t="n">
        <v>61.56</v>
      </c>
      <c r="G29" t="n">
        <v>217.27</v>
      </c>
      <c r="H29" t="n">
        <v>2.75</v>
      </c>
      <c r="I29" t="n">
        <v>17</v>
      </c>
      <c r="J29" t="n">
        <v>180.28</v>
      </c>
      <c r="K29" t="n">
        <v>47.83</v>
      </c>
      <c r="L29" t="n">
        <v>28</v>
      </c>
      <c r="M29" t="n">
        <v>15</v>
      </c>
      <c r="N29" t="n">
        <v>34.45</v>
      </c>
      <c r="O29" t="n">
        <v>22468.11</v>
      </c>
      <c r="P29" t="n">
        <v>623.85</v>
      </c>
      <c r="Q29" t="n">
        <v>793.2</v>
      </c>
      <c r="R29" t="n">
        <v>127.85</v>
      </c>
      <c r="S29" t="n">
        <v>86.27</v>
      </c>
      <c r="T29" t="n">
        <v>10247.16</v>
      </c>
      <c r="U29" t="n">
        <v>0.67</v>
      </c>
      <c r="V29" t="n">
        <v>0.79</v>
      </c>
      <c r="W29" t="n">
        <v>0.25</v>
      </c>
      <c r="X29" t="n">
        <v>0.59</v>
      </c>
      <c r="Y29" t="n">
        <v>0.5</v>
      </c>
      <c r="Z29" t="n">
        <v>10</v>
      </c>
      <c r="AA29" t="n">
        <v>808.7663431476967</v>
      </c>
      <c r="AB29" t="n">
        <v>1106.589790947553</v>
      </c>
      <c r="AC29" t="n">
        <v>1000.978414408044</v>
      </c>
      <c r="AD29" t="n">
        <v>808766.3431476967</v>
      </c>
      <c r="AE29" t="n">
        <v>1106589.790947553</v>
      </c>
      <c r="AF29" t="n">
        <v>1.532000937940541e-06</v>
      </c>
      <c r="AG29" t="n">
        <v>1.339166666666667</v>
      </c>
      <c r="AH29" t="n">
        <v>1000978.414408044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1.5557</v>
      </c>
      <c r="E30" t="n">
        <v>64.28</v>
      </c>
      <c r="F30" t="n">
        <v>61.56</v>
      </c>
      <c r="G30" t="n">
        <v>217.28</v>
      </c>
      <c r="H30" t="n">
        <v>2.83</v>
      </c>
      <c r="I30" t="n">
        <v>17</v>
      </c>
      <c r="J30" t="n">
        <v>181.77</v>
      </c>
      <c r="K30" t="n">
        <v>47.83</v>
      </c>
      <c r="L30" t="n">
        <v>29</v>
      </c>
      <c r="M30" t="n">
        <v>15</v>
      </c>
      <c r="N30" t="n">
        <v>34.94</v>
      </c>
      <c r="O30" t="n">
        <v>22652.51</v>
      </c>
      <c r="P30" t="n">
        <v>621.9</v>
      </c>
      <c r="Q30" t="n">
        <v>793.2</v>
      </c>
      <c r="R30" t="n">
        <v>127.8</v>
      </c>
      <c r="S30" t="n">
        <v>86.27</v>
      </c>
      <c r="T30" t="n">
        <v>10219.15</v>
      </c>
      <c r="U30" t="n">
        <v>0.68</v>
      </c>
      <c r="V30" t="n">
        <v>0.79</v>
      </c>
      <c r="W30" t="n">
        <v>0.25</v>
      </c>
      <c r="X30" t="n">
        <v>0.59</v>
      </c>
      <c r="Y30" t="n">
        <v>0.5</v>
      </c>
      <c r="Z30" t="n">
        <v>10</v>
      </c>
      <c r="AA30" t="n">
        <v>807.0610305543996</v>
      </c>
      <c r="AB30" t="n">
        <v>1104.256507024322</v>
      </c>
      <c r="AC30" t="n">
        <v>998.8678158276613</v>
      </c>
      <c r="AD30" t="n">
        <v>807061.0305543996</v>
      </c>
      <c r="AE30" t="n">
        <v>1104256.507024322</v>
      </c>
      <c r="AF30" t="n">
        <v>1.532000937940541e-06</v>
      </c>
      <c r="AG30" t="n">
        <v>1.339166666666667</v>
      </c>
      <c r="AH30" t="n">
        <v>998867.8158276613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1.5573</v>
      </c>
      <c r="E31" t="n">
        <v>64.20999999999999</v>
      </c>
      <c r="F31" t="n">
        <v>61.52</v>
      </c>
      <c r="G31" t="n">
        <v>230.71</v>
      </c>
      <c r="H31" t="n">
        <v>2.9</v>
      </c>
      <c r="I31" t="n">
        <v>16</v>
      </c>
      <c r="J31" t="n">
        <v>183.27</v>
      </c>
      <c r="K31" t="n">
        <v>47.83</v>
      </c>
      <c r="L31" t="n">
        <v>30</v>
      </c>
      <c r="M31" t="n">
        <v>14</v>
      </c>
      <c r="N31" t="n">
        <v>35.44</v>
      </c>
      <c r="O31" t="n">
        <v>22837.46</v>
      </c>
      <c r="P31" t="n">
        <v>620.38</v>
      </c>
      <c r="Q31" t="n">
        <v>793.2</v>
      </c>
      <c r="R31" t="n">
        <v>126.44</v>
      </c>
      <c r="S31" t="n">
        <v>86.27</v>
      </c>
      <c r="T31" t="n">
        <v>9546.459999999999</v>
      </c>
      <c r="U31" t="n">
        <v>0.68</v>
      </c>
      <c r="V31" t="n">
        <v>0.79</v>
      </c>
      <c r="W31" t="n">
        <v>0.25</v>
      </c>
      <c r="X31" t="n">
        <v>0.55</v>
      </c>
      <c r="Y31" t="n">
        <v>0.5</v>
      </c>
      <c r="Z31" t="n">
        <v>10</v>
      </c>
      <c r="AA31" t="n">
        <v>804.7392810181759</v>
      </c>
      <c r="AB31" t="n">
        <v>1101.0797868805</v>
      </c>
      <c r="AC31" t="n">
        <v>995.9942773958114</v>
      </c>
      <c r="AD31" t="n">
        <v>804739.2810181759</v>
      </c>
      <c r="AE31" t="n">
        <v>1101079.7868805</v>
      </c>
      <c r="AF31" t="n">
        <v>1.533576564025714e-06</v>
      </c>
      <c r="AG31" t="n">
        <v>1.337708333333333</v>
      </c>
      <c r="AH31" t="n">
        <v>995994.2773958114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1.5576</v>
      </c>
      <c r="E32" t="n">
        <v>64.2</v>
      </c>
      <c r="F32" t="n">
        <v>61.51</v>
      </c>
      <c r="G32" t="n">
        <v>230.67</v>
      </c>
      <c r="H32" t="n">
        <v>2.98</v>
      </c>
      <c r="I32" t="n">
        <v>16</v>
      </c>
      <c r="J32" t="n">
        <v>184.78</v>
      </c>
      <c r="K32" t="n">
        <v>47.83</v>
      </c>
      <c r="L32" t="n">
        <v>31</v>
      </c>
      <c r="M32" t="n">
        <v>14</v>
      </c>
      <c r="N32" t="n">
        <v>35.95</v>
      </c>
      <c r="O32" t="n">
        <v>23023.09</v>
      </c>
      <c r="P32" t="n">
        <v>614.23</v>
      </c>
      <c r="Q32" t="n">
        <v>793.2</v>
      </c>
      <c r="R32" t="n">
        <v>126.22</v>
      </c>
      <c r="S32" t="n">
        <v>86.27</v>
      </c>
      <c r="T32" t="n">
        <v>9433.389999999999</v>
      </c>
      <c r="U32" t="n">
        <v>0.68</v>
      </c>
      <c r="V32" t="n">
        <v>0.79</v>
      </c>
      <c r="W32" t="n">
        <v>0.25</v>
      </c>
      <c r="X32" t="n">
        <v>0.54</v>
      </c>
      <c r="Y32" t="n">
        <v>0.5</v>
      </c>
      <c r="Z32" t="n">
        <v>10</v>
      </c>
      <c r="AA32" t="n">
        <v>799.1715613240983</v>
      </c>
      <c r="AB32" t="n">
        <v>1093.461787164606</v>
      </c>
      <c r="AC32" t="n">
        <v>989.1033288808725</v>
      </c>
      <c r="AD32" t="n">
        <v>799171.5613240983</v>
      </c>
      <c r="AE32" t="n">
        <v>1093461.787164606</v>
      </c>
      <c r="AF32" t="n">
        <v>1.533871993916684e-06</v>
      </c>
      <c r="AG32" t="n">
        <v>1.3375</v>
      </c>
      <c r="AH32" t="n">
        <v>989103.3288808725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1.5598</v>
      </c>
      <c r="E33" t="n">
        <v>64.11</v>
      </c>
      <c r="F33" t="n">
        <v>61.45</v>
      </c>
      <c r="G33" t="n">
        <v>245.8</v>
      </c>
      <c r="H33" t="n">
        <v>3.05</v>
      </c>
      <c r="I33" t="n">
        <v>15</v>
      </c>
      <c r="J33" t="n">
        <v>186.29</v>
      </c>
      <c r="K33" t="n">
        <v>47.83</v>
      </c>
      <c r="L33" t="n">
        <v>32</v>
      </c>
      <c r="M33" t="n">
        <v>13</v>
      </c>
      <c r="N33" t="n">
        <v>36.46</v>
      </c>
      <c r="O33" t="n">
        <v>23209.42</v>
      </c>
      <c r="P33" t="n">
        <v>615.29</v>
      </c>
      <c r="Q33" t="n">
        <v>793.2</v>
      </c>
      <c r="R33" t="n">
        <v>123.93</v>
      </c>
      <c r="S33" t="n">
        <v>86.27</v>
      </c>
      <c r="T33" t="n">
        <v>8295.98</v>
      </c>
      <c r="U33" t="n">
        <v>0.7</v>
      </c>
      <c r="V33" t="n">
        <v>0.79</v>
      </c>
      <c r="W33" t="n">
        <v>0.25</v>
      </c>
      <c r="X33" t="n">
        <v>0.48</v>
      </c>
      <c r="Y33" t="n">
        <v>0.5</v>
      </c>
      <c r="Z33" t="n">
        <v>10</v>
      </c>
      <c r="AA33" t="n">
        <v>798.7226570670502</v>
      </c>
      <c r="AB33" t="n">
        <v>1092.847576555855</v>
      </c>
      <c r="AC33" t="n">
        <v>988.5477376705705</v>
      </c>
      <c r="AD33" t="n">
        <v>798722.6570670502</v>
      </c>
      <c r="AE33" t="n">
        <v>1092847.576555855</v>
      </c>
      <c r="AF33" t="n">
        <v>1.536038479783798e-06</v>
      </c>
      <c r="AG33" t="n">
        <v>1.335625</v>
      </c>
      <c r="AH33" t="n">
        <v>988547.7376705705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1.559</v>
      </c>
      <c r="E34" t="n">
        <v>64.14</v>
      </c>
      <c r="F34" t="n">
        <v>61.48</v>
      </c>
      <c r="G34" t="n">
        <v>245.92</v>
      </c>
      <c r="H34" t="n">
        <v>3.12</v>
      </c>
      <c r="I34" t="n">
        <v>15</v>
      </c>
      <c r="J34" t="n">
        <v>187.8</v>
      </c>
      <c r="K34" t="n">
        <v>47.83</v>
      </c>
      <c r="L34" t="n">
        <v>33</v>
      </c>
      <c r="M34" t="n">
        <v>12</v>
      </c>
      <c r="N34" t="n">
        <v>36.98</v>
      </c>
      <c r="O34" t="n">
        <v>23396.44</v>
      </c>
      <c r="P34" t="n">
        <v>610</v>
      </c>
      <c r="Q34" t="n">
        <v>793.2</v>
      </c>
      <c r="R34" t="n">
        <v>125.19</v>
      </c>
      <c r="S34" t="n">
        <v>86.27</v>
      </c>
      <c r="T34" t="n">
        <v>8924.440000000001</v>
      </c>
      <c r="U34" t="n">
        <v>0.6899999999999999</v>
      </c>
      <c r="V34" t="n">
        <v>0.79</v>
      </c>
      <c r="W34" t="n">
        <v>0.24</v>
      </c>
      <c r="X34" t="n">
        <v>0.51</v>
      </c>
      <c r="Y34" t="n">
        <v>0.5</v>
      </c>
      <c r="Z34" t="n">
        <v>10</v>
      </c>
      <c r="AA34" t="n">
        <v>794.6394355538058</v>
      </c>
      <c r="AB34" t="n">
        <v>1087.260732742414</v>
      </c>
      <c r="AC34" t="n">
        <v>983.4940943895</v>
      </c>
      <c r="AD34" t="n">
        <v>794639.4355538058</v>
      </c>
      <c r="AE34" t="n">
        <v>1087260.732742414</v>
      </c>
      <c r="AF34" t="n">
        <v>1.535250666741211e-06</v>
      </c>
      <c r="AG34" t="n">
        <v>1.33625</v>
      </c>
      <c r="AH34" t="n">
        <v>983494.0943895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1.5606</v>
      </c>
      <c r="E35" t="n">
        <v>64.08</v>
      </c>
      <c r="F35" t="n">
        <v>61.45</v>
      </c>
      <c r="G35" t="n">
        <v>263.34</v>
      </c>
      <c r="H35" t="n">
        <v>3.19</v>
      </c>
      <c r="I35" t="n">
        <v>14</v>
      </c>
      <c r="J35" t="n">
        <v>189.33</v>
      </c>
      <c r="K35" t="n">
        <v>47.83</v>
      </c>
      <c r="L35" t="n">
        <v>34</v>
      </c>
      <c r="M35" t="n">
        <v>11</v>
      </c>
      <c r="N35" t="n">
        <v>37.5</v>
      </c>
      <c r="O35" t="n">
        <v>23584.16</v>
      </c>
      <c r="P35" t="n">
        <v>609.11</v>
      </c>
      <c r="Q35" t="n">
        <v>793.2</v>
      </c>
      <c r="R35" t="n">
        <v>123.83</v>
      </c>
      <c r="S35" t="n">
        <v>86.27</v>
      </c>
      <c r="T35" t="n">
        <v>8250.98</v>
      </c>
      <c r="U35" t="n">
        <v>0.7</v>
      </c>
      <c r="V35" t="n">
        <v>0.79</v>
      </c>
      <c r="W35" t="n">
        <v>0.24</v>
      </c>
      <c r="X35" t="n">
        <v>0.48</v>
      </c>
      <c r="Y35" t="n">
        <v>0.5</v>
      </c>
      <c r="Z35" t="n">
        <v>10</v>
      </c>
      <c r="AA35" t="n">
        <v>792.9268176643382</v>
      </c>
      <c r="AB35" t="n">
        <v>1084.917453390676</v>
      </c>
      <c r="AC35" t="n">
        <v>981.3744543302781</v>
      </c>
      <c r="AD35" t="n">
        <v>792926.8176643382</v>
      </c>
      <c r="AE35" t="n">
        <v>1084917.453390676</v>
      </c>
      <c r="AF35" t="n">
        <v>1.536826292826385e-06</v>
      </c>
      <c r="AG35" t="n">
        <v>1.335</v>
      </c>
      <c r="AH35" t="n">
        <v>981374.4543302781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1.56</v>
      </c>
      <c r="E36" t="n">
        <v>64.09999999999999</v>
      </c>
      <c r="F36" t="n">
        <v>61.47</v>
      </c>
      <c r="G36" t="n">
        <v>263.44</v>
      </c>
      <c r="H36" t="n">
        <v>3.25</v>
      </c>
      <c r="I36" t="n">
        <v>14</v>
      </c>
      <c r="J36" t="n">
        <v>190.85</v>
      </c>
      <c r="K36" t="n">
        <v>47.83</v>
      </c>
      <c r="L36" t="n">
        <v>35</v>
      </c>
      <c r="M36" t="n">
        <v>9</v>
      </c>
      <c r="N36" t="n">
        <v>38.03</v>
      </c>
      <c r="O36" t="n">
        <v>23772.6</v>
      </c>
      <c r="P36" t="n">
        <v>611.3</v>
      </c>
      <c r="Q36" t="n">
        <v>793.2</v>
      </c>
      <c r="R36" t="n">
        <v>124.62</v>
      </c>
      <c r="S36" t="n">
        <v>86.27</v>
      </c>
      <c r="T36" t="n">
        <v>8645.129999999999</v>
      </c>
      <c r="U36" t="n">
        <v>0.6899999999999999</v>
      </c>
      <c r="V36" t="n">
        <v>0.79</v>
      </c>
      <c r="W36" t="n">
        <v>0.25</v>
      </c>
      <c r="X36" t="n">
        <v>0.5</v>
      </c>
      <c r="Y36" t="n">
        <v>0.5</v>
      </c>
      <c r="Z36" t="n">
        <v>10</v>
      </c>
      <c r="AA36" t="n">
        <v>795.2235697085875</v>
      </c>
      <c r="AB36" t="n">
        <v>1088.059970863167</v>
      </c>
      <c r="AC36" t="n">
        <v>984.2170543457459</v>
      </c>
      <c r="AD36" t="n">
        <v>795223.5697085876</v>
      </c>
      <c r="AE36" t="n">
        <v>1088059.970863167</v>
      </c>
      <c r="AF36" t="n">
        <v>1.536235433044445e-06</v>
      </c>
      <c r="AG36" t="n">
        <v>1.335416666666666</v>
      </c>
      <c r="AH36" t="n">
        <v>984217.0543457458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1.5599</v>
      </c>
      <c r="E37" t="n">
        <v>64.11</v>
      </c>
      <c r="F37" t="n">
        <v>61.47</v>
      </c>
      <c r="G37" t="n">
        <v>263.45</v>
      </c>
      <c r="H37" t="n">
        <v>3.32</v>
      </c>
      <c r="I37" t="n">
        <v>14</v>
      </c>
      <c r="J37" t="n">
        <v>192.39</v>
      </c>
      <c r="K37" t="n">
        <v>47.83</v>
      </c>
      <c r="L37" t="n">
        <v>36</v>
      </c>
      <c r="M37" t="n">
        <v>10</v>
      </c>
      <c r="N37" t="n">
        <v>38.56</v>
      </c>
      <c r="O37" t="n">
        <v>23961.75</v>
      </c>
      <c r="P37" t="n">
        <v>601.67</v>
      </c>
      <c r="Q37" t="n">
        <v>793.2</v>
      </c>
      <c r="R37" t="n">
        <v>124.87</v>
      </c>
      <c r="S37" t="n">
        <v>86.27</v>
      </c>
      <c r="T37" t="n">
        <v>8769.459999999999</v>
      </c>
      <c r="U37" t="n">
        <v>0.6899999999999999</v>
      </c>
      <c r="V37" t="n">
        <v>0.79</v>
      </c>
      <c r="W37" t="n">
        <v>0.24</v>
      </c>
      <c r="X37" t="n">
        <v>0.5</v>
      </c>
      <c r="Y37" t="n">
        <v>0.5</v>
      </c>
      <c r="Z37" t="n">
        <v>10</v>
      </c>
      <c r="AA37" t="n">
        <v>786.8759810540118</v>
      </c>
      <c r="AB37" t="n">
        <v>1076.638431796356</v>
      </c>
      <c r="AC37" t="n">
        <v>973.8855709372403</v>
      </c>
      <c r="AD37" t="n">
        <v>786875.9810540118</v>
      </c>
      <c r="AE37" t="n">
        <v>1076638.431796356</v>
      </c>
      <c r="AF37" t="n">
        <v>1.536136956414122e-06</v>
      </c>
      <c r="AG37" t="n">
        <v>1.335625</v>
      </c>
      <c r="AH37" t="n">
        <v>973885.5709372404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1.5623</v>
      </c>
      <c r="E38" t="n">
        <v>64.01000000000001</v>
      </c>
      <c r="F38" t="n">
        <v>61.41</v>
      </c>
      <c r="G38" t="n">
        <v>283.41</v>
      </c>
      <c r="H38" t="n">
        <v>3.39</v>
      </c>
      <c r="I38" t="n">
        <v>13</v>
      </c>
      <c r="J38" t="n">
        <v>193.93</v>
      </c>
      <c r="K38" t="n">
        <v>47.83</v>
      </c>
      <c r="L38" t="n">
        <v>37</v>
      </c>
      <c r="M38" t="n">
        <v>7</v>
      </c>
      <c r="N38" t="n">
        <v>39.1</v>
      </c>
      <c r="O38" t="n">
        <v>24151.64</v>
      </c>
      <c r="P38" t="n">
        <v>605.17</v>
      </c>
      <c r="Q38" t="n">
        <v>793.2</v>
      </c>
      <c r="R38" t="n">
        <v>122.39</v>
      </c>
      <c r="S38" t="n">
        <v>86.27</v>
      </c>
      <c r="T38" t="n">
        <v>7537.18</v>
      </c>
      <c r="U38" t="n">
        <v>0.7</v>
      </c>
      <c r="V38" t="n">
        <v>0.79</v>
      </c>
      <c r="W38" t="n">
        <v>0.25</v>
      </c>
      <c r="X38" t="n">
        <v>0.44</v>
      </c>
      <c r="Y38" t="n">
        <v>0.5</v>
      </c>
      <c r="Z38" t="n">
        <v>10</v>
      </c>
      <c r="AA38" t="n">
        <v>788.4692471215668</v>
      </c>
      <c r="AB38" t="n">
        <v>1078.818408719923</v>
      </c>
      <c r="AC38" t="n">
        <v>975.857493922839</v>
      </c>
      <c r="AD38" t="n">
        <v>788469.2471215668</v>
      </c>
      <c r="AE38" t="n">
        <v>1078818.408719923</v>
      </c>
      <c r="AF38" t="n">
        <v>1.538500395541882e-06</v>
      </c>
      <c r="AG38" t="n">
        <v>1.333541666666667</v>
      </c>
      <c r="AH38" t="n">
        <v>975857.4939228391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1.5633</v>
      </c>
      <c r="E39" t="n">
        <v>63.97</v>
      </c>
      <c r="F39" t="n">
        <v>61.36</v>
      </c>
      <c r="G39" t="n">
        <v>283.21</v>
      </c>
      <c r="H39" t="n">
        <v>3.45</v>
      </c>
      <c r="I39" t="n">
        <v>13</v>
      </c>
      <c r="J39" t="n">
        <v>195.47</v>
      </c>
      <c r="K39" t="n">
        <v>47.83</v>
      </c>
      <c r="L39" t="n">
        <v>38</v>
      </c>
      <c r="M39" t="n">
        <v>5</v>
      </c>
      <c r="N39" t="n">
        <v>39.64</v>
      </c>
      <c r="O39" t="n">
        <v>24342.26</v>
      </c>
      <c r="P39" t="n">
        <v>605.14</v>
      </c>
      <c r="Q39" t="n">
        <v>793.2</v>
      </c>
      <c r="R39" t="n">
        <v>120.65</v>
      </c>
      <c r="S39" t="n">
        <v>86.27</v>
      </c>
      <c r="T39" t="n">
        <v>6666.99</v>
      </c>
      <c r="U39" t="n">
        <v>0.72</v>
      </c>
      <c r="V39" t="n">
        <v>0.79</v>
      </c>
      <c r="W39" t="n">
        <v>0.25</v>
      </c>
      <c r="X39" t="n">
        <v>0.39</v>
      </c>
      <c r="Y39" t="n">
        <v>0.5</v>
      </c>
      <c r="Z39" t="n">
        <v>10</v>
      </c>
      <c r="AA39" t="n">
        <v>787.7330854338451</v>
      </c>
      <c r="AB39" t="n">
        <v>1077.811159821621</v>
      </c>
      <c r="AC39" t="n">
        <v>974.946375445708</v>
      </c>
      <c r="AD39" t="n">
        <v>787733.0854338451</v>
      </c>
      <c r="AE39" t="n">
        <v>1077811.159821621</v>
      </c>
      <c r="AF39" t="n">
        <v>1.539485161845116e-06</v>
      </c>
      <c r="AG39" t="n">
        <v>1.332708333333333</v>
      </c>
      <c r="AH39" t="n">
        <v>974946.3754457079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1.5632</v>
      </c>
      <c r="E40" t="n">
        <v>63.97</v>
      </c>
      <c r="F40" t="n">
        <v>61.37</v>
      </c>
      <c r="G40" t="n">
        <v>283.23</v>
      </c>
      <c r="H40" t="n">
        <v>3.51</v>
      </c>
      <c r="I40" t="n">
        <v>13</v>
      </c>
      <c r="J40" t="n">
        <v>197.02</v>
      </c>
      <c r="K40" t="n">
        <v>47.83</v>
      </c>
      <c r="L40" t="n">
        <v>39</v>
      </c>
      <c r="M40" t="n">
        <v>3</v>
      </c>
      <c r="N40" t="n">
        <v>40.2</v>
      </c>
      <c r="O40" t="n">
        <v>24533.63</v>
      </c>
      <c r="P40" t="n">
        <v>606.51</v>
      </c>
      <c r="Q40" t="n">
        <v>793.2</v>
      </c>
      <c r="R40" t="n">
        <v>120.85</v>
      </c>
      <c r="S40" t="n">
        <v>86.27</v>
      </c>
      <c r="T40" t="n">
        <v>6764.7</v>
      </c>
      <c r="U40" t="n">
        <v>0.71</v>
      </c>
      <c r="V40" t="n">
        <v>0.79</v>
      </c>
      <c r="W40" t="n">
        <v>0.25</v>
      </c>
      <c r="X40" t="n">
        <v>0.4</v>
      </c>
      <c r="Y40" t="n">
        <v>0.5</v>
      </c>
      <c r="Z40" t="n">
        <v>10</v>
      </c>
      <c r="AA40" t="n">
        <v>789.0167502990287</v>
      </c>
      <c r="AB40" t="n">
        <v>1079.567526721461</v>
      </c>
      <c r="AC40" t="n">
        <v>976.5351171537046</v>
      </c>
      <c r="AD40" t="n">
        <v>789016.7502990287</v>
      </c>
      <c r="AE40" t="n">
        <v>1079567.526721461</v>
      </c>
      <c r="AF40" t="n">
        <v>1.539386685214793e-06</v>
      </c>
      <c r="AG40" t="n">
        <v>1.332708333333333</v>
      </c>
      <c r="AH40" t="n">
        <v>976535.1171537046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1.563</v>
      </c>
      <c r="E41" t="n">
        <v>63.98</v>
      </c>
      <c r="F41" t="n">
        <v>61.37</v>
      </c>
      <c r="G41" t="n">
        <v>283.26</v>
      </c>
      <c r="H41" t="n">
        <v>3.58</v>
      </c>
      <c r="I41" t="n">
        <v>13</v>
      </c>
      <c r="J41" t="n">
        <v>198.58</v>
      </c>
      <c r="K41" t="n">
        <v>47.83</v>
      </c>
      <c r="L41" t="n">
        <v>40</v>
      </c>
      <c r="M41" t="n">
        <v>1</v>
      </c>
      <c r="N41" t="n">
        <v>40.75</v>
      </c>
      <c r="O41" t="n">
        <v>24725.75</v>
      </c>
      <c r="P41" t="n">
        <v>610.47</v>
      </c>
      <c r="Q41" t="n">
        <v>793.22</v>
      </c>
      <c r="R41" t="n">
        <v>121.07</v>
      </c>
      <c r="S41" t="n">
        <v>86.27</v>
      </c>
      <c r="T41" t="n">
        <v>6874.9</v>
      </c>
      <c r="U41" t="n">
        <v>0.71</v>
      </c>
      <c r="V41" t="n">
        <v>0.79</v>
      </c>
      <c r="W41" t="n">
        <v>0.25</v>
      </c>
      <c r="X41" t="n">
        <v>0.41</v>
      </c>
      <c r="Y41" t="n">
        <v>0.5</v>
      </c>
      <c r="Z41" t="n">
        <v>10</v>
      </c>
      <c r="AA41" t="n">
        <v>792.5645552896564</v>
      </c>
      <c r="AB41" t="n">
        <v>1084.421790027748</v>
      </c>
      <c r="AC41" t="n">
        <v>980.9260963830405</v>
      </c>
      <c r="AD41" t="n">
        <v>792564.5552896564</v>
      </c>
      <c r="AE41" t="n">
        <v>1084421.790027748</v>
      </c>
      <c r="AF41" t="n">
        <v>1.539189731954146e-06</v>
      </c>
      <c r="AG41" t="n">
        <v>1.332916666666667</v>
      </c>
      <c r="AH41" t="n">
        <v>980926.0963830405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0.7455000000000001</v>
      </c>
      <c r="E2" t="n">
        <v>134.14</v>
      </c>
      <c r="F2" t="n">
        <v>98.3</v>
      </c>
      <c r="G2" t="n">
        <v>6.27</v>
      </c>
      <c r="H2" t="n">
        <v>0.1</v>
      </c>
      <c r="I2" t="n">
        <v>940</v>
      </c>
      <c r="J2" t="n">
        <v>176.73</v>
      </c>
      <c r="K2" t="n">
        <v>52.44</v>
      </c>
      <c r="L2" t="n">
        <v>1</v>
      </c>
      <c r="M2" t="n">
        <v>938</v>
      </c>
      <c r="N2" t="n">
        <v>33.29</v>
      </c>
      <c r="O2" t="n">
        <v>22031.19</v>
      </c>
      <c r="P2" t="n">
        <v>1287.14</v>
      </c>
      <c r="Q2" t="n">
        <v>793.39</v>
      </c>
      <c r="R2" t="n">
        <v>1359.18</v>
      </c>
      <c r="S2" t="n">
        <v>86.27</v>
      </c>
      <c r="T2" t="n">
        <v>621293.0600000001</v>
      </c>
      <c r="U2" t="n">
        <v>0.06</v>
      </c>
      <c r="V2" t="n">
        <v>0.49</v>
      </c>
      <c r="W2" t="n">
        <v>1.74</v>
      </c>
      <c r="X2" t="n">
        <v>37.31</v>
      </c>
      <c r="Y2" t="n">
        <v>0.5</v>
      </c>
      <c r="Z2" t="n">
        <v>10</v>
      </c>
      <c r="AA2" t="n">
        <v>3306.575473605355</v>
      </c>
      <c r="AB2" t="n">
        <v>4524.202438801603</v>
      </c>
      <c r="AC2" t="n">
        <v>4092.41890780021</v>
      </c>
      <c r="AD2" t="n">
        <v>3306575.473605355</v>
      </c>
      <c r="AE2" t="n">
        <v>4524202.438801602</v>
      </c>
      <c r="AF2" t="n">
        <v>7.074438253758058e-07</v>
      </c>
      <c r="AG2" t="n">
        <v>2.794583333333333</v>
      </c>
      <c r="AH2" t="n">
        <v>4092418.907800211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1.1213</v>
      </c>
      <c r="E3" t="n">
        <v>89.18000000000001</v>
      </c>
      <c r="F3" t="n">
        <v>74.28</v>
      </c>
      <c r="G3" t="n">
        <v>12.7</v>
      </c>
      <c r="H3" t="n">
        <v>0.2</v>
      </c>
      <c r="I3" t="n">
        <v>351</v>
      </c>
      <c r="J3" t="n">
        <v>178.21</v>
      </c>
      <c r="K3" t="n">
        <v>52.44</v>
      </c>
      <c r="L3" t="n">
        <v>2</v>
      </c>
      <c r="M3" t="n">
        <v>349</v>
      </c>
      <c r="N3" t="n">
        <v>33.77</v>
      </c>
      <c r="O3" t="n">
        <v>22213.89</v>
      </c>
      <c r="P3" t="n">
        <v>969.1</v>
      </c>
      <c r="Q3" t="n">
        <v>793.24</v>
      </c>
      <c r="R3" t="n">
        <v>552.97</v>
      </c>
      <c r="S3" t="n">
        <v>86.27</v>
      </c>
      <c r="T3" t="n">
        <v>221136.13</v>
      </c>
      <c r="U3" t="n">
        <v>0.16</v>
      </c>
      <c r="V3" t="n">
        <v>0.65</v>
      </c>
      <c r="W3" t="n">
        <v>0.78</v>
      </c>
      <c r="X3" t="n">
        <v>13.31</v>
      </c>
      <c r="Y3" t="n">
        <v>0.5</v>
      </c>
      <c r="Z3" t="n">
        <v>10</v>
      </c>
      <c r="AA3" t="n">
        <v>1659.618632785293</v>
      </c>
      <c r="AB3" t="n">
        <v>2270.763430583504</v>
      </c>
      <c r="AC3" t="n">
        <v>2054.044955805106</v>
      </c>
      <c r="AD3" t="n">
        <v>1659618.632785293</v>
      </c>
      <c r="AE3" t="n">
        <v>2270763.430583504</v>
      </c>
      <c r="AF3" t="n">
        <v>1.064060042111188e-06</v>
      </c>
      <c r="AG3" t="n">
        <v>1.857916666666667</v>
      </c>
      <c r="AH3" t="n">
        <v>2054044.955805106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1.2623</v>
      </c>
      <c r="E4" t="n">
        <v>79.22</v>
      </c>
      <c r="F4" t="n">
        <v>69.08</v>
      </c>
      <c r="G4" t="n">
        <v>19.1</v>
      </c>
      <c r="H4" t="n">
        <v>0.3</v>
      </c>
      <c r="I4" t="n">
        <v>217</v>
      </c>
      <c r="J4" t="n">
        <v>179.7</v>
      </c>
      <c r="K4" t="n">
        <v>52.44</v>
      </c>
      <c r="L4" t="n">
        <v>3</v>
      </c>
      <c r="M4" t="n">
        <v>215</v>
      </c>
      <c r="N4" t="n">
        <v>34.26</v>
      </c>
      <c r="O4" t="n">
        <v>22397.24</v>
      </c>
      <c r="P4" t="n">
        <v>899</v>
      </c>
      <c r="Q4" t="n">
        <v>793.2</v>
      </c>
      <c r="R4" t="n">
        <v>379.01</v>
      </c>
      <c r="S4" t="n">
        <v>86.27</v>
      </c>
      <c r="T4" t="n">
        <v>134826.43</v>
      </c>
      <c r="U4" t="n">
        <v>0.23</v>
      </c>
      <c r="V4" t="n">
        <v>0.7</v>
      </c>
      <c r="W4" t="n">
        <v>0.57</v>
      </c>
      <c r="X4" t="n">
        <v>8.109999999999999</v>
      </c>
      <c r="Y4" t="n">
        <v>0.5</v>
      </c>
      <c r="Z4" t="n">
        <v>10</v>
      </c>
      <c r="AA4" t="n">
        <v>1369.391435253822</v>
      </c>
      <c r="AB4" t="n">
        <v>1873.661775000648</v>
      </c>
      <c r="AC4" t="n">
        <v>1694.842124895403</v>
      </c>
      <c r="AD4" t="n">
        <v>1369391.435253822</v>
      </c>
      <c r="AE4" t="n">
        <v>1873661.775000648</v>
      </c>
      <c r="AF4" t="n">
        <v>1.197862294797961e-06</v>
      </c>
      <c r="AG4" t="n">
        <v>1.650416666666667</v>
      </c>
      <c r="AH4" t="n">
        <v>1694842.124895403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1.337</v>
      </c>
      <c r="E5" t="n">
        <v>74.8</v>
      </c>
      <c r="F5" t="n">
        <v>66.79000000000001</v>
      </c>
      <c r="G5" t="n">
        <v>25.53</v>
      </c>
      <c r="H5" t="n">
        <v>0.39</v>
      </c>
      <c r="I5" t="n">
        <v>157</v>
      </c>
      <c r="J5" t="n">
        <v>181.19</v>
      </c>
      <c r="K5" t="n">
        <v>52.44</v>
      </c>
      <c r="L5" t="n">
        <v>4</v>
      </c>
      <c r="M5" t="n">
        <v>155</v>
      </c>
      <c r="N5" t="n">
        <v>34.75</v>
      </c>
      <c r="O5" t="n">
        <v>22581.25</v>
      </c>
      <c r="P5" t="n">
        <v>867.51</v>
      </c>
      <c r="Q5" t="n">
        <v>793.21</v>
      </c>
      <c r="R5" t="n">
        <v>302.51</v>
      </c>
      <c r="S5" t="n">
        <v>86.27</v>
      </c>
      <c r="T5" t="n">
        <v>96874.97</v>
      </c>
      <c r="U5" t="n">
        <v>0.29</v>
      </c>
      <c r="V5" t="n">
        <v>0.73</v>
      </c>
      <c r="W5" t="n">
        <v>0.47</v>
      </c>
      <c r="X5" t="n">
        <v>5.82</v>
      </c>
      <c r="Y5" t="n">
        <v>0.5</v>
      </c>
      <c r="Z5" t="n">
        <v>10</v>
      </c>
      <c r="AA5" t="n">
        <v>1248.676253188052</v>
      </c>
      <c r="AB5" t="n">
        <v>1708.493937320289</v>
      </c>
      <c r="AC5" t="n">
        <v>1545.437673828741</v>
      </c>
      <c r="AD5" t="n">
        <v>1248676.253188052</v>
      </c>
      <c r="AE5" t="n">
        <v>1708493.937320289</v>
      </c>
      <c r="AF5" t="n">
        <v>1.268749020157548e-06</v>
      </c>
      <c r="AG5" t="n">
        <v>1.558333333333333</v>
      </c>
      <c r="AH5" t="n">
        <v>1545437.673828741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1.383</v>
      </c>
      <c r="E6" t="n">
        <v>72.31</v>
      </c>
      <c r="F6" t="n">
        <v>65.51000000000001</v>
      </c>
      <c r="G6" t="n">
        <v>31.96</v>
      </c>
      <c r="H6" t="n">
        <v>0.49</v>
      </c>
      <c r="I6" t="n">
        <v>123</v>
      </c>
      <c r="J6" t="n">
        <v>182.69</v>
      </c>
      <c r="K6" t="n">
        <v>52.44</v>
      </c>
      <c r="L6" t="n">
        <v>5</v>
      </c>
      <c r="M6" t="n">
        <v>121</v>
      </c>
      <c r="N6" t="n">
        <v>35.25</v>
      </c>
      <c r="O6" t="n">
        <v>22766.06</v>
      </c>
      <c r="P6" t="n">
        <v>848.5599999999999</v>
      </c>
      <c r="Q6" t="n">
        <v>793.21</v>
      </c>
      <c r="R6" t="n">
        <v>259.93</v>
      </c>
      <c r="S6" t="n">
        <v>86.27</v>
      </c>
      <c r="T6" t="n">
        <v>75755.98</v>
      </c>
      <c r="U6" t="n">
        <v>0.33</v>
      </c>
      <c r="V6" t="n">
        <v>0.74</v>
      </c>
      <c r="W6" t="n">
        <v>0.41</v>
      </c>
      <c r="X6" t="n">
        <v>4.55</v>
      </c>
      <c r="Y6" t="n">
        <v>0.5</v>
      </c>
      <c r="Z6" t="n">
        <v>10</v>
      </c>
      <c r="AA6" t="n">
        <v>1181.935545495346</v>
      </c>
      <c r="AB6" t="n">
        <v>1617.176356662909</v>
      </c>
      <c r="AC6" t="n">
        <v>1462.835314904272</v>
      </c>
      <c r="AD6" t="n">
        <v>1181935.545495346</v>
      </c>
      <c r="AE6" t="n">
        <v>1617176.356662909</v>
      </c>
      <c r="AF6" t="n">
        <v>1.312400818906424e-06</v>
      </c>
      <c r="AG6" t="n">
        <v>1.506458333333333</v>
      </c>
      <c r="AH6" t="n">
        <v>1462835.314904272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1.4149</v>
      </c>
      <c r="E7" t="n">
        <v>70.67</v>
      </c>
      <c r="F7" t="n">
        <v>64.66</v>
      </c>
      <c r="G7" t="n">
        <v>38.41</v>
      </c>
      <c r="H7" t="n">
        <v>0.58</v>
      </c>
      <c r="I7" t="n">
        <v>101</v>
      </c>
      <c r="J7" t="n">
        <v>184.19</v>
      </c>
      <c r="K7" t="n">
        <v>52.44</v>
      </c>
      <c r="L7" t="n">
        <v>6</v>
      </c>
      <c r="M7" t="n">
        <v>99</v>
      </c>
      <c r="N7" t="n">
        <v>35.75</v>
      </c>
      <c r="O7" t="n">
        <v>22951.43</v>
      </c>
      <c r="P7" t="n">
        <v>835.98</v>
      </c>
      <c r="Q7" t="n">
        <v>793.21</v>
      </c>
      <c r="R7" t="n">
        <v>231.16</v>
      </c>
      <c r="S7" t="n">
        <v>86.27</v>
      </c>
      <c r="T7" t="n">
        <v>61481.81</v>
      </c>
      <c r="U7" t="n">
        <v>0.37</v>
      </c>
      <c r="V7" t="n">
        <v>0.75</v>
      </c>
      <c r="W7" t="n">
        <v>0.38</v>
      </c>
      <c r="X7" t="n">
        <v>3.69</v>
      </c>
      <c r="Y7" t="n">
        <v>0.5</v>
      </c>
      <c r="Z7" t="n">
        <v>10</v>
      </c>
      <c r="AA7" t="n">
        <v>1138.930168690321</v>
      </c>
      <c r="AB7" t="n">
        <v>1558.334502854952</v>
      </c>
      <c r="AC7" t="n">
        <v>1409.609245038686</v>
      </c>
      <c r="AD7" t="n">
        <v>1138930.168690321</v>
      </c>
      <c r="AE7" t="n">
        <v>1558334.502854952</v>
      </c>
      <c r="AF7" t="n">
        <v>1.342672392386623e-06</v>
      </c>
      <c r="AG7" t="n">
        <v>1.472291666666667</v>
      </c>
      <c r="AH7" t="n">
        <v>1409609.245038686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1.4372</v>
      </c>
      <c r="E8" t="n">
        <v>69.58</v>
      </c>
      <c r="F8" t="n">
        <v>64.09999999999999</v>
      </c>
      <c r="G8" t="n">
        <v>44.72</v>
      </c>
      <c r="H8" t="n">
        <v>0.67</v>
      </c>
      <c r="I8" t="n">
        <v>86</v>
      </c>
      <c r="J8" t="n">
        <v>185.7</v>
      </c>
      <c r="K8" t="n">
        <v>52.44</v>
      </c>
      <c r="L8" t="n">
        <v>7</v>
      </c>
      <c r="M8" t="n">
        <v>84</v>
      </c>
      <c r="N8" t="n">
        <v>36.26</v>
      </c>
      <c r="O8" t="n">
        <v>23137.49</v>
      </c>
      <c r="P8" t="n">
        <v>827.4</v>
      </c>
      <c r="Q8" t="n">
        <v>793.21</v>
      </c>
      <c r="R8" t="n">
        <v>212.64</v>
      </c>
      <c r="S8" t="n">
        <v>86.27</v>
      </c>
      <c r="T8" t="n">
        <v>52294.86</v>
      </c>
      <c r="U8" t="n">
        <v>0.41</v>
      </c>
      <c r="V8" t="n">
        <v>0.76</v>
      </c>
      <c r="W8" t="n">
        <v>0.35</v>
      </c>
      <c r="X8" t="n">
        <v>3.13</v>
      </c>
      <c r="Y8" t="n">
        <v>0.5</v>
      </c>
      <c r="Z8" t="n">
        <v>10</v>
      </c>
      <c r="AA8" t="n">
        <v>1110.374863764322</v>
      </c>
      <c r="AB8" t="n">
        <v>1519.263874884057</v>
      </c>
      <c r="AC8" t="n">
        <v>1374.267462965363</v>
      </c>
      <c r="AD8" t="n">
        <v>1110374.863764322</v>
      </c>
      <c r="AE8" t="n">
        <v>1519263.874884057</v>
      </c>
      <c r="AF8" t="n">
        <v>1.363834025258361e-06</v>
      </c>
      <c r="AG8" t="n">
        <v>1.449583333333333</v>
      </c>
      <c r="AH8" t="n">
        <v>1374267.462965363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1.4552</v>
      </c>
      <c r="E9" t="n">
        <v>68.72</v>
      </c>
      <c r="F9" t="n">
        <v>63.63</v>
      </c>
      <c r="G9" t="n">
        <v>50.91</v>
      </c>
      <c r="H9" t="n">
        <v>0.76</v>
      </c>
      <c r="I9" t="n">
        <v>75</v>
      </c>
      <c r="J9" t="n">
        <v>187.22</v>
      </c>
      <c r="K9" t="n">
        <v>52.44</v>
      </c>
      <c r="L9" t="n">
        <v>8</v>
      </c>
      <c r="M9" t="n">
        <v>73</v>
      </c>
      <c r="N9" t="n">
        <v>36.78</v>
      </c>
      <c r="O9" t="n">
        <v>23324.24</v>
      </c>
      <c r="P9" t="n">
        <v>819.4299999999999</v>
      </c>
      <c r="Q9" t="n">
        <v>793.21</v>
      </c>
      <c r="R9" t="n">
        <v>196.6</v>
      </c>
      <c r="S9" t="n">
        <v>86.27</v>
      </c>
      <c r="T9" t="n">
        <v>44329.46</v>
      </c>
      <c r="U9" t="n">
        <v>0.44</v>
      </c>
      <c r="V9" t="n">
        <v>0.76</v>
      </c>
      <c r="W9" t="n">
        <v>0.34</v>
      </c>
      <c r="X9" t="n">
        <v>2.66</v>
      </c>
      <c r="Y9" t="n">
        <v>0.5</v>
      </c>
      <c r="Z9" t="n">
        <v>10</v>
      </c>
      <c r="AA9" t="n">
        <v>1086.898725413026</v>
      </c>
      <c r="AB9" t="n">
        <v>1487.142786697685</v>
      </c>
      <c r="AC9" t="n">
        <v>1345.211966353267</v>
      </c>
      <c r="AD9" t="n">
        <v>1086898.725413026</v>
      </c>
      <c r="AE9" t="n">
        <v>1487142.786697685</v>
      </c>
      <c r="AF9" t="n">
        <v>1.380915163899225e-06</v>
      </c>
      <c r="AG9" t="n">
        <v>1.431666666666667</v>
      </c>
      <c r="AH9" t="n">
        <v>1345211.966353267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1.46</v>
      </c>
      <c r="E10" t="n">
        <v>68.48999999999999</v>
      </c>
      <c r="F10" t="n">
        <v>63.69</v>
      </c>
      <c r="G10" t="n">
        <v>57.03</v>
      </c>
      <c r="H10" t="n">
        <v>0.85</v>
      </c>
      <c r="I10" t="n">
        <v>67</v>
      </c>
      <c r="J10" t="n">
        <v>188.74</v>
      </c>
      <c r="K10" t="n">
        <v>52.44</v>
      </c>
      <c r="L10" t="n">
        <v>9</v>
      </c>
      <c r="M10" t="n">
        <v>65</v>
      </c>
      <c r="N10" t="n">
        <v>37.3</v>
      </c>
      <c r="O10" t="n">
        <v>23511.69</v>
      </c>
      <c r="P10" t="n">
        <v>818.72</v>
      </c>
      <c r="Q10" t="n">
        <v>793.21</v>
      </c>
      <c r="R10" t="n">
        <v>199.24</v>
      </c>
      <c r="S10" t="n">
        <v>86.27</v>
      </c>
      <c r="T10" t="n">
        <v>45691.57</v>
      </c>
      <c r="U10" t="n">
        <v>0.43</v>
      </c>
      <c r="V10" t="n">
        <v>0.76</v>
      </c>
      <c r="W10" t="n">
        <v>0.34</v>
      </c>
      <c r="X10" t="n">
        <v>2.72</v>
      </c>
      <c r="Y10" t="n">
        <v>0.5</v>
      </c>
      <c r="Z10" t="n">
        <v>10</v>
      </c>
      <c r="AA10" t="n">
        <v>1082.963573974075</v>
      </c>
      <c r="AB10" t="n">
        <v>1481.758538892284</v>
      </c>
      <c r="AC10" t="n">
        <v>1340.341583601575</v>
      </c>
      <c r="AD10" t="n">
        <v>1082963.573974075</v>
      </c>
      <c r="AE10" t="n">
        <v>1481758.538892284</v>
      </c>
      <c r="AF10" t="n">
        <v>1.385470134203456e-06</v>
      </c>
      <c r="AG10" t="n">
        <v>1.426875</v>
      </c>
      <c r="AH10" t="n">
        <v>1340341.583601575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1.4758</v>
      </c>
      <c r="E11" t="n">
        <v>67.76000000000001</v>
      </c>
      <c r="F11" t="n">
        <v>63.21</v>
      </c>
      <c r="G11" t="n">
        <v>63.21</v>
      </c>
      <c r="H11" t="n">
        <v>0.93</v>
      </c>
      <c r="I11" t="n">
        <v>60</v>
      </c>
      <c r="J11" t="n">
        <v>190.26</v>
      </c>
      <c r="K11" t="n">
        <v>52.44</v>
      </c>
      <c r="L11" t="n">
        <v>10</v>
      </c>
      <c r="M11" t="n">
        <v>58</v>
      </c>
      <c r="N11" t="n">
        <v>37.82</v>
      </c>
      <c r="O11" t="n">
        <v>23699.85</v>
      </c>
      <c r="P11" t="n">
        <v>811.15</v>
      </c>
      <c r="Q11" t="n">
        <v>793.2</v>
      </c>
      <c r="R11" t="n">
        <v>182.97</v>
      </c>
      <c r="S11" t="n">
        <v>86.27</v>
      </c>
      <c r="T11" t="n">
        <v>37589.96</v>
      </c>
      <c r="U11" t="n">
        <v>0.47</v>
      </c>
      <c r="V11" t="n">
        <v>0.77</v>
      </c>
      <c r="W11" t="n">
        <v>0.32</v>
      </c>
      <c r="X11" t="n">
        <v>2.24</v>
      </c>
      <c r="Y11" t="n">
        <v>0.5</v>
      </c>
      <c r="Z11" t="n">
        <v>10</v>
      </c>
      <c r="AA11" t="n">
        <v>1062.081616019442</v>
      </c>
      <c r="AB11" t="n">
        <v>1453.186922771789</v>
      </c>
      <c r="AC11" t="n">
        <v>1314.496802423104</v>
      </c>
      <c r="AD11" t="n">
        <v>1062081.616019442</v>
      </c>
      <c r="AE11" t="n">
        <v>1453186.922771789</v>
      </c>
      <c r="AF11" t="n">
        <v>1.400463578121548e-06</v>
      </c>
      <c r="AG11" t="n">
        <v>1.411666666666667</v>
      </c>
      <c r="AH11" t="n">
        <v>1314496.802423104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1.4861</v>
      </c>
      <c r="E12" t="n">
        <v>67.29000000000001</v>
      </c>
      <c r="F12" t="n">
        <v>62.95</v>
      </c>
      <c r="G12" t="n">
        <v>69.95</v>
      </c>
      <c r="H12" t="n">
        <v>1.02</v>
      </c>
      <c r="I12" t="n">
        <v>54</v>
      </c>
      <c r="J12" t="n">
        <v>191.79</v>
      </c>
      <c r="K12" t="n">
        <v>52.44</v>
      </c>
      <c r="L12" t="n">
        <v>11</v>
      </c>
      <c r="M12" t="n">
        <v>52</v>
      </c>
      <c r="N12" t="n">
        <v>38.35</v>
      </c>
      <c r="O12" t="n">
        <v>23888.73</v>
      </c>
      <c r="P12" t="n">
        <v>806.3</v>
      </c>
      <c r="Q12" t="n">
        <v>793.2</v>
      </c>
      <c r="R12" t="n">
        <v>174.35</v>
      </c>
      <c r="S12" t="n">
        <v>86.27</v>
      </c>
      <c r="T12" t="n">
        <v>33311.58</v>
      </c>
      <c r="U12" t="n">
        <v>0.49</v>
      </c>
      <c r="V12" t="n">
        <v>0.77</v>
      </c>
      <c r="W12" t="n">
        <v>0.3</v>
      </c>
      <c r="X12" t="n">
        <v>1.98</v>
      </c>
      <c r="Y12" t="n">
        <v>0.5</v>
      </c>
      <c r="Z12" t="n">
        <v>10</v>
      </c>
      <c r="AA12" t="n">
        <v>1049.040184837855</v>
      </c>
      <c r="AB12" t="n">
        <v>1435.343061281802</v>
      </c>
      <c r="AC12" t="n">
        <v>1298.355934029705</v>
      </c>
      <c r="AD12" t="n">
        <v>1049040.184837855</v>
      </c>
      <c r="AE12" t="n">
        <v>1435343.061281802</v>
      </c>
      <c r="AF12" t="n">
        <v>1.410237785232709e-06</v>
      </c>
      <c r="AG12" t="n">
        <v>1.401875</v>
      </c>
      <c r="AH12" t="n">
        <v>1298355.934029705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1.4945</v>
      </c>
      <c r="E13" t="n">
        <v>66.91</v>
      </c>
      <c r="F13" t="n">
        <v>62.75</v>
      </c>
      <c r="G13" t="n">
        <v>76.84</v>
      </c>
      <c r="H13" t="n">
        <v>1.1</v>
      </c>
      <c r="I13" t="n">
        <v>49</v>
      </c>
      <c r="J13" t="n">
        <v>193.33</v>
      </c>
      <c r="K13" t="n">
        <v>52.44</v>
      </c>
      <c r="L13" t="n">
        <v>12</v>
      </c>
      <c r="M13" t="n">
        <v>47</v>
      </c>
      <c r="N13" t="n">
        <v>38.89</v>
      </c>
      <c r="O13" t="n">
        <v>24078.33</v>
      </c>
      <c r="P13" t="n">
        <v>802.52</v>
      </c>
      <c r="Q13" t="n">
        <v>793.2</v>
      </c>
      <c r="R13" t="n">
        <v>167.43</v>
      </c>
      <c r="S13" t="n">
        <v>86.27</v>
      </c>
      <c r="T13" t="n">
        <v>29873.65</v>
      </c>
      <c r="U13" t="n">
        <v>0.52</v>
      </c>
      <c r="V13" t="n">
        <v>0.77</v>
      </c>
      <c r="W13" t="n">
        <v>0.3</v>
      </c>
      <c r="X13" t="n">
        <v>1.78</v>
      </c>
      <c r="Y13" t="n">
        <v>0.5</v>
      </c>
      <c r="Z13" t="n">
        <v>10</v>
      </c>
      <c r="AA13" t="n">
        <v>1038.754699392479</v>
      </c>
      <c r="AB13" t="n">
        <v>1421.270006331846</v>
      </c>
      <c r="AC13" t="n">
        <v>1285.625991692516</v>
      </c>
      <c r="AD13" t="n">
        <v>1038754.699392479</v>
      </c>
      <c r="AE13" t="n">
        <v>1421270.006331846</v>
      </c>
      <c r="AF13" t="n">
        <v>1.418208983265113e-06</v>
      </c>
      <c r="AG13" t="n">
        <v>1.393958333333333</v>
      </c>
      <c r="AH13" t="n">
        <v>1285625.991692516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1.5004</v>
      </c>
      <c r="E14" t="n">
        <v>66.65000000000001</v>
      </c>
      <c r="F14" t="n">
        <v>62.63</v>
      </c>
      <c r="G14" t="n">
        <v>83.5</v>
      </c>
      <c r="H14" t="n">
        <v>1.18</v>
      </c>
      <c r="I14" t="n">
        <v>45</v>
      </c>
      <c r="J14" t="n">
        <v>194.88</v>
      </c>
      <c r="K14" t="n">
        <v>52.44</v>
      </c>
      <c r="L14" t="n">
        <v>13</v>
      </c>
      <c r="M14" t="n">
        <v>43</v>
      </c>
      <c r="N14" t="n">
        <v>39.43</v>
      </c>
      <c r="O14" t="n">
        <v>24268.67</v>
      </c>
      <c r="P14" t="n">
        <v>798.88</v>
      </c>
      <c r="Q14" t="n">
        <v>793.2</v>
      </c>
      <c r="R14" t="n">
        <v>163.38</v>
      </c>
      <c r="S14" t="n">
        <v>86.27</v>
      </c>
      <c r="T14" t="n">
        <v>27869.06</v>
      </c>
      <c r="U14" t="n">
        <v>0.53</v>
      </c>
      <c r="V14" t="n">
        <v>0.78</v>
      </c>
      <c r="W14" t="n">
        <v>0.3</v>
      </c>
      <c r="X14" t="n">
        <v>1.66</v>
      </c>
      <c r="Y14" t="n">
        <v>0.5</v>
      </c>
      <c r="Z14" t="n">
        <v>10</v>
      </c>
      <c r="AA14" t="n">
        <v>1030.804162482755</v>
      </c>
      <c r="AB14" t="n">
        <v>1410.391730979029</v>
      </c>
      <c r="AC14" t="n">
        <v>1275.785923671617</v>
      </c>
      <c r="AD14" t="n">
        <v>1030804.162482755</v>
      </c>
      <c r="AE14" t="n">
        <v>1410391.730979029</v>
      </c>
      <c r="AF14" t="n">
        <v>1.423807800930729e-06</v>
      </c>
      <c r="AG14" t="n">
        <v>1.388541666666667</v>
      </c>
      <c r="AH14" t="n">
        <v>1275785.923671616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1.5064</v>
      </c>
      <c r="E15" t="n">
        <v>66.38</v>
      </c>
      <c r="F15" t="n">
        <v>62.47</v>
      </c>
      <c r="G15" t="n">
        <v>89.23999999999999</v>
      </c>
      <c r="H15" t="n">
        <v>1.27</v>
      </c>
      <c r="I15" t="n">
        <v>42</v>
      </c>
      <c r="J15" t="n">
        <v>196.42</v>
      </c>
      <c r="K15" t="n">
        <v>52.44</v>
      </c>
      <c r="L15" t="n">
        <v>14</v>
      </c>
      <c r="M15" t="n">
        <v>40</v>
      </c>
      <c r="N15" t="n">
        <v>39.98</v>
      </c>
      <c r="O15" t="n">
        <v>24459.75</v>
      </c>
      <c r="P15" t="n">
        <v>796.12</v>
      </c>
      <c r="Q15" t="n">
        <v>793.2</v>
      </c>
      <c r="R15" t="n">
        <v>158.08</v>
      </c>
      <c r="S15" t="n">
        <v>86.27</v>
      </c>
      <c r="T15" t="n">
        <v>25237.47</v>
      </c>
      <c r="U15" t="n">
        <v>0.55</v>
      </c>
      <c r="V15" t="n">
        <v>0.78</v>
      </c>
      <c r="W15" t="n">
        <v>0.29</v>
      </c>
      <c r="X15" t="n">
        <v>1.5</v>
      </c>
      <c r="Y15" t="n">
        <v>0.5</v>
      </c>
      <c r="Z15" t="n">
        <v>10</v>
      </c>
      <c r="AA15" t="n">
        <v>1023.452108193472</v>
      </c>
      <c r="AB15" t="n">
        <v>1400.332325950688</v>
      </c>
      <c r="AC15" t="n">
        <v>1266.686574140717</v>
      </c>
      <c r="AD15" t="n">
        <v>1023452.108193472</v>
      </c>
      <c r="AE15" t="n">
        <v>1400332.325950688</v>
      </c>
      <c r="AF15" t="n">
        <v>1.429501513811018e-06</v>
      </c>
      <c r="AG15" t="n">
        <v>1.382916666666667</v>
      </c>
      <c r="AH15" t="n">
        <v>1266686.574140717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1.5113</v>
      </c>
      <c r="E16" t="n">
        <v>66.17</v>
      </c>
      <c r="F16" t="n">
        <v>62.36</v>
      </c>
      <c r="G16" t="n">
        <v>95.94</v>
      </c>
      <c r="H16" t="n">
        <v>1.35</v>
      </c>
      <c r="I16" t="n">
        <v>39</v>
      </c>
      <c r="J16" t="n">
        <v>197.98</v>
      </c>
      <c r="K16" t="n">
        <v>52.44</v>
      </c>
      <c r="L16" t="n">
        <v>15</v>
      </c>
      <c r="M16" t="n">
        <v>37</v>
      </c>
      <c r="N16" t="n">
        <v>40.54</v>
      </c>
      <c r="O16" t="n">
        <v>24651.58</v>
      </c>
      <c r="P16" t="n">
        <v>792.55</v>
      </c>
      <c r="Q16" t="n">
        <v>793.21</v>
      </c>
      <c r="R16" t="n">
        <v>154.45</v>
      </c>
      <c r="S16" t="n">
        <v>86.27</v>
      </c>
      <c r="T16" t="n">
        <v>23432.6</v>
      </c>
      <c r="U16" t="n">
        <v>0.5600000000000001</v>
      </c>
      <c r="V16" t="n">
        <v>0.78</v>
      </c>
      <c r="W16" t="n">
        <v>0.28</v>
      </c>
      <c r="X16" t="n">
        <v>1.39</v>
      </c>
      <c r="Y16" t="n">
        <v>0.5</v>
      </c>
      <c r="Z16" t="n">
        <v>10</v>
      </c>
      <c r="AA16" t="n">
        <v>1016.405234581147</v>
      </c>
      <c r="AB16" t="n">
        <v>1390.690482588183</v>
      </c>
      <c r="AC16" t="n">
        <v>1257.964934776317</v>
      </c>
      <c r="AD16" t="n">
        <v>1016405.234581147</v>
      </c>
      <c r="AE16" t="n">
        <v>1390690.482588183</v>
      </c>
      <c r="AF16" t="n">
        <v>1.43415137932992e-06</v>
      </c>
      <c r="AG16" t="n">
        <v>1.378541666666667</v>
      </c>
      <c r="AH16" t="n">
        <v>1257964.934776317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1.5146</v>
      </c>
      <c r="E17" t="n">
        <v>66.02</v>
      </c>
      <c r="F17" t="n">
        <v>62.29</v>
      </c>
      <c r="G17" t="n">
        <v>101</v>
      </c>
      <c r="H17" t="n">
        <v>1.42</v>
      </c>
      <c r="I17" t="n">
        <v>37</v>
      </c>
      <c r="J17" t="n">
        <v>199.54</v>
      </c>
      <c r="K17" t="n">
        <v>52.44</v>
      </c>
      <c r="L17" t="n">
        <v>16</v>
      </c>
      <c r="M17" t="n">
        <v>35</v>
      </c>
      <c r="N17" t="n">
        <v>41.1</v>
      </c>
      <c r="O17" t="n">
        <v>24844.17</v>
      </c>
      <c r="P17" t="n">
        <v>790.3200000000001</v>
      </c>
      <c r="Q17" t="n">
        <v>793.2</v>
      </c>
      <c r="R17" t="n">
        <v>151.93</v>
      </c>
      <c r="S17" t="n">
        <v>86.27</v>
      </c>
      <c r="T17" t="n">
        <v>22184.55</v>
      </c>
      <c r="U17" t="n">
        <v>0.57</v>
      </c>
      <c r="V17" t="n">
        <v>0.78</v>
      </c>
      <c r="W17" t="n">
        <v>0.28</v>
      </c>
      <c r="X17" t="n">
        <v>1.32</v>
      </c>
      <c r="Y17" t="n">
        <v>0.5</v>
      </c>
      <c r="Z17" t="n">
        <v>10</v>
      </c>
      <c r="AA17" t="n">
        <v>1011.860117381234</v>
      </c>
      <c r="AB17" t="n">
        <v>1384.471652718843</v>
      </c>
      <c r="AC17" t="n">
        <v>1252.339621301524</v>
      </c>
      <c r="AD17" t="n">
        <v>1011860.117381234</v>
      </c>
      <c r="AE17" t="n">
        <v>1384471.652718843</v>
      </c>
      <c r="AF17" t="n">
        <v>1.437282921414078e-06</v>
      </c>
      <c r="AG17" t="n">
        <v>1.375416666666667</v>
      </c>
      <c r="AH17" t="n">
        <v>1252339.621301524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1.5129</v>
      </c>
      <c r="E18" t="n">
        <v>66.09999999999999</v>
      </c>
      <c r="F18" t="n">
        <v>62.43</v>
      </c>
      <c r="G18" t="n">
        <v>107.03</v>
      </c>
      <c r="H18" t="n">
        <v>1.5</v>
      </c>
      <c r="I18" t="n">
        <v>35</v>
      </c>
      <c r="J18" t="n">
        <v>201.11</v>
      </c>
      <c r="K18" t="n">
        <v>52.44</v>
      </c>
      <c r="L18" t="n">
        <v>17</v>
      </c>
      <c r="M18" t="n">
        <v>33</v>
      </c>
      <c r="N18" t="n">
        <v>41.67</v>
      </c>
      <c r="O18" t="n">
        <v>25037.53</v>
      </c>
      <c r="P18" t="n">
        <v>791.4299999999999</v>
      </c>
      <c r="Q18" t="n">
        <v>793.2</v>
      </c>
      <c r="R18" t="n">
        <v>158.21</v>
      </c>
      <c r="S18" t="n">
        <v>86.27</v>
      </c>
      <c r="T18" t="n">
        <v>25333.35</v>
      </c>
      <c r="U18" t="n">
        <v>0.55</v>
      </c>
      <c r="V18" t="n">
        <v>0.78</v>
      </c>
      <c r="W18" t="n">
        <v>0.26</v>
      </c>
      <c r="X18" t="n">
        <v>1.46</v>
      </c>
      <c r="Y18" t="n">
        <v>0.5</v>
      </c>
      <c r="Z18" t="n">
        <v>10</v>
      </c>
      <c r="AA18" t="n">
        <v>1014.656329638594</v>
      </c>
      <c r="AB18" t="n">
        <v>1388.297553689541</v>
      </c>
      <c r="AC18" t="n">
        <v>1255.800383653265</v>
      </c>
      <c r="AD18" t="n">
        <v>1014656.329638594</v>
      </c>
      <c r="AE18" t="n">
        <v>1388297.553689541</v>
      </c>
      <c r="AF18" t="n">
        <v>1.435669702764663e-06</v>
      </c>
      <c r="AG18" t="n">
        <v>1.377083333333333</v>
      </c>
      <c r="AH18" t="n">
        <v>1255800.383653264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1.52</v>
      </c>
      <c r="E19" t="n">
        <v>65.79000000000001</v>
      </c>
      <c r="F19" t="n">
        <v>62.2</v>
      </c>
      <c r="G19" t="n">
        <v>113.08</v>
      </c>
      <c r="H19" t="n">
        <v>1.58</v>
      </c>
      <c r="I19" t="n">
        <v>33</v>
      </c>
      <c r="J19" t="n">
        <v>202.68</v>
      </c>
      <c r="K19" t="n">
        <v>52.44</v>
      </c>
      <c r="L19" t="n">
        <v>18</v>
      </c>
      <c r="M19" t="n">
        <v>31</v>
      </c>
      <c r="N19" t="n">
        <v>42.24</v>
      </c>
      <c r="O19" t="n">
        <v>25231.66</v>
      </c>
      <c r="P19" t="n">
        <v>785.72</v>
      </c>
      <c r="Q19" t="n">
        <v>793.21</v>
      </c>
      <c r="R19" t="n">
        <v>149.19</v>
      </c>
      <c r="S19" t="n">
        <v>86.27</v>
      </c>
      <c r="T19" t="n">
        <v>20837.22</v>
      </c>
      <c r="U19" t="n">
        <v>0.58</v>
      </c>
      <c r="V19" t="n">
        <v>0.78</v>
      </c>
      <c r="W19" t="n">
        <v>0.27</v>
      </c>
      <c r="X19" t="n">
        <v>1.23</v>
      </c>
      <c r="Y19" t="n">
        <v>0.5</v>
      </c>
      <c r="Z19" t="n">
        <v>10</v>
      </c>
      <c r="AA19" t="n">
        <v>1003.730934626222</v>
      </c>
      <c r="AB19" t="n">
        <v>1373.348946239202</v>
      </c>
      <c r="AC19" t="n">
        <v>1242.278450317484</v>
      </c>
      <c r="AD19" t="n">
        <v>1003730.934626222</v>
      </c>
      <c r="AE19" t="n">
        <v>1373348.946239202</v>
      </c>
      <c r="AF19" t="n">
        <v>1.442407263006338e-06</v>
      </c>
      <c r="AG19" t="n">
        <v>1.370625</v>
      </c>
      <c r="AH19" t="n">
        <v>1242278.450317484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1.524</v>
      </c>
      <c r="E20" t="n">
        <v>65.62</v>
      </c>
      <c r="F20" t="n">
        <v>62.1</v>
      </c>
      <c r="G20" t="n">
        <v>120.19</v>
      </c>
      <c r="H20" t="n">
        <v>1.65</v>
      </c>
      <c r="I20" t="n">
        <v>31</v>
      </c>
      <c r="J20" t="n">
        <v>204.26</v>
      </c>
      <c r="K20" t="n">
        <v>52.44</v>
      </c>
      <c r="L20" t="n">
        <v>19</v>
      </c>
      <c r="M20" t="n">
        <v>29</v>
      </c>
      <c r="N20" t="n">
        <v>42.82</v>
      </c>
      <c r="O20" t="n">
        <v>25426.72</v>
      </c>
      <c r="P20" t="n">
        <v>784.29</v>
      </c>
      <c r="Q20" t="n">
        <v>793.2</v>
      </c>
      <c r="R20" t="n">
        <v>145.48</v>
      </c>
      <c r="S20" t="n">
        <v>86.27</v>
      </c>
      <c r="T20" t="n">
        <v>18992.1</v>
      </c>
      <c r="U20" t="n">
        <v>0.59</v>
      </c>
      <c r="V20" t="n">
        <v>0.78</v>
      </c>
      <c r="W20" t="n">
        <v>0.27</v>
      </c>
      <c r="X20" t="n">
        <v>1.13</v>
      </c>
      <c r="Y20" t="n">
        <v>0.5</v>
      </c>
      <c r="Z20" t="n">
        <v>10</v>
      </c>
      <c r="AA20" t="n">
        <v>999.3550471014994</v>
      </c>
      <c r="AB20" t="n">
        <v>1367.361663877345</v>
      </c>
      <c r="AC20" t="n">
        <v>1236.862585781039</v>
      </c>
      <c r="AD20" t="n">
        <v>999355.0471014994</v>
      </c>
      <c r="AE20" t="n">
        <v>1367361.663877345</v>
      </c>
      <c r="AF20" t="n">
        <v>1.446203071593196e-06</v>
      </c>
      <c r="AG20" t="n">
        <v>1.367083333333333</v>
      </c>
      <c r="AH20" t="n">
        <v>1236862.585781039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1.5278</v>
      </c>
      <c r="E21" t="n">
        <v>65.45</v>
      </c>
      <c r="F21" t="n">
        <v>62</v>
      </c>
      <c r="G21" t="n">
        <v>128.28</v>
      </c>
      <c r="H21" t="n">
        <v>1.73</v>
      </c>
      <c r="I21" t="n">
        <v>29</v>
      </c>
      <c r="J21" t="n">
        <v>205.85</v>
      </c>
      <c r="K21" t="n">
        <v>52.44</v>
      </c>
      <c r="L21" t="n">
        <v>20</v>
      </c>
      <c r="M21" t="n">
        <v>27</v>
      </c>
      <c r="N21" t="n">
        <v>43.41</v>
      </c>
      <c r="O21" t="n">
        <v>25622.45</v>
      </c>
      <c r="P21" t="n">
        <v>780.37</v>
      </c>
      <c r="Q21" t="n">
        <v>793.2</v>
      </c>
      <c r="R21" t="n">
        <v>142.56</v>
      </c>
      <c r="S21" t="n">
        <v>86.27</v>
      </c>
      <c r="T21" t="n">
        <v>17538.51</v>
      </c>
      <c r="U21" t="n">
        <v>0.61</v>
      </c>
      <c r="V21" t="n">
        <v>0.78</v>
      </c>
      <c r="W21" t="n">
        <v>0.26</v>
      </c>
      <c r="X21" t="n">
        <v>1.03</v>
      </c>
      <c r="Y21" t="n">
        <v>0.5</v>
      </c>
      <c r="Z21" t="n">
        <v>10</v>
      </c>
      <c r="AA21" t="n">
        <v>992.9139532609335</v>
      </c>
      <c r="AB21" t="n">
        <v>1358.548675123677</v>
      </c>
      <c r="AC21" t="n">
        <v>1228.890696304913</v>
      </c>
      <c r="AD21" t="n">
        <v>992913.9532609334</v>
      </c>
      <c r="AE21" t="n">
        <v>1358548.675123677</v>
      </c>
      <c r="AF21" t="n">
        <v>1.449809089750712e-06</v>
      </c>
      <c r="AG21" t="n">
        <v>1.363541666666667</v>
      </c>
      <c r="AH21" t="n">
        <v>1228890.696304913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1.5293</v>
      </c>
      <c r="E22" t="n">
        <v>65.39</v>
      </c>
      <c r="F22" t="n">
        <v>61.97</v>
      </c>
      <c r="G22" t="n">
        <v>132.8</v>
      </c>
      <c r="H22" t="n">
        <v>1.8</v>
      </c>
      <c r="I22" t="n">
        <v>28</v>
      </c>
      <c r="J22" t="n">
        <v>207.45</v>
      </c>
      <c r="K22" t="n">
        <v>52.44</v>
      </c>
      <c r="L22" t="n">
        <v>21</v>
      </c>
      <c r="M22" t="n">
        <v>26</v>
      </c>
      <c r="N22" t="n">
        <v>44</v>
      </c>
      <c r="O22" t="n">
        <v>25818.99</v>
      </c>
      <c r="P22" t="n">
        <v>779.61</v>
      </c>
      <c r="Q22" t="n">
        <v>793.21</v>
      </c>
      <c r="R22" t="n">
        <v>141.59</v>
      </c>
      <c r="S22" t="n">
        <v>86.27</v>
      </c>
      <c r="T22" t="n">
        <v>17060.49</v>
      </c>
      <c r="U22" t="n">
        <v>0.61</v>
      </c>
      <c r="V22" t="n">
        <v>0.78</v>
      </c>
      <c r="W22" t="n">
        <v>0.27</v>
      </c>
      <c r="X22" t="n">
        <v>1</v>
      </c>
      <c r="Y22" t="n">
        <v>0.5</v>
      </c>
      <c r="Z22" t="n">
        <v>10</v>
      </c>
      <c r="AA22" t="n">
        <v>991.1256297667632</v>
      </c>
      <c r="AB22" t="n">
        <v>1356.101812023689</v>
      </c>
      <c r="AC22" t="n">
        <v>1226.677358384994</v>
      </c>
      <c r="AD22" t="n">
        <v>991125.6297667632</v>
      </c>
      <c r="AE22" t="n">
        <v>1356101.812023689</v>
      </c>
      <c r="AF22" t="n">
        <v>1.451232517970784e-06</v>
      </c>
      <c r="AG22" t="n">
        <v>1.362291666666667</v>
      </c>
      <c r="AH22" t="n">
        <v>1226677.358384994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1.5311</v>
      </c>
      <c r="E23" t="n">
        <v>65.31</v>
      </c>
      <c r="F23" t="n">
        <v>61.93</v>
      </c>
      <c r="G23" t="n">
        <v>137.63</v>
      </c>
      <c r="H23" t="n">
        <v>1.87</v>
      </c>
      <c r="I23" t="n">
        <v>27</v>
      </c>
      <c r="J23" t="n">
        <v>209.05</v>
      </c>
      <c r="K23" t="n">
        <v>52.44</v>
      </c>
      <c r="L23" t="n">
        <v>22</v>
      </c>
      <c r="M23" t="n">
        <v>25</v>
      </c>
      <c r="N23" t="n">
        <v>44.6</v>
      </c>
      <c r="O23" t="n">
        <v>26016.35</v>
      </c>
      <c r="P23" t="n">
        <v>779.1</v>
      </c>
      <c r="Q23" t="n">
        <v>793.2</v>
      </c>
      <c r="R23" t="n">
        <v>140.27</v>
      </c>
      <c r="S23" t="n">
        <v>86.27</v>
      </c>
      <c r="T23" t="n">
        <v>16402.73</v>
      </c>
      <c r="U23" t="n">
        <v>0.62</v>
      </c>
      <c r="V23" t="n">
        <v>0.78</v>
      </c>
      <c r="W23" t="n">
        <v>0.26</v>
      </c>
      <c r="X23" t="n">
        <v>0.97</v>
      </c>
      <c r="Y23" t="n">
        <v>0.5</v>
      </c>
      <c r="Z23" t="n">
        <v>10</v>
      </c>
      <c r="AA23" t="n">
        <v>989.3220638881962</v>
      </c>
      <c r="AB23" t="n">
        <v>1353.634093620923</v>
      </c>
      <c r="AC23" t="n">
        <v>1224.445155563124</v>
      </c>
      <c r="AD23" t="n">
        <v>989322.0638881963</v>
      </c>
      <c r="AE23" t="n">
        <v>1353634.093620923</v>
      </c>
      <c r="AF23" t="n">
        <v>1.452940631834871e-06</v>
      </c>
      <c r="AG23" t="n">
        <v>1.360625</v>
      </c>
      <c r="AH23" t="n">
        <v>1224445.155563124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1.5327</v>
      </c>
      <c r="E24" t="n">
        <v>65.25</v>
      </c>
      <c r="F24" t="n">
        <v>61.9</v>
      </c>
      <c r="G24" t="n">
        <v>142.85</v>
      </c>
      <c r="H24" t="n">
        <v>1.94</v>
      </c>
      <c r="I24" t="n">
        <v>26</v>
      </c>
      <c r="J24" t="n">
        <v>210.65</v>
      </c>
      <c r="K24" t="n">
        <v>52.44</v>
      </c>
      <c r="L24" t="n">
        <v>23</v>
      </c>
      <c r="M24" t="n">
        <v>24</v>
      </c>
      <c r="N24" t="n">
        <v>45.21</v>
      </c>
      <c r="O24" t="n">
        <v>26214.54</v>
      </c>
      <c r="P24" t="n">
        <v>776.71</v>
      </c>
      <c r="Q24" t="n">
        <v>793.2</v>
      </c>
      <c r="R24" t="n">
        <v>139.11</v>
      </c>
      <c r="S24" t="n">
        <v>86.27</v>
      </c>
      <c r="T24" t="n">
        <v>15831.45</v>
      </c>
      <c r="U24" t="n">
        <v>0.62</v>
      </c>
      <c r="V24" t="n">
        <v>0.78</v>
      </c>
      <c r="W24" t="n">
        <v>0.26</v>
      </c>
      <c r="X24" t="n">
        <v>0.93</v>
      </c>
      <c r="Y24" t="n">
        <v>0.5</v>
      </c>
      <c r="Z24" t="n">
        <v>10</v>
      </c>
      <c r="AA24" t="n">
        <v>986.0302793739495</v>
      </c>
      <c r="AB24" t="n">
        <v>1349.130128825247</v>
      </c>
      <c r="AC24" t="n">
        <v>1220.371042846193</v>
      </c>
      <c r="AD24" t="n">
        <v>986030.2793739495</v>
      </c>
      <c r="AE24" t="n">
        <v>1349130.128825247</v>
      </c>
      <c r="AF24" t="n">
        <v>1.454458955269614e-06</v>
      </c>
      <c r="AG24" t="n">
        <v>1.359375</v>
      </c>
      <c r="AH24" t="n">
        <v>1220371.042846193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1.5349</v>
      </c>
      <c r="E25" t="n">
        <v>65.15000000000001</v>
      </c>
      <c r="F25" t="n">
        <v>61.84</v>
      </c>
      <c r="G25" t="n">
        <v>148.42</v>
      </c>
      <c r="H25" t="n">
        <v>2.01</v>
      </c>
      <c r="I25" t="n">
        <v>25</v>
      </c>
      <c r="J25" t="n">
        <v>212.27</v>
      </c>
      <c r="K25" t="n">
        <v>52.44</v>
      </c>
      <c r="L25" t="n">
        <v>24</v>
      </c>
      <c r="M25" t="n">
        <v>23</v>
      </c>
      <c r="N25" t="n">
        <v>45.82</v>
      </c>
      <c r="O25" t="n">
        <v>26413.56</v>
      </c>
      <c r="P25" t="n">
        <v>773.89</v>
      </c>
      <c r="Q25" t="n">
        <v>793.2</v>
      </c>
      <c r="R25" t="n">
        <v>137.03</v>
      </c>
      <c r="S25" t="n">
        <v>86.27</v>
      </c>
      <c r="T25" t="n">
        <v>14793.3</v>
      </c>
      <c r="U25" t="n">
        <v>0.63</v>
      </c>
      <c r="V25" t="n">
        <v>0.79</v>
      </c>
      <c r="W25" t="n">
        <v>0.26</v>
      </c>
      <c r="X25" t="n">
        <v>0.87</v>
      </c>
      <c r="Y25" t="n">
        <v>0.5</v>
      </c>
      <c r="Z25" t="n">
        <v>10</v>
      </c>
      <c r="AA25" t="n">
        <v>981.839561517116</v>
      </c>
      <c r="AB25" t="n">
        <v>1343.396203772103</v>
      </c>
      <c r="AC25" t="n">
        <v>1215.184355552507</v>
      </c>
      <c r="AD25" t="n">
        <v>981839.5615171159</v>
      </c>
      <c r="AE25" t="n">
        <v>1343396.203772103</v>
      </c>
      <c r="AF25" t="n">
        <v>1.456546649992387e-06</v>
      </c>
      <c r="AG25" t="n">
        <v>1.357291666666667</v>
      </c>
      <c r="AH25" t="n">
        <v>1215184.355552507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1.5345</v>
      </c>
      <c r="E26" t="n">
        <v>65.17</v>
      </c>
      <c r="F26" t="n">
        <v>61.9</v>
      </c>
      <c r="G26" t="n">
        <v>154.74</v>
      </c>
      <c r="H26" t="n">
        <v>2.08</v>
      </c>
      <c r="I26" t="n">
        <v>24</v>
      </c>
      <c r="J26" t="n">
        <v>213.89</v>
      </c>
      <c r="K26" t="n">
        <v>52.44</v>
      </c>
      <c r="L26" t="n">
        <v>25</v>
      </c>
      <c r="M26" t="n">
        <v>22</v>
      </c>
      <c r="N26" t="n">
        <v>46.44</v>
      </c>
      <c r="O26" t="n">
        <v>26613.43</v>
      </c>
      <c r="P26" t="n">
        <v>771.5</v>
      </c>
      <c r="Q26" t="n">
        <v>793.2</v>
      </c>
      <c r="R26" t="n">
        <v>139.31</v>
      </c>
      <c r="S26" t="n">
        <v>86.27</v>
      </c>
      <c r="T26" t="n">
        <v>15939.14</v>
      </c>
      <c r="U26" t="n">
        <v>0.62</v>
      </c>
      <c r="V26" t="n">
        <v>0.78</v>
      </c>
      <c r="W26" t="n">
        <v>0.26</v>
      </c>
      <c r="X26" t="n">
        <v>0.93</v>
      </c>
      <c r="Y26" t="n">
        <v>0.5</v>
      </c>
      <c r="Z26" t="n">
        <v>10</v>
      </c>
      <c r="AA26" t="n">
        <v>980.2562702448669</v>
      </c>
      <c r="AB26" t="n">
        <v>1341.229874803531</v>
      </c>
      <c r="AC26" t="n">
        <v>1213.224777980234</v>
      </c>
      <c r="AD26" t="n">
        <v>980256.2702448668</v>
      </c>
      <c r="AE26" t="n">
        <v>1341229.874803531</v>
      </c>
      <c r="AF26" t="n">
        <v>1.456167069133701e-06</v>
      </c>
      <c r="AG26" t="n">
        <v>1.357708333333333</v>
      </c>
      <c r="AH26" t="n">
        <v>1213224.777980234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1.5375</v>
      </c>
      <c r="E27" t="n">
        <v>65.04000000000001</v>
      </c>
      <c r="F27" t="n">
        <v>61.8</v>
      </c>
      <c r="G27" t="n">
        <v>161.23</v>
      </c>
      <c r="H27" t="n">
        <v>2.14</v>
      </c>
      <c r="I27" t="n">
        <v>23</v>
      </c>
      <c r="J27" t="n">
        <v>215.51</v>
      </c>
      <c r="K27" t="n">
        <v>52.44</v>
      </c>
      <c r="L27" t="n">
        <v>26</v>
      </c>
      <c r="M27" t="n">
        <v>21</v>
      </c>
      <c r="N27" t="n">
        <v>47.07</v>
      </c>
      <c r="O27" t="n">
        <v>26814.17</v>
      </c>
      <c r="P27" t="n">
        <v>771.76</v>
      </c>
      <c r="Q27" t="n">
        <v>793.2</v>
      </c>
      <c r="R27" t="n">
        <v>135.99</v>
      </c>
      <c r="S27" t="n">
        <v>86.27</v>
      </c>
      <c r="T27" t="n">
        <v>14286.72</v>
      </c>
      <c r="U27" t="n">
        <v>0.63</v>
      </c>
      <c r="V27" t="n">
        <v>0.79</v>
      </c>
      <c r="W27" t="n">
        <v>0.26</v>
      </c>
      <c r="X27" t="n">
        <v>0.84</v>
      </c>
      <c r="Y27" t="n">
        <v>0.5</v>
      </c>
      <c r="Z27" t="n">
        <v>10</v>
      </c>
      <c r="AA27" t="n">
        <v>978.1112287290263</v>
      </c>
      <c r="AB27" t="n">
        <v>1338.294934369006</v>
      </c>
      <c r="AC27" t="n">
        <v>1210.569944141565</v>
      </c>
      <c r="AD27" t="n">
        <v>978111.2287290263</v>
      </c>
      <c r="AE27" t="n">
        <v>1338294.934369006</v>
      </c>
      <c r="AF27" t="n">
        <v>1.459013925573845e-06</v>
      </c>
      <c r="AG27" t="n">
        <v>1.355</v>
      </c>
      <c r="AH27" t="n">
        <v>1210569.944141564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1.5394</v>
      </c>
      <c r="E28" t="n">
        <v>64.95999999999999</v>
      </c>
      <c r="F28" t="n">
        <v>61.76</v>
      </c>
      <c r="G28" t="n">
        <v>168.43</v>
      </c>
      <c r="H28" t="n">
        <v>2.21</v>
      </c>
      <c r="I28" t="n">
        <v>22</v>
      </c>
      <c r="J28" t="n">
        <v>217.15</v>
      </c>
      <c r="K28" t="n">
        <v>52.44</v>
      </c>
      <c r="L28" t="n">
        <v>27</v>
      </c>
      <c r="M28" t="n">
        <v>20</v>
      </c>
      <c r="N28" t="n">
        <v>47.71</v>
      </c>
      <c r="O28" t="n">
        <v>27015.77</v>
      </c>
      <c r="P28" t="n">
        <v>770.97</v>
      </c>
      <c r="Q28" t="n">
        <v>793.2</v>
      </c>
      <c r="R28" t="n">
        <v>134.44</v>
      </c>
      <c r="S28" t="n">
        <v>86.27</v>
      </c>
      <c r="T28" t="n">
        <v>13515.2</v>
      </c>
      <c r="U28" t="n">
        <v>0.64</v>
      </c>
      <c r="V28" t="n">
        <v>0.79</v>
      </c>
      <c r="W28" t="n">
        <v>0.26</v>
      </c>
      <c r="X28" t="n">
        <v>0.79</v>
      </c>
      <c r="Y28" t="n">
        <v>0.5</v>
      </c>
      <c r="Z28" t="n">
        <v>10</v>
      </c>
      <c r="AA28" t="n">
        <v>976.0220168954612</v>
      </c>
      <c r="AB28" t="n">
        <v>1335.4363825688</v>
      </c>
      <c r="AC28" t="n">
        <v>1207.984208513168</v>
      </c>
      <c r="AD28" t="n">
        <v>976022.0168954612</v>
      </c>
      <c r="AE28" t="n">
        <v>1335436.3825688</v>
      </c>
      <c r="AF28" t="n">
        <v>1.460816934652603e-06</v>
      </c>
      <c r="AG28" t="n">
        <v>1.353333333333333</v>
      </c>
      <c r="AH28" t="n">
        <v>1207984.208513168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1.5416</v>
      </c>
      <c r="E29" t="n">
        <v>64.87</v>
      </c>
      <c r="F29" t="n">
        <v>61.7</v>
      </c>
      <c r="G29" t="n">
        <v>176.29</v>
      </c>
      <c r="H29" t="n">
        <v>2.27</v>
      </c>
      <c r="I29" t="n">
        <v>21</v>
      </c>
      <c r="J29" t="n">
        <v>218.79</v>
      </c>
      <c r="K29" t="n">
        <v>52.44</v>
      </c>
      <c r="L29" t="n">
        <v>28</v>
      </c>
      <c r="M29" t="n">
        <v>19</v>
      </c>
      <c r="N29" t="n">
        <v>48.35</v>
      </c>
      <c r="O29" t="n">
        <v>27218.26</v>
      </c>
      <c r="P29" t="n">
        <v>767.98</v>
      </c>
      <c r="Q29" t="n">
        <v>793.2</v>
      </c>
      <c r="R29" t="n">
        <v>132.42</v>
      </c>
      <c r="S29" t="n">
        <v>86.27</v>
      </c>
      <c r="T29" t="n">
        <v>12509.68</v>
      </c>
      <c r="U29" t="n">
        <v>0.65</v>
      </c>
      <c r="V29" t="n">
        <v>0.79</v>
      </c>
      <c r="W29" t="n">
        <v>0.25</v>
      </c>
      <c r="X29" t="n">
        <v>0.73</v>
      </c>
      <c r="Y29" t="n">
        <v>0.5</v>
      </c>
      <c r="Z29" t="n">
        <v>10</v>
      </c>
      <c r="AA29" t="n">
        <v>971.7145557384534</v>
      </c>
      <c r="AB29" t="n">
        <v>1329.542724182008</v>
      </c>
      <c r="AC29" t="n">
        <v>1202.653032611009</v>
      </c>
      <c r="AD29" t="n">
        <v>971714.5557384534</v>
      </c>
      <c r="AE29" t="n">
        <v>1329542.724182008</v>
      </c>
      <c r="AF29" t="n">
        <v>1.462904629375375e-06</v>
      </c>
      <c r="AG29" t="n">
        <v>1.351458333333333</v>
      </c>
      <c r="AH29" t="n">
        <v>1202653.032611009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1.5432</v>
      </c>
      <c r="E30" t="n">
        <v>64.8</v>
      </c>
      <c r="F30" t="n">
        <v>61.67</v>
      </c>
      <c r="G30" t="n">
        <v>185</v>
      </c>
      <c r="H30" t="n">
        <v>2.34</v>
      </c>
      <c r="I30" t="n">
        <v>20</v>
      </c>
      <c r="J30" t="n">
        <v>220.44</v>
      </c>
      <c r="K30" t="n">
        <v>52.44</v>
      </c>
      <c r="L30" t="n">
        <v>29</v>
      </c>
      <c r="M30" t="n">
        <v>18</v>
      </c>
      <c r="N30" t="n">
        <v>49</v>
      </c>
      <c r="O30" t="n">
        <v>27421.64</v>
      </c>
      <c r="P30" t="n">
        <v>766.01</v>
      </c>
      <c r="Q30" t="n">
        <v>793.2</v>
      </c>
      <c r="R30" t="n">
        <v>131.27</v>
      </c>
      <c r="S30" t="n">
        <v>86.27</v>
      </c>
      <c r="T30" t="n">
        <v>11941.2</v>
      </c>
      <c r="U30" t="n">
        <v>0.66</v>
      </c>
      <c r="V30" t="n">
        <v>0.79</v>
      </c>
      <c r="W30" t="n">
        <v>0.25</v>
      </c>
      <c r="X30" t="n">
        <v>0.7</v>
      </c>
      <c r="Y30" t="n">
        <v>0.5</v>
      </c>
      <c r="Z30" t="n">
        <v>10</v>
      </c>
      <c r="AA30" t="n">
        <v>968.8327612202719</v>
      </c>
      <c r="AB30" t="n">
        <v>1325.599725786431</v>
      </c>
      <c r="AC30" t="n">
        <v>1199.086348448273</v>
      </c>
      <c r="AD30" t="n">
        <v>968832.7612202719</v>
      </c>
      <c r="AE30" t="n">
        <v>1325599.725786431</v>
      </c>
      <c r="AF30" t="n">
        <v>1.464422952810119e-06</v>
      </c>
      <c r="AG30" t="n">
        <v>1.35</v>
      </c>
      <c r="AH30" t="n">
        <v>1199086.348448273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1.5429</v>
      </c>
      <c r="E31" t="n">
        <v>64.81999999999999</v>
      </c>
      <c r="F31" t="n">
        <v>61.68</v>
      </c>
      <c r="G31" t="n">
        <v>185.05</v>
      </c>
      <c r="H31" t="n">
        <v>2.4</v>
      </c>
      <c r="I31" t="n">
        <v>20</v>
      </c>
      <c r="J31" t="n">
        <v>222.1</v>
      </c>
      <c r="K31" t="n">
        <v>52.44</v>
      </c>
      <c r="L31" t="n">
        <v>30</v>
      </c>
      <c r="M31" t="n">
        <v>18</v>
      </c>
      <c r="N31" t="n">
        <v>49.65</v>
      </c>
      <c r="O31" t="n">
        <v>27625.93</v>
      </c>
      <c r="P31" t="n">
        <v>765.5</v>
      </c>
      <c r="Q31" t="n">
        <v>793.21</v>
      </c>
      <c r="R31" t="n">
        <v>132.04</v>
      </c>
      <c r="S31" t="n">
        <v>86.27</v>
      </c>
      <c r="T31" t="n">
        <v>12326.99</v>
      </c>
      <c r="U31" t="n">
        <v>0.65</v>
      </c>
      <c r="V31" t="n">
        <v>0.79</v>
      </c>
      <c r="W31" t="n">
        <v>0.25</v>
      </c>
      <c r="X31" t="n">
        <v>0.71</v>
      </c>
      <c r="Y31" t="n">
        <v>0.5</v>
      </c>
      <c r="Z31" t="n">
        <v>10</v>
      </c>
      <c r="AA31" t="n">
        <v>968.6181280248917</v>
      </c>
      <c r="AB31" t="n">
        <v>1325.306055179563</v>
      </c>
      <c r="AC31" t="n">
        <v>1198.820705351956</v>
      </c>
      <c r="AD31" t="n">
        <v>968618.1280248917</v>
      </c>
      <c r="AE31" t="n">
        <v>1325306.055179563</v>
      </c>
      <c r="AF31" t="n">
        <v>1.464138267166104e-06</v>
      </c>
      <c r="AG31" t="n">
        <v>1.350416666666667</v>
      </c>
      <c r="AH31" t="n">
        <v>1198820.705351956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1.5451</v>
      </c>
      <c r="E32" t="n">
        <v>64.72</v>
      </c>
      <c r="F32" t="n">
        <v>61.62</v>
      </c>
      <c r="G32" t="n">
        <v>194.6</v>
      </c>
      <c r="H32" t="n">
        <v>2.46</v>
      </c>
      <c r="I32" t="n">
        <v>19</v>
      </c>
      <c r="J32" t="n">
        <v>223.76</v>
      </c>
      <c r="K32" t="n">
        <v>52.44</v>
      </c>
      <c r="L32" t="n">
        <v>31</v>
      </c>
      <c r="M32" t="n">
        <v>17</v>
      </c>
      <c r="N32" t="n">
        <v>50.32</v>
      </c>
      <c r="O32" t="n">
        <v>27831.27</v>
      </c>
      <c r="P32" t="n">
        <v>764.89</v>
      </c>
      <c r="Q32" t="n">
        <v>793.2</v>
      </c>
      <c r="R32" t="n">
        <v>129.81</v>
      </c>
      <c r="S32" t="n">
        <v>86.27</v>
      </c>
      <c r="T32" t="n">
        <v>11217.28</v>
      </c>
      <c r="U32" t="n">
        <v>0.66</v>
      </c>
      <c r="V32" t="n">
        <v>0.79</v>
      </c>
      <c r="W32" t="n">
        <v>0.25</v>
      </c>
      <c r="X32" t="n">
        <v>0.66</v>
      </c>
      <c r="Y32" t="n">
        <v>0.5</v>
      </c>
      <c r="Z32" t="n">
        <v>10</v>
      </c>
      <c r="AA32" t="n">
        <v>966.4257046085601</v>
      </c>
      <c r="AB32" t="n">
        <v>1322.306284738444</v>
      </c>
      <c r="AC32" t="n">
        <v>1196.107228791533</v>
      </c>
      <c r="AD32" t="n">
        <v>966425.7046085601</v>
      </c>
      <c r="AE32" t="n">
        <v>1322306.284738444</v>
      </c>
      <c r="AF32" t="n">
        <v>1.466225961888876e-06</v>
      </c>
      <c r="AG32" t="n">
        <v>1.348333333333333</v>
      </c>
      <c r="AH32" t="n">
        <v>1196107.228791533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1.5458</v>
      </c>
      <c r="E33" t="n">
        <v>64.69</v>
      </c>
      <c r="F33" t="n">
        <v>61.6</v>
      </c>
      <c r="G33" t="n">
        <v>194.51</v>
      </c>
      <c r="H33" t="n">
        <v>2.52</v>
      </c>
      <c r="I33" t="n">
        <v>19</v>
      </c>
      <c r="J33" t="n">
        <v>225.43</v>
      </c>
      <c r="K33" t="n">
        <v>52.44</v>
      </c>
      <c r="L33" t="n">
        <v>32</v>
      </c>
      <c r="M33" t="n">
        <v>17</v>
      </c>
      <c r="N33" t="n">
        <v>50.99</v>
      </c>
      <c r="O33" t="n">
        <v>28037.42</v>
      </c>
      <c r="P33" t="n">
        <v>762.64</v>
      </c>
      <c r="Q33" t="n">
        <v>793.22</v>
      </c>
      <c r="R33" t="n">
        <v>128.91</v>
      </c>
      <c r="S33" t="n">
        <v>86.27</v>
      </c>
      <c r="T33" t="n">
        <v>10766.22</v>
      </c>
      <c r="U33" t="n">
        <v>0.67</v>
      </c>
      <c r="V33" t="n">
        <v>0.79</v>
      </c>
      <c r="W33" t="n">
        <v>0.25</v>
      </c>
      <c r="X33" t="n">
        <v>0.63</v>
      </c>
      <c r="Y33" t="n">
        <v>0.5</v>
      </c>
      <c r="Z33" t="n">
        <v>10</v>
      </c>
      <c r="AA33" t="n">
        <v>963.9159179033188</v>
      </c>
      <c r="AB33" t="n">
        <v>1318.872283844357</v>
      </c>
      <c r="AC33" t="n">
        <v>1193.000964123127</v>
      </c>
      <c r="AD33" t="n">
        <v>963915.9179033188</v>
      </c>
      <c r="AE33" t="n">
        <v>1318872.283844357</v>
      </c>
      <c r="AF33" t="n">
        <v>1.466890228391577e-06</v>
      </c>
      <c r="AG33" t="n">
        <v>1.347708333333333</v>
      </c>
      <c r="AH33" t="n">
        <v>1193000.964123127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1.546</v>
      </c>
      <c r="E34" t="n">
        <v>64.68000000000001</v>
      </c>
      <c r="F34" t="n">
        <v>61.62</v>
      </c>
      <c r="G34" t="n">
        <v>205.41</v>
      </c>
      <c r="H34" t="n">
        <v>2.58</v>
      </c>
      <c r="I34" t="n">
        <v>18</v>
      </c>
      <c r="J34" t="n">
        <v>227.11</v>
      </c>
      <c r="K34" t="n">
        <v>52.44</v>
      </c>
      <c r="L34" t="n">
        <v>33</v>
      </c>
      <c r="M34" t="n">
        <v>16</v>
      </c>
      <c r="N34" t="n">
        <v>51.67</v>
      </c>
      <c r="O34" t="n">
        <v>28244.51</v>
      </c>
      <c r="P34" t="n">
        <v>764.55</v>
      </c>
      <c r="Q34" t="n">
        <v>793.23</v>
      </c>
      <c r="R34" t="n">
        <v>129.95</v>
      </c>
      <c r="S34" t="n">
        <v>86.27</v>
      </c>
      <c r="T34" t="n">
        <v>11289.46</v>
      </c>
      <c r="U34" t="n">
        <v>0.66</v>
      </c>
      <c r="V34" t="n">
        <v>0.79</v>
      </c>
      <c r="W34" t="n">
        <v>0.25</v>
      </c>
      <c r="X34" t="n">
        <v>0.66</v>
      </c>
      <c r="Y34" t="n">
        <v>0.5</v>
      </c>
      <c r="Z34" t="n">
        <v>10</v>
      </c>
      <c r="AA34" t="n">
        <v>965.564749824602</v>
      </c>
      <c r="AB34" t="n">
        <v>1321.128288420388</v>
      </c>
      <c r="AC34" t="n">
        <v>1195.041658788744</v>
      </c>
      <c r="AD34" t="n">
        <v>965564.749824602</v>
      </c>
      <c r="AE34" t="n">
        <v>1321128.288420388</v>
      </c>
      <c r="AF34" t="n">
        <v>1.46708001882092e-06</v>
      </c>
      <c r="AG34" t="n">
        <v>1.3475</v>
      </c>
      <c r="AH34" t="n">
        <v>1195041.658788744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1.5484</v>
      </c>
      <c r="E35" t="n">
        <v>64.58</v>
      </c>
      <c r="F35" t="n">
        <v>61.56</v>
      </c>
      <c r="G35" t="n">
        <v>217.26</v>
      </c>
      <c r="H35" t="n">
        <v>2.64</v>
      </c>
      <c r="I35" t="n">
        <v>17</v>
      </c>
      <c r="J35" t="n">
        <v>228.8</v>
      </c>
      <c r="K35" t="n">
        <v>52.44</v>
      </c>
      <c r="L35" t="n">
        <v>34</v>
      </c>
      <c r="M35" t="n">
        <v>15</v>
      </c>
      <c r="N35" t="n">
        <v>52.36</v>
      </c>
      <c r="O35" t="n">
        <v>28452.56</v>
      </c>
      <c r="P35" t="n">
        <v>758.9</v>
      </c>
      <c r="Q35" t="n">
        <v>793.2</v>
      </c>
      <c r="R35" t="n">
        <v>127.64</v>
      </c>
      <c r="S35" t="n">
        <v>86.27</v>
      </c>
      <c r="T35" t="n">
        <v>10142.33</v>
      </c>
      <c r="U35" t="n">
        <v>0.68</v>
      </c>
      <c r="V35" t="n">
        <v>0.79</v>
      </c>
      <c r="W35" t="n">
        <v>0.25</v>
      </c>
      <c r="X35" t="n">
        <v>0.59</v>
      </c>
      <c r="Y35" t="n">
        <v>0.5</v>
      </c>
      <c r="Z35" t="n">
        <v>10</v>
      </c>
      <c r="AA35" t="n">
        <v>958.8291800419034</v>
      </c>
      <c r="AB35" t="n">
        <v>1311.912384691332</v>
      </c>
      <c r="AC35" t="n">
        <v>1186.705307976987</v>
      </c>
      <c r="AD35" t="n">
        <v>958829.1800419034</v>
      </c>
      <c r="AE35" t="n">
        <v>1311912.384691332</v>
      </c>
      <c r="AF35" t="n">
        <v>1.469357503973035e-06</v>
      </c>
      <c r="AG35" t="n">
        <v>1.345416666666667</v>
      </c>
      <c r="AH35" t="n">
        <v>1186705.307976987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1.5485</v>
      </c>
      <c r="E36" t="n">
        <v>64.58</v>
      </c>
      <c r="F36" t="n">
        <v>61.55</v>
      </c>
      <c r="G36" t="n">
        <v>217.25</v>
      </c>
      <c r="H36" t="n">
        <v>2.7</v>
      </c>
      <c r="I36" t="n">
        <v>17</v>
      </c>
      <c r="J36" t="n">
        <v>230.49</v>
      </c>
      <c r="K36" t="n">
        <v>52.44</v>
      </c>
      <c r="L36" t="n">
        <v>35</v>
      </c>
      <c r="M36" t="n">
        <v>15</v>
      </c>
      <c r="N36" t="n">
        <v>53.05</v>
      </c>
      <c r="O36" t="n">
        <v>28661.58</v>
      </c>
      <c r="P36" t="n">
        <v>759.4299999999999</v>
      </c>
      <c r="Q36" t="n">
        <v>793.2</v>
      </c>
      <c r="R36" t="n">
        <v>127.67</v>
      </c>
      <c r="S36" t="n">
        <v>86.27</v>
      </c>
      <c r="T36" t="n">
        <v>10156.92</v>
      </c>
      <c r="U36" t="n">
        <v>0.68</v>
      </c>
      <c r="V36" t="n">
        <v>0.79</v>
      </c>
      <c r="W36" t="n">
        <v>0.25</v>
      </c>
      <c r="X36" t="n">
        <v>0.59</v>
      </c>
      <c r="Y36" t="n">
        <v>0.5</v>
      </c>
      <c r="Z36" t="n">
        <v>10</v>
      </c>
      <c r="AA36" t="n">
        <v>959.1871484460628</v>
      </c>
      <c r="AB36" t="n">
        <v>1312.402172854355</v>
      </c>
      <c r="AC36" t="n">
        <v>1187.148351445153</v>
      </c>
      <c r="AD36" t="n">
        <v>959187.1484460628</v>
      </c>
      <c r="AE36" t="n">
        <v>1312402.172854355</v>
      </c>
      <c r="AF36" t="n">
        <v>1.469452399187706e-06</v>
      </c>
      <c r="AG36" t="n">
        <v>1.345416666666667</v>
      </c>
      <c r="AH36" t="n">
        <v>1187148.351445153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1.5481</v>
      </c>
      <c r="E37" t="n">
        <v>64.59999999999999</v>
      </c>
      <c r="F37" t="n">
        <v>61.57</v>
      </c>
      <c r="G37" t="n">
        <v>217.31</v>
      </c>
      <c r="H37" t="n">
        <v>2.76</v>
      </c>
      <c r="I37" t="n">
        <v>17</v>
      </c>
      <c r="J37" t="n">
        <v>232.2</v>
      </c>
      <c r="K37" t="n">
        <v>52.44</v>
      </c>
      <c r="L37" t="n">
        <v>36</v>
      </c>
      <c r="M37" t="n">
        <v>15</v>
      </c>
      <c r="N37" t="n">
        <v>53.75</v>
      </c>
      <c r="O37" t="n">
        <v>28871.58</v>
      </c>
      <c r="P37" t="n">
        <v>759.48</v>
      </c>
      <c r="Q37" t="n">
        <v>793.21</v>
      </c>
      <c r="R37" t="n">
        <v>128.13</v>
      </c>
      <c r="S37" t="n">
        <v>86.27</v>
      </c>
      <c r="T37" t="n">
        <v>10385.27</v>
      </c>
      <c r="U37" t="n">
        <v>0.67</v>
      </c>
      <c r="V37" t="n">
        <v>0.79</v>
      </c>
      <c r="W37" t="n">
        <v>0.25</v>
      </c>
      <c r="X37" t="n">
        <v>0.6</v>
      </c>
      <c r="Y37" t="n">
        <v>0.5</v>
      </c>
      <c r="Z37" t="n">
        <v>10</v>
      </c>
      <c r="AA37" t="n">
        <v>959.5712443323393</v>
      </c>
      <c r="AB37" t="n">
        <v>1312.927709791073</v>
      </c>
      <c r="AC37" t="n">
        <v>1187.623731874227</v>
      </c>
      <c r="AD37" t="n">
        <v>959571.2443323394</v>
      </c>
      <c r="AE37" t="n">
        <v>1312927.709791073</v>
      </c>
      <c r="AF37" t="n">
        <v>1.469072818329021e-06</v>
      </c>
      <c r="AG37" t="n">
        <v>1.345833333333333</v>
      </c>
      <c r="AH37" t="n">
        <v>1187623.731874227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1.5502</v>
      </c>
      <c r="E38" t="n">
        <v>64.51000000000001</v>
      </c>
      <c r="F38" t="n">
        <v>61.52</v>
      </c>
      <c r="G38" t="n">
        <v>230.7</v>
      </c>
      <c r="H38" t="n">
        <v>2.81</v>
      </c>
      <c r="I38" t="n">
        <v>16</v>
      </c>
      <c r="J38" t="n">
        <v>233.91</v>
      </c>
      <c r="K38" t="n">
        <v>52.44</v>
      </c>
      <c r="L38" t="n">
        <v>37</v>
      </c>
      <c r="M38" t="n">
        <v>14</v>
      </c>
      <c r="N38" t="n">
        <v>54.46</v>
      </c>
      <c r="O38" t="n">
        <v>29082.59</v>
      </c>
      <c r="P38" t="n">
        <v>757.27</v>
      </c>
      <c r="Q38" t="n">
        <v>793.2</v>
      </c>
      <c r="R38" t="n">
        <v>126.47</v>
      </c>
      <c r="S38" t="n">
        <v>86.27</v>
      </c>
      <c r="T38" t="n">
        <v>9561.459999999999</v>
      </c>
      <c r="U38" t="n">
        <v>0.68</v>
      </c>
      <c r="V38" t="n">
        <v>0.79</v>
      </c>
      <c r="W38" t="n">
        <v>0.25</v>
      </c>
      <c r="X38" t="n">
        <v>0.55</v>
      </c>
      <c r="Y38" t="n">
        <v>0.5</v>
      </c>
      <c r="Z38" t="n">
        <v>10</v>
      </c>
      <c r="AA38" t="n">
        <v>956.103095718125</v>
      </c>
      <c r="AB38" t="n">
        <v>1308.182435853186</v>
      </c>
      <c r="AC38" t="n">
        <v>1183.331340220938</v>
      </c>
      <c r="AD38" t="n">
        <v>956103.095718125</v>
      </c>
      <c r="AE38" t="n">
        <v>1308182.435853187</v>
      </c>
      <c r="AF38" t="n">
        <v>1.471065617837121e-06</v>
      </c>
      <c r="AG38" t="n">
        <v>1.343958333333333</v>
      </c>
      <c r="AH38" t="n">
        <v>1183331.340220938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1.5501</v>
      </c>
      <c r="E39" t="n">
        <v>64.51000000000001</v>
      </c>
      <c r="F39" t="n">
        <v>61.52</v>
      </c>
      <c r="G39" t="n">
        <v>230.71</v>
      </c>
      <c r="H39" t="n">
        <v>2.87</v>
      </c>
      <c r="I39" t="n">
        <v>16</v>
      </c>
      <c r="J39" t="n">
        <v>235.63</v>
      </c>
      <c r="K39" t="n">
        <v>52.44</v>
      </c>
      <c r="L39" t="n">
        <v>38</v>
      </c>
      <c r="M39" t="n">
        <v>14</v>
      </c>
      <c r="N39" t="n">
        <v>55.18</v>
      </c>
      <c r="O39" t="n">
        <v>29294.6</v>
      </c>
      <c r="P39" t="n">
        <v>755.95</v>
      </c>
      <c r="Q39" t="n">
        <v>793.2</v>
      </c>
      <c r="R39" t="n">
        <v>126.47</v>
      </c>
      <c r="S39" t="n">
        <v>86.27</v>
      </c>
      <c r="T39" t="n">
        <v>9560.85</v>
      </c>
      <c r="U39" t="n">
        <v>0.68</v>
      </c>
      <c r="V39" t="n">
        <v>0.79</v>
      </c>
      <c r="W39" t="n">
        <v>0.25</v>
      </c>
      <c r="X39" t="n">
        <v>0.55</v>
      </c>
      <c r="Y39" t="n">
        <v>0.5</v>
      </c>
      <c r="Z39" t="n">
        <v>10</v>
      </c>
      <c r="AA39" t="n">
        <v>955.005765040397</v>
      </c>
      <c r="AB39" t="n">
        <v>1306.681019609106</v>
      </c>
      <c r="AC39" t="n">
        <v>1181.973217035942</v>
      </c>
      <c r="AD39" t="n">
        <v>955005.7650403971</v>
      </c>
      <c r="AE39" t="n">
        <v>1306681.019609106</v>
      </c>
      <c r="AF39" t="n">
        <v>1.47097072262245e-06</v>
      </c>
      <c r="AG39" t="n">
        <v>1.343958333333333</v>
      </c>
      <c r="AH39" t="n">
        <v>1181973.217035942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1.5518</v>
      </c>
      <c r="E40" t="n">
        <v>64.44</v>
      </c>
      <c r="F40" t="n">
        <v>61.49</v>
      </c>
      <c r="G40" t="n">
        <v>245.94</v>
      </c>
      <c r="H40" t="n">
        <v>2.92</v>
      </c>
      <c r="I40" t="n">
        <v>15</v>
      </c>
      <c r="J40" t="n">
        <v>237.35</v>
      </c>
      <c r="K40" t="n">
        <v>52.44</v>
      </c>
      <c r="L40" t="n">
        <v>39</v>
      </c>
      <c r="M40" t="n">
        <v>13</v>
      </c>
      <c r="N40" t="n">
        <v>55.91</v>
      </c>
      <c r="O40" t="n">
        <v>29507.65</v>
      </c>
      <c r="P40" t="n">
        <v>756.51</v>
      </c>
      <c r="Q40" t="n">
        <v>793.2</v>
      </c>
      <c r="R40" t="n">
        <v>125.25</v>
      </c>
      <c r="S40" t="n">
        <v>86.27</v>
      </c>
      <c r="T40" t="n">
        <v>8955.9</v>
      </c>
      <c r="U40" t="n">
        <v>0.6899999999999999</v>
      </c>
      <c r="V40" t="n">
        <v>0.79</v>
      </c>
      <c r="W40" t="n">
        <v>0.25</v>
      </c>
      <c r="X40" t="n">
        <v>0.52</v>
      </c>
      <c r="Y40" t="n">
        <v>0.5</v>
      </c>
      <c r="Z40" t="n">
        <v>10</v>
      </c>
      <c r="AA40" t="n">
        <v>954.314130636261</v>
      </c>
      <c r="AB40" t="n">
        <v>1305.734694904611</v>
      </c>
      <c r="AC40" t="n">
        <v>1181.117208233068</v>
      </c>
      <c r="AD40" t="n">
        <v>954314.130636261</v>
      </c>
      <c r="AE40" t="n">
        <v>1305734.694904611</v>
      </c>
      <c r="AF40" t="n">
        <v>1.472583941271865e-06</v>
      </c>
      <c r="AG40" t="n">
        <v>1.3425</v>
      </c>
      <c r="AH40" t="n">
        <v>1181117.208233068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1.5553</v>
      </c>
      <c r="E41" t="n">
        <v>64.29000000000001</v>
      </c>
      <c r="F41" t="n">
        <v>61.34</v>
      </c>
      <c r="G41" t="n">
        <v>245.36</v>
      </c>
      <c r="H41" t="n">
        <v>2.98</v>
      </c>
      <c r="I41" t="n">
        <v>15</v>
      </c>
      <c r="J41" t="n">
        <v>239.09</v>
      </c>
      <c r="K41" t="n">
        <v>52.44</v>
      </c>
      <c r="L41" t="n">
        <v>40</v>
      </c>
      <c r="M41" t="n">
        <v>13</v>
      </c>
      <c r="N41" t="n">
        <v>56.65</v>
      </c>
      <c r="O41" t="n">
        <v>29721.73</v>
      </c>
      <c r="P41" t="n">
        <v>753.4</v>
      </c>
      <c r="Q41" t="n">
        <v>793.2</v>
      </c>
      <c r="R41" t="n">
        <v>120.11</v>
      </c>
      <c r="S41" t="n">
        <v>86.27</v>
      </c>
      <c r="T41" t="n">
        <v>6383.1</v>
      </c>
      <c r="U41" t="n">
        <v>0.72</v>
      </c>
      <c r="V41" t="n">
        <v>0.79</v>
      </c>
      <c r="W41" t="n">
        <v>0.24</v>
      </c>
      <c r="X41" t="n">
        <v>0.37</v>
      </c>
      <c r="Y41" t="n">
        <v>0.5</v>
      </c>
      <c r="Z41" t="n">
        <v>10</v>
      </c>
      <c r="AA41" t="n">
        <v>948.7592091132677</v>
      </c>
      <c r="AB41" t="n">
        <v>1298.13420621101</v>
      </c>
      <c r="AC41" t="n">
        <v>1174.242099513031</v>
      </c>
      <c r="AD41" t="n">
        <v>948759.2091132677</v>
      </c>
      <c r="AE41" t="n">
        <v>1298134.20621101</v>
      </c>
      <c r="AF41" t="n">
        <v>1.475905273785366e-06</v>
      </c>
      <c r="AG41" t="n">
        <v>1.339375</v>
      </c>
      <c r="AH41" t="n">
        <v>1174242.099513032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1.4285</v>
      </c>
      <c r="E2" t="n">
        <v>70</v>
      </c>
      <c r="F2" t="n">
        <v>66.66</v>
      </c>
      <c r="G2" t="n">
        <v>26.14</v>
      </c>
      <c r="H2" t="n">
        <v>0.64</v>
      </c>
      <c r="I2" t="n">
        <v>153</v>
      </c>
      <c r="J2" t="n">
        <v>26.11</v>
      </c>
      <c r="K2" t="n">
        <v>12.1</v>
      </c>
      <c r="L2" t="n">
        <v>1</v>
      </c>
      <c r="M2" t="n">
        <v>151</v>
      </c>
      <c r="N2" t="n">
        <v>3.01</v>
      </c>
      <c r="O2" t="n">
        <v>3454.41</v>
      </c>
      <c r="P2" t="n">
        <v>210.8</v>
      </c>
      <c r="Q2" t="n">
        <v>793.22</v>
      </c>
      <c r="R2" t="n">
        <v>297.74</v>
      </c>
      <c r="S2" t="n">
        <v>86.27</v>
      </c>
      <c r="T2" t="n">
        <v>94510.78999999999</v>
      </c>
      <c r="U2" t="n">
        <v>0.29</v>
      </c>
      <c r="V2" t="n">
        <v>0.73</v>
      </c>
      <c r="W2" t="n">
        <v>0.47</v>
      </c>
      <c r="X2" t="n">
        <v>5.69</v>
      </c>
      <c r="Y2" t="n">
        <v>0.5</v>
      </c>
      <c r="Z2" t="n">
        <v>10</v>
      </c>
      <c r="AA2" t="n">
        <v>345.2848197479474</v>
      </c>
      <c r="AB2" t="n">
        <v>472.4339232703064</v>
      </c>
      <c r="AC2" t="n">
        <v>427.3454926985633</v>
      </c>
      <c r="AD2" t="n">
        <v>345284.8197479474</v>
      </c>
      <c r="AE2" t="n">
        <v>472433.9232703064</v>
      </c>
      <c r="AF2" t="n">
        <v>1.741838499846521e-06</v>
      </c>
      <c r="AG2" t="n">
        <v>1.458333333333333</v>
      </c>
      <c r="AH2" t="n">
        <v>427345.4926985633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1.503</v>
      </c>
      <c r="E3" t="n">
        <v>66.53</v>
      </c>
      <c r="F3" t="n">
        <v>63.99</v>
      </c>
      <c r="G3" t="n">
        <v>47.4</v>
      </c>
      <c r="H3" t="n">
        <v>1.23</v>
      </c>
      <c r="I3" t="n">
        <v>81</v>
      </c>
      <c r="J3" t="n">
        <v>27.2</v>
      </c>
      <c r="K3" t="n">
        <v>12.1</v>
      </c>
      <c r="L3" t="n">
        <v>2</v>
      </c>
      <c r="M3" t="n">
        <v>4</v>
      </c>
      <c r="N3" t="n">
        <v>3.1</v>
      </c>
      <c r="O3" t="n">
        <v>3588.35</v>
      </c>
      <c r="P3" t="n">
        <v>186.22</v>
      </c>
      <c r="Q3" t="n">
        <v>793.2</v>
      </c>
      <c r="R3" t="n">
        <v>205.47</v>
      </c>
      <c r="S3" t="n">
        <v>86.27</v>
      </c>
      <c r="T3" t="n">
        <v>48734.01</v>
      </c>
      <c r="U3" t="n">
        <v>0.42</v>
      </c>
      <c r="V3" t="n">
        <v>0.76</v>
      </c>
      <c r="W3" t="n">
        <v>0.45</v>
      </c>
      <c r="X3" t="n">
        <v>3.02</v>
      </c>
      <c r="Y3" t="n">
        <v>0.5</v>
      </c>
      <c r="Z3" t="n">
        <v>10</v>
      </c>
      <c r="AA3" t="n">
        <v>300.7672349772263</v>
      </c>
      <c r="AB3" t="n">
        <v>411.5229998097764</v>
      </c>
      <c r="AC3" t="n">
        <v>372.2478222840884</v>
      </c>
      <c r="AD3" t="n">
        <v>300767.2349772264</v>
      </c>
      <c r="AE3" t="n">
        <v>411522.9998097764</v>
      </c>
      <c r="AF3" t="n">
        <v>1.832679919684509e-06</v>
      </c>
      <c r="AG3" t="n">
        <v>1.386041666666667</v>
      </c>
      <c r="AH3" t="n">
        <v>372247.8222840884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1.5021</v>
      </c>
      <c r="E4" t="n">
        <v>66.56999999999999</v>
      </c>
      <c r="F4" t="n">
        <v>64.03</v>
      </c>
      <c r="G4" t="n">
        <v>47.43</v>
      </c>
      <c r="H4" t="n">
        <v>1.78</v>
      </c>
      <c r="I4" t="n">
        <v>81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193</v>
      </c>
      <c r="Q4" t="n">
        <v>793.21</v>
      </c>
      <c r="R4" t="n">
        <v>206.54</v>
      </c>
      <c r="S4" t="n">
        <v>86.27</v>
      </c>
      <c r="T4" t="n">
        <v>49270.1</v>
      </c>
      <c r="U4" t="n">
        <v>0.42</v>
      </c>
      <c r="V4" t="n">
        <v>0.76</v>
      </c>
      <c r="W4" t="n">
        <v>0.45</v>
      </c>
      <c r="X4" t="n">
        <v>3.06</v>
      </c>
      <c r="Y4" t="n">
        <v>0.5</v>
      </c>
      <c r="Z4" t="n">
        <v>10</v>
      </c>
      <c r="AA4" t="n">
        <v>307.1657769824849</v>
      </c>
      <c r="AB4" t="n">
        <v>420.2777672651218</v>
      </c>
      <c r="AC4" t="n">
        <v>380.1670470208889</v>
      </c>
      <c r="AD4" t="n">
        <v>307165.7769824849</v>
      </c>
      <c r="AE4" t="n">
        <v>420277.7672651218</v>
      </c>
      <c r="AF4" t="n">
        <v>1.831582506558949e-06</v>
      </c>
      <c r="AG4" t="n">
        <v>1.386875</v>
      </c>
      <c r="AH4" t="n">
        <v>380167.0470208889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1.0644</v>
      </c>
      <c r="E2" t="n">
        <v>93.95</v>
      </c>
      <c r="F2" t="n">
        <v>81.17</v>
      </c>
      <c r="G2" t="n">
        <v>9.279999999999999</v>
      </c>
      <c r="H2" t="n">
        <v>0.18</v>
      </c>
      <c r="I2" t="n">
        <v>525</v>
      </c>
      <c r="J2" t="n">
        <v>98.70999999999999</v>
      </c>
      <c r="K2" t="n">
        <v>39.72</v>
      </c>
      <c r="L2" t="n">
        <v>1</v>
      </c>
      <c r="M2" t="n">
        <v>523</v>
      </c>
      <c r="N2" t="n">
        <v>12.99</v>
      </c>
      <c r="O2" t="n">
        <v>12407.75</v>
      </c>
      <c r="P2" t="n">
        <v>722.71</v>
      </c>
      <c r="Q2" t="n">
        <v>793.27</v>
      </c>
      <c r="R2" t="n">
        <v>783.83</v>
      </c>
      <c r="S2" t="n">
        <v>86.27</v>
      </c>
      <c r="T2" t="n">
        <v>335695.45</v>
      </c>
      <c r="U2" t="n">
        <v>0.11</v>
      </c>
      <c r="V2" t="n">
        <v>0.6</v>
      </c>
      <c r="W2" t="n">
        <v>1.06</v>
      </c>
      <c r="X2" t="n">
        <v>20.2</v>
      </c>
      <c r="Y2" t="n">
        <v>0.5</v>
      </c>
      <c r="Z2" t="n">
        <v>10</v>
      </c>
      <c r="AA2" t="n">
        <v>1345.90847903904</v>
      </c>
      <c r="AB2" t="n">
        <v>1841.531358312671</v>
      </c>
      <c r="AC2" t="n">
        <v>1665.778190080803</v>
      </c>
      <c r="AD2" t="n">
        <v>1345908.47903904</v>
      </c>
      <c r="AE2" t="n">
        <v>1841531.358312671</v>
      </c>
      <c r="AF2" t="n">
        <v>1.112423988588199e-06</v>
      </c>
      <c r="AG2" t="n">
        <v>1.957291666666667</v>
      </c>
      <c r="AH2" t="n">
        <v>1665778.190080803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1.3195</v>
      </c>
      <c r="E3" t="n">
        <v>75.78</v>
      </c>
      <c r="F3" t="n">
        <v>69.25</v>
      </c>
      <c r="G3" t="n">
        <v>18.8</v>
      </c>
      <c r="H3" t="n">
        <v>0.35</v>
      </c>
      <c r="I3" t="n">
        <v>221</v>
      </c>
      <c r="J3" t="n">
        <v>99.95</v>
      </c>
      <c r="K3" t="n">
        <v>39.72</v>
      </c>
      <c r="L3" t="n">
        <v>2</v>
      </c>
      <c r="M3" t="n">
        <v>219</v>
      </c>
      <c r="N3" t="n">
        <v>13.24</v>
      </c>
      <c r="O3" t="n">
        <v>12561.45</v>
      </c>
      <c r="P3" t="n">
        <v>610.85</v>
      </c>
      <c r="Q3" t="n">
        <v>793.21</v>
      </c>
      <c r="R3" t="n">
        <v>384.49</v>
      </c>
      <c r="S3" t="n">
        <v>86.27</v>
      </c>
      <c r="T3" t="n">
        <v>137544.79</v>
      </c>
      <c r="U3" t="n">
        <v>0.22</v>
      </c>
      <c r="V3" t="n">
        <v>0.7</v>
      </c>
      <c r="W3" t="n">
        <v>0.58</v>
      </c>
      <c r="X3" t="n">
        <v>8.279999999999999</v>
      </c>
      <c r="Y3" t="n">
        <v>0.5</v>
      </c>
      <c r="Z3" t="n">
        <v>10</v>
      </c>
      <c r="AA3" t="n">
        <v>921.8114898664846</v>
      </c>
      <c r="AB3" t="n">
        <v>1261.263147888093</v>
      </c>
      <c r="AC3" t="n">
        <v>1140.889963247599</v>
      </c>
      <c r="AD3" t="n">
        <v>921811.4898664847</v>
      </c>
      <c r="AE3" t="n">
        <v>1261263.147888093</v>
      </c>
      <c r="AF3" t="n">
        <v>1.379033683711131e-06</v>
      </c>
      <c r="AG3" t="n">
        <v>1.57875</v>
      </c>
      <c r="AH3" t="n">
        <v>1140889.963247599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1.408</v>
      </c>
      <c r="E4" t="n">
        <v>71.02</v>
      </c>
      <c r="F4" t="n">
        <v>66.16</v>
      </c>
      <c r="G4" t="n">
        <v>28.35</v>
      </c>
      <c r="H4" t="n">
        <v>0.52</v>
      </c>
      <c r="I4" t="n">
        <v>140</v>
      </c>
      <c r="J4" t="n">
        <v>101.2</v>
      </c>
      <c r="K4" t="n">
        <v>39.72</v>
      </c>
      <c r="L4" t="n">
        <v>3</v>
      </c>
      <c r="M4" t="n">
        <v>138</v>
      </c>
      <c r="N4" t="n">
        <v>13.49</v>
      </c>
      <c r="O4" t="n">
        <v>12715.54</v>
      </c>
      <c r="P4" t="n">
        <v>578.2</v>
      </c>
      <c r="Q4" t="n">
        <v>793.23</v>
      </c>
      <c r="R4" t="n">
        <v>281.26</v>
      </c>
      <c r="S4" t="n">
        <v>86.27</v>
      </c>
      <c r="T4" t="n">
        <v>86334.8</v>
      </c>
      <c r="U4" t="n">
        <v>0.31</v>
      </c>
      <c r="V4" t="n">
        <v>0.73</v>
      </c>
      <c r="W4" t="n">
        <v>0.44</v>
      </c>
      <c r="X4" t="n">
        <v>5.19</v>
      </c>
      <c r="Y4" t="n">
        <v>0.5</v>
      </c>
      <c r="Z4" t="n">
        <v>10</v>
      </c>
      <c r="AA4" t="n">
        <v>820.5556197360329</v>
      </c>
      <c r="AB4" t="n">
        <v>1122.72039928189</v>
      </c>
      <c r="AC4" t="n">
        <v>1015.569540122403</v>
      </c>
      <c r="AD4" t="n">
        <v>820555.6197360329</v>
      </c>
      <c r="AE4" t="n">
        <v>1122720.39928189</v>
      </c>
      <c r="AF4" t="n">
        <v>1.471526659086982e-06</v>
      </c>
      <c r="AG4" t="n">
        <v>1.479583333333333</v>
      </c>
      <c r="AH4" t="n">
        <v>1015569.540122403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1.4534</v>
      </c>
      <c r="E5" t="n">
        <v>68.81</v>
      </c>
      <c r="F5" t="n">
        <v>64.72</v>
      </c>
      <c r="G5" t="n">
        <v>38.07</v>
      </c>
      <c r="H5" t="n">
        <v>0.6899999999999999</v>
      </c>
      <c r="I5" t="n">
        <v>102</v>
      </c>
      <c r="J5" t="n">
        <v>102.45</v>
      </c>
      <c r="K5" t="n">
        <v>39.72</v>
      </c>
      <c r="L5" t="n">
        <v>4</v>
      </c>
      <c r="M5" t="n">
        <v>100</v>
      </c>
      <c r="N5" t="n">
        <v>13.74</v>
      </c>
      <c r="O5" t="n">
        <v>12870.03</v>
      </c>
      <c r="P5" t="n">
        <v>560.6900000000001</v>
      </c>
      <c r="Q5" t="n">
        <v>793.22</v>
      </c>
      <c r="R5" t="n">
        <v>233.55</v>
      </c>
      <c r="S5" t="n">
        <v>86.27</v>
      </c>
      <c r="T5" t="n">
        <v>62668.25</v>
      </c>
      <c r="U5" t="n">
        <v>0.37</v>
      </c>
      <c r="V5" t="n">
        <v>0.75</v>
      </c>
      <c r="W5" t="n">
        <v>0.37</v>
      </c>
      <c r="X5" t="n">
        <v>3.75</v>
      </c>
      <c r="Y5" t="n">
        <v>0.5</v>
      </c>
      <c r="Z5" t="n">
        <v>10</v>
      </c>
      <c r="AA5" t="n">
        <v>773.2265465573003</v>
      </c>
      <c r="AB5" t="n">
        <v>1057.962673347404</v>
      </c>
      <c r="AC5" t="n">
        <v>956.9922006630651</v>
      </c>
      <c r="AD5" t="n">
        <v>773226.5465573003</v>
      </c>
      <c r="AE5" t="n">
        <v>1057962.673347404</v>
      </c>
      <c r="AF5" t="n">
        <v>1.518975032895611e-06</v>
      </c>
      <c r="AG5" t="n">
        <v>1.433541666666667</v>
      </c>
      <c r="AH5" t="n">
        <v>956992.2006630651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1.4815</v>
      </c>
      <c r="E6" t="n">
        <v>67.5</v>
      </c>
      <c r="F6" t="n">
        <v>63.87</v>
      </c>
      <c r="G6" t="n">
        <v>47.9</v>
      </c>
      <c r="H6" t="n">
        <v>0.85</v>
      </c>
      <c r="I6" t="n">
        <v>80</v>
      </c>
      <c r="J6" t="n">
        <v>103.71</v>
      </c>
      <c r="K6" t="n">
        <v>39.72</v>
      </c>
      <c r="L6" t="n">
        <v>5</v>
      </c>
      <c r="M6" t="n">
        <v>78</v>
      </c>
      <c r="N6" t="n">
        <v>14</v>
      </c>
      <c r="O6" t="n">
        <v>13024.91</v>
      </c>
      <c r="P6" t="n">
        <v>547.88</v>
      </c>
      <c r="Q6" t="n">
        <v>793.21</v>
      </c>
      <c r="R6" t="n">
        <v>204.5</v>
      </c>
      <c r="S6" t="n">
        <v>86.27</v>
      </c>
      <c r="T6" t="n">
        <v>48257.09</v>
      </c>
      <c r="U6" t="n">
        <v>0.42</v>
      </c>
      <c r="V6" t="n">
        <v>0.76</v>
      </c>
      <c r="W6" t="n">
        <v>0.35</v>
      </c>
      <c r="X6" t="n">
        <v>2.9</v>
      </c>
      <c r="Y6" t="n">
        <v>0.5</v>
      </c>
      <c r="Z6" t="n">
        <v>10</v>
      </c>
      <c r="AA6" t="n">
        <v>743.7247102042593</v>
      </c>
      <c r="AB6" t="n">
        <v>1017.596959320011</v>
      </c>
      <c r="AC6" t="n">
        <v>920.4789337288107</v>
      </c>
      <c r="AD6" t="n">
        <v>743724.7102042593</v>
      </c>
      <c r="AE6" t="n">
        <v>1017596.959320011</v>
      </c>
      <c r="AF6" t="n">
        <v>1.548342858975401e-06</v>
      </c>
      <c r="AG6" t="n">
        <v>1.40625</v>
      </c>
      <c r="AH6" t="n">
        <v>920478.9337288107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1.4942</v>
      </c>
      <c r="E7" t="n">
        <v>66.93000000000001</v>
      </c>
      <c r="F7" t="n">
        <v>63.58</v>
      </c>
      <c r="G7" t="n">
        <v>57.8</v>
      </c>
      <c r="H7" t="n">
        <v>1.01</v>
      </c>
      <c r="I7" t="n">
        <v>66</v>
      </c>
      <c r="J7" t="n">
        <v>104.97</v>
      </c>
      <c r="K7" t="n">
        <v>39.72</v>
      </c>
      <c r="L7" t="n">
        <v>6</v>
      </c>
      <c r="M7" t="n">
        <v>64</v>
      </c>
      <c r="N7" t="n">
        <v>14.25</v>
      </c>
      <c r="O7" t="n">
        <v>13180.19</v>
      </c>
      <c r="P7" t="n">
        <v>540.6799999999999</v>
      </c>
      <c r="Q7" t="n">
        <v>793.21</v>
      </c>
      <c r="R7" t="n">
        <v>195.98</v>
      </c>
      <c r="S7" t="n">
        <v>86.27</v>
      </c>
      <c r="T7" t="n">
        <v>44062.57</v>
      </c>
      <c r="U7" t="n">
        <v>0.44</v>
      </c>
      <c r="V7" t="n">
        <v>0.76</v>
      </c>
      <c r="W7" t="n">
        <v>0.32</v>
      </c>
      <c r="X7" t="n">
        <v>2.61</v>
      </c>
      <c r="Y7" t="n">
        <v>0.5</v>
      </c>
      <c r="Z7" t="n">
        <v>10</v>
      </c>
      <c r="AA7" t="n">
        <v>729.8126399960877</v>
      </c>
      <c r="AB7" t="n">
        <v>998.5618511039701</v>
      </c>
      <c r="AC7" t="n">
        <v>903.2605095249667</v>
      </c>
      <c r="AD7" t="n">
        <v>729812.6399960876</v>
      </c>
      <c r="AE7" t="n">
        <v>998561.8511039701</v>
      </c>
      <c r="AF7" t="n">
        <v>1.561615862221427e-06</v>
      </c>
      <c r="AG7" t="n">
        <v>1.394375</v>
      </c>
      <c r="AH7" t="n">
        <v>903260.5095249667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1.5111</v>
      </c>
      <c r="E8" t="n">
        <v>66.18000000000001</v>
      </c>
      <c r="F8" t="n">
        <v>63.04</v>
      </c>
      <c r="G8" t="n">
        <v>67.54000000000001</v>
      </c>
      <c r="H8" t="n">
        <v>1.16</v>
      </c>
      <c r="I8" t="n">
        <v>56</v>
      </c>
      <c r="J8" t="n">
        <v>106.23</v>
      </c>
      <c r="K8" t="n">
        <v>39.72</v>
      </c>
      <c r="L8" t="n">
        <v>7</v>
      </c>
      <c r="M8" t="n">
        <v>54</v>
      </c>
      <c r="N8" t="n">
        <v>14.52</v>
      </c>
      <c r="O8" t="n">
        <v>13335.87</v>
      </c>
      <c r="P8" t="n">
        <v>531.25</v>
      </c>
      <c r="Q8" t="n">
        <v>793.2</v>
      </c>
      <c r="R8" t="n">
        <v>177.26</v>
      </c>
      <c r="S8" t="n">
        <v>86.27</v>
      </c>
      <c r="T8" t="n">
        <v>34755.52</v>
      </c>
      <c r="U8" t="n">
        <v>0.49</v>
      </c>
      <c r="V8" t="n">
        <v>0.77</v>
      </c>
      <c r="W8" t="n">
        <v>0.31</v>
      </c>
      <c r="X8" t="n">
        <v>2.07</v>
      </c>
      <c r="Y8" t="n">
        <v>0.5</v>
      </c>
      <c r="Z8" t="n">
        <v>10</v>
      </c>
      <c r="AA8" t="n">
        <v>711.2458503335463</v>
      </c>
      <c r="AB8" t="n">
        <v>973.1579503787307</v>
      </c>
      <c r="AC8" t="n">
        <v>880.2811214303455</v>
      </c>
      <c r="AD8" t="n">
        <v>711245.8503335463</v>
      </c>
      <c r="AE8" t="n">
        <v>973157.9503787307</v>
      </c>
      <c r="AF8" t="n">
        <v>1.579278362603934e-06</v>
      </c>
      <c r="AG8" t="n">
        <v>1.37875</v>
      </c>
      <c r="AH8" t="n">
        <v>880281.1214303455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1.5225</v>
      </c>
      <c r="E9" t="n">
        <v>65.68000000000001</v>
      </c>
      <c r="F9" t="n">
        <v>62.71</v>
      </c>
      <c r="G9" t="n">
        <v>78.38</v>
      </c>
      <c r="H9" t="n">
        <v>1.31</v>
      </c>
      <c r="I9" t="n">
        <v>48</v>
      </c>
      <c r="J9" t="n">
        <v>107.5</v>
      </c>
      <c r="K9" t="n">
        <v>39.72</v>
      </c>
      <c r="L9" t="n">
        <v>8</v>
      </c>
      <c r="M9" t="n">
        <v>46</v>
      </c>
      <c r="N9" t="n">
        <v>14.78</v>
      </c>
      <c r="O9" t="n">
        <v>13491.96</v>
      </c>
      <c r="P9" t="n">
        <v>522.79</v>
      </c>
      <c r="Q9" t="n">
        <v>793.2</v>
      </c>
      <c r="R9" t="n">
        <v>166.02</v>
      </c>
      <c r="S9" t="n">
        <v>86.27</v>
      </c>
      <c r="T9" t="n">
        <v>29174.07</v>
      </c>
      <c r="U9" t="n">
        <v>0.52</v>
      </c>
      <c r="V9" t="n">
        <v>0.77</v>
      </c>
      <c r="W9" t="n">
        <v>0.3</v>
      </c>
      <c r="X9" t="n">
        <v>1.74</v>
      </c>
      <c r="Y9" t="n">
        <v>0.5</v>
      </c>
      <c r="Z9" t="n">
        <v>10</v>
      </c>
      <c r="AA9" t="n">
        <v>697.2002625821962</v>
      </c>
      <c r="AB9" t="n">
        <v>953.9401575697343</v>
      </c>
      <c r="AC9" t="n">
        <v>862.8974477946983</v>
      </c>
      <c r="AD9" t="n">
        <v>697200.2625821962</v>
      </c>
      <c r="AE9" t="n">
        <v>953940.1575697343</v>
      </c>
      <c r="AF9" t="n">
        <v>1.591192711974382e-06</v>
      </c>
      <c r="AG9" t="n">
        <v>1.368333333333333</v>
      </c>
      <c r="AH9" t="n">
        <v>862897.4477946983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1.5304</v>
      </c>
      <c r="E10" t="n">
        <v>65.34</v>
      </c>
      <c r="F10" t="n">
        <v>62.49</v>
      </c>
      <c r="G10" t="n">
        <v>89.27</v>
      </c>
      <c r="H10" t="n">
        <v>1.46</v>
      </c>
      <c r="I10" t="n">
        <v>42</v>
      </c>
      <c r="J10" t="n">
        <v>108.77</v>
      </c>
      <c r="K10" t="n">
        <v>39.72</v>
      </c>
      <c r="L10" t="n">
        <v>9</v>
      </c>
      <c r="M10" t="n">
        <v>40</v>
      </c>
      <c r="N10" t="n">
        <v>15.05</v>
      </c>
      <c r="O10" t="n">
        <v>13648.58</v>
      </c>
      <c r="P10" t="n">
        <v>515.2</v>
      </c>
      <c r="Q10" t="n">
        <v>793.2</v>
      </c>
      <c r="R10" t="n">
        <v>158.79</v>
      </c>
      <c r="S10" t="n">
        <v>86.27</v>
      </c>
      <c r="T10" t="n">
        <v>25588.25</v>
      </c>
      <c r="U10" t="n">
        <v>0.54</v>
      </c>
      <c r="V10" t="n">
        <v>0.78</v>
      </c>
      <c r="W10" t="n">
        <v>0.29</v>
      </c>
      <c r="X10" t="n">
        <v>1.52</v>
      </c>
      <c r="Y10" t="n">
        <v>0.5</v>
      </c>
      <c r="Z10" t="n">
        <v>10</v>
      </c>
      <c r="AA10" t="n">
        <v>686.0849637638607</v>
      </c>
      <c r="AB10" t="n">
        <v>938.7317153541127</v>
      </c>
      <c r="AC10" t="n">
        <v>849.1404779589527</v>
      </c>
      <c r="AD10" t="n">
        <v>686084.9637638608</v>
      </c>
      <c r="AE10" t="n">
        <v>938731.7153541127</v>
      </c>
      <c r="AF10" t="n">
        <v>1.59944914706443e-06</v>
      </c>
      <c r="AG10" t="n">
        <v>1.36125</v>
      </c>
      <c r="AH10" t="n">
        <v>849140.4779589527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1.5358</v>
      </c>
      <c r="E11" t="n">
        <v>65.11</v>
      </c>
      <c r="F11" t="n">
        <v>62.34</v>
      </c>
      <c r="G11" t="n">
        <v>98.44</v>
      </c>
      <c r="H11" t="n">
        <v>1.6</v>
      </c>
      <c r="I11" t="n">
        <v>38</v>
      </c>
      <c r="J11" t="n">
        <v>110.04</v>
      </c>
      <c r="K11" t="n">
        <v>39.72</v>
      </c>
      <c r="L11" t="n">
        <v>10</v>
      </c>
      <c r="M11" t="n">
        <v>36</v>
      </c>
      <c r="N11" t="n">
        <v>15.32</v>
      </c>
      <c r="O11" t="n">
        <v>13805.5</v>
      </c>
      <c r="P11" t="n">
        <v>508.37</v>
      </c>
      <c r="Q11" t="n">
        <v>793.2</v>
      </c>
      <c r="R11" t="n">
        <v>153.78</v>
      </c>
      <c r="S11" t="n">
        <v>86.27</v>
      </c>
      <c r="T11" t="n">
        <v>23106.39</v>
      </c>
      <c r="U11" t="n">
        <v>0.5600000000000001</v>
      </c>
      <c r="V11" t="n">
        <v>0.78</v>
      </c>
      <c r="W11" t="n">
        <v>0.28</v>
      </c>
      <c r="X11" t="n">
        <v>1.38</v>
      </c>
      <c r="Y11" t="n">
        <v>0.5</v>
      </c>
      <c r="Z11" t="n">
        <v>10</v>
      </c>
      <c r="AA11" t="n">
        <v>677.0998540824665</v>
      </c>
      <c r="AB11" t="n">
        <v>926.4378918929663</v>
      </c>
      <c r="AC11" t="n">
        <v>838.0199597544485</v>
      </c>
      <c r="AD11" t="n">
        <v>677099.8540824666</v>
      </c>
      <c r="AE11" t="n">
        <v>926437.8918929662</v>
      </c>
      <c r="AF11" t="n">
        <v>1.605092786239906e-06</v>
      </c>
      <c r="AG11" t="n">
        <v>1.356458333333333</v>
      </c>
      <c r="AH11" t="n">
        <v>838019.9597544485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1.5393</v>
      </c>
      <c r="E12" t="n">
        <v>64.97</v>
      </c>
      <c r="F12" t="n">
        <v>62.28</v>
      </c>
      <c r="G12" t="n">
        <v>109.91</v>
      </c>
      <c r="H12" t="n">
        <v>1.74</v>
      </c>
      <c r="I12" t="n">
        <v>34</v>
      </c>
      <c r="J12" t="n">
        <v>111.32</v>
      </c>
      <c r="K12" t="n">
        <v>39.72</v>
      </c>
      <c r="L12" t="n">
        <v>11</v>
      </c>
      <c r="M12" t="n">
        <v>32</v>
      </c>
      <c r="N12" t="n">
        <v>15.6</v>
      </c>
      <c r="O12" t="n">
        <v>13962.83</v>
      </c>
      <c r="P12" t="n">
        <v>503.19</v>
      </c>
      <c r="Q12" t="n">
        <v>793.2</v>
      </c>
      <c r="R12" t="n">
        <v>152.05</v>
      </c>
      <c r="S12" t="n">
        <v>86.27</v>
      </c>
      <c r="T12" t="n">
        <v>22260.95</v>
      </c>
      <c r="U12" t="n">
        <v>0.57</v>
      </c>
      <c r="V12" t="n">
        <v>0.78</v>
      </c>
      <c r="W12" t="n">
        <v>0.27</v>
      </c>
      <c r="X12" t="n">
        <v>1.31</v>
      </c>
      <c r="Y12" t="n">
        <v>0.5</v>
      </c>
      <c r="Z12" t="n">
        <v>10</v>
      </c>
      <c r="AA12" t="n">
        <v>670.7757480589355</v>
      </c>
      <c r="AB12" t="n">
        <v>917.7849710317042</v>
      </c>
      <c r="AC12" t="n">
        <v>830.1928615157345</v>
      </c>
      <c r="AD12" t="n">
        <v>670775.7480589355</v>
      </c>
      <c r="AE12" t="n">
        <v>917784.9710317042</v>
      </c>
      <c r="AF12" t="n">
        <v>1.608750700520307e-06</v>
      </c>
      <c r="AG12" t="n">
        <v>1.353541666666667</v>
      </c>
      <c r="AH12" t="n">
        <v>830192.8615157346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1.545</v>
      </c>
      <c r="E13" t="n">
        <v>64.72</v>
      </c>
      <c r="F13" t="n">
        <v>62.1</v>
      </c>
      <c r="G13" t="n">
        <v>120.19</v>
      </c>
      <c r="H13" t="n">
        <v>1.88</v>
      </c>
      <c r="I13" t="n">
        <v>31</v>
      </c>
      <c r="J13" t="n">
        <v>112.59</v>
      </c>
      <c r="K13" t="n">
        <v>39.72</v>
      </c>
      <c r="L13" t="n">
        <v>12</v>
      </c>
      <c r="M13" t="n">
        <v>29</v>
      </c>
      <c r="N13" t="n">
        <v>15.88</v>
      </c>
      <c r="O13" t="n">
        <v>14120.58</v>
      </c>
      <c r="P13" t="n">
        <v>497.13</v>
      </c>
      <c r="Q13" t="n">
        <v>793.2</v>
      </c>
      <c r="R13" t="n">
        <v>145.77</v>
      </c>
      <c r="S13" t="n">
        <v>86.27</v>
      </c>
      <c r="T13" t="n">
        <v>19133.16</v>
      </c>
      <c r="U13" t="n">
        <v>0.59</v>
      </c>
      <c r="V13" t="n">
        <v>0.78</v>
      </c>
      <c r="W13" t="n">
        <v>0.27</v>
      </c>
      <c r="X13" t="n">
        <v>1.13</v>
      </c>
      <c r="Y13" t="n">
        <v>0.5</v>
      </c>
      <c r="Z13" t="n">
        <v>10</v>
      </c>
      <c r="AA13" t="n">
        <v>662.3398734715136</v>
      </c>
      <c r="AB13" t="n">
        <v>906.2426352566727</v>
      </c>
      <c r="AC13" t="n">
        <v>819.7521100673022</v>
      </c>
      <c r="AD13" t="n">
        <v>662339.8734715135</v>
      </c>
      <c r="AE13" t="n">
        <v>906242.6352566726</v>
      </c>
      <c r="AF13" t="n">
        <v>1.614707875205531e-06</v>
      </c>
      <c r="AG13" t="n">
        <v>1.348333333333333</v>
      </c>
      <c r="AH13" t="n">
        <v>819752.1100673021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1.5494</v>
      </c>
      <c r="E14" t="n">
        <v>64.54000000000001</v>
      </c>
      <c r="F14" t="n">
        <v>61.98</v>
      </c>
      <c r="G14" t="n">
        <v>132.81</v>
      </c>
      <c r="H14" t="n">
        <v>2.01</v>
      </c>
      <c r="I14" t="n">
        <v>28</v>
      </c>
      <c r="J14" t="n">
        <v>113.88</v>
      </c>
      <c r="K14" t="n">
        <v>39.72</v>
      </c>
      <c r="L14" t="n">
        <v>13</v>
      </c>
      <c r="M14" t="n">
        <v>26</v>
      </c>
      <c r="N14" t="n">
        <v>16.16</v>
      </c>
      <c r="O14" t="n">
        <v>14278.75</v>
      </c>
      <c r="P14" t="n">
        <v>488.83</v>
      </c>
      <c r="Q14" t="n">
        <v>793.2</v>
      </c>
      <c r="R14" t="n">
        <v>141.72</v>
      </c>
      <c r="S14" t="n">
        <v>86.27</v>
      </c>
      <c r="T14" t="n">
        <v>17122.91</v>
      </c>
      <c r="U14" t="n">
        <v>0.61</v>
      </c>
      <c r="V14" t="n">
        <v>0.78</v>
      </c>
      <c r="W14" t="n">
        <v>0.27</v>
      </c>
      <c r="X14" t="n">
        <v>1.01</v>
      </c>
      <c r="Y14" t="n">
        <v>0.5</v>
      </c>
      <c r="Z14" t="n">
        <v>10</v>
      </c>
      <c r="AA14" t="n">
        <v>652.7570788814304</v>
      </c>
      <c r="AB14" t="n">
        <v>893.1310329354607</v>
      </c>
      <c r="AC14" t="n">
        <v>807.8918606693773</v>
      </c>
      <c r="AD14" t="n">
        <v>652757.0788814304</v>
      </c>
      <c r="AE14" t="n">
        <v>893131.0329354607</v>
      </c>
      <c r="AF14" t="n">
        <v>1.619306396015178e-06</v>
      </c>
      <c r="AG14" t="n">
        <v>1.344583333333333</v>
      </c>
      <c r="AH14" t="n">
        <v>807891.8606693773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1.5522</v>
      </c>
      <c r="E15" t="n">
        <v>64.43000000000001</v>
      </c>
      <c r="F15" t="n">
        <v>61.9</v>
      </c>
      <c r="G15" t="n">
        <v>142.85</v>
      </c>
      <c r="H15" t="n">
        <v>2.14</v>
      </c>
      <c r="I15" t="n">
        <v>26</v>
      </c>
      <c r="J15" t="n">
        <v>115.16</v>
      </c>
      <c r="K15" t="n">
        <v>39.72</v>
      </c>
      <c r="L15" t="n">
        <v>14</v>
      </c>
      <c r="M15" t="n">
        <v>24</v>
      </c>
      <c r="N15" t="n">
        <v>16.45</v>
      </c>
      <c r="O15" t="n">
        <v>14437.35</v>
      </c>
      <c r="P15" t="n">
        <v>484.03</v>
      </c>
      <c r="Q15" t="n">
        <v>793.2</v>
      </c>
      <c r="R15" t="n">
        <v>139.27</v>
      </c>
      <c r="S15" t="n">
        <v>86.27</v>
      </c>
      <c r="T15" t="n">
        <v>15910.12</v>
      </c>
      <c r="U15" t="n">
        <v>0.62</v>
      </c>
      <c r="V15" t="n">
        <v>0.78</v>
      </c>
      <c r="W15" t="n">
        <v>0.26</v>
      </c>
      <c r="X15" t="n">
        <v>0.9399999999999999</v>
      </c>
      <c r="Y15" t="n">
        <v>0.5</v>
      </c>
      <c r="Z15" t="n">
        <v>10</v>
      </c>
      <c r="AA15" t="n">
        <v>647.0971719260655</v>
      </c>
      <c r="AB15" t="n">
        <v>885.3868985416584</v>
      </c>
      <c r="AC15" t="n">
        <v>800.8868155931585</v>
      </c>
      <c r="AD15" t="n">
        <v>647097.1719260655</v>
      </c>
      <c r="AE15" t="n">
        <v>885386.8985416584</v>
      </c>
      <c r="AF15" t="n">
        <v>1.622232727439499e-06</v>
      </c>
      <c r="AG15" t="n">
        <v>1.342291666666667</v>
      </c>
      <c r="AH15" t="n">
        <v>800886.8155931585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1.5569</v>
      </c>
      <c r="E16" t="n">
        <v>64.23</v>
      </c>
      <c r="F16" t="n">
        <v>61.75</v>
      </c>
      <c r="G16" t="n">
        <v>154.37</v>
      </c>
      <c r="H16" t="n">
        <v>2.27</v>
      </c>
      <c r="I16" t="n">
        <v>24</v>
      </c>
      <c r="J16" t="n">
        <v>116.45</v>
      </c>
      <c r="K16" t="n">
        <v>39.72</v>
      </c>
      <c r="L16" t="n">
        <v>15</v>
      </c>
      <c r="M16" t="n">
        <v>22</v>
      </c>
      <c r="N16" t="n">
        <v>16.74</v>
      </c>
      <c r="O16" t="n">
        <v>14596.38</v>
      </c>
      <c r="P16" t="n">
        <v>477.13</v>
      </c>
      <c r="Q16" t="n">
        <v>793.2</v>
      </c>
      <c r="R16" t="n">
        <v>133.78</v>
      </c>
      <c r="S16" t="n">
        <v>86.27</v>
      </c>
      <c r="T16" t="n">
        <v>13173.62</v>
      </c>
      <c r="U16" t="n">
        <v>0.64</v>
      </c>
      <c r="V16" t="n">
        <v>0.79</v>
      </c>
      <c r="W16" t="n">
        <v>0.26</v>
      </c>
      <c r="X16" t="n">
        <v>0.78</v>
      </c>
      <c r="Y16" t="n">
        <v>0.5</v>
      </c>
      <c r="Z16" t="n">
        <v>10</v>
      </c>
      <c r="AA16" t="n">
        <v>638.5976026256917</v>
      </c>
      <c r="AB16" t="n">
        <v>873.7574128503538</v>
      </c>
      <c r="AC16" t="n">
        <v>790.3672316941464</v>
      </c>
      <c r="AD16" t="n">
        <v>638597.6026256917</v>
      </c>
      <c r="AE16" t="n">
        <v>873757.4128503539</v>
      </c>
      <c r="AF16" t="n">
        <v>1.627144783758894e-06</v>
      </c>
      <c r="AG16" t="n">
        <v>1.338125</v>
      </c>
      <c r="AH16" t="n">
        <v>790367.2316941464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1.5582</v>
      </c>
      <c r="E17" t="n">
        <v>64.17</v>
      </c>
      <c r="F17" t="n">
        <v>61.73</v>
      </c>
      <c r="G17" t="n">
        <v>168.37</v>
      </c>
      <c r="H17" t="n">
        <v>2.4</v>
      </c>
      <c r="I17" t="n">
        <v>22</v>
      </c>
      <c r="J17" t="n">
        <v>117.75</v>
      </c>
      <c r="K17" t="n">
        <v>39.72</v>
      </c>
      <c r="L17" t="n">
        <v>16</v>
      </c>
      <c r="M17" t="n">
        <v>20</v>
      </c>
      <c r="N17" t="n">
        <v>17.03</v>
      </c>
      <c r="O17" t="n">
        <v>14755.84</v>
      </c>
      <c r="P17" t="n">
        <v>468.39</v>
      </c>
      <c r="Q17" t="n">
        <v>793.2</v>
      </c>
      <c r="R17" t="n">
        <v>133.63</v>
      </c>
      <c r="S17" t="n">
        <v>86.27</v>
      </c>
      <c r="T17" t="n">
        <v>13107.83</v>
      </c>
      <c r="U17" t="n">
        <v>0.65</v>
      </c>
      <c r="V17" t="n">
        <v>0.79</v>
      </c>
      <c r="W17" t="n">
        <v>0.26</v>
      </c>
      <c r="X17" t="n">
        <v>0.77</v>
      </c>
      <c r="Y17" t="n">
        <v>0.5</v>
      </c>
      <c r="Z17" t="n">
        <v>10</v>
      </c>
      <c r="AA17" t="n">
        <v>630.3652939575157</v>
      </c>
      <c r="AB17" t="n">
        <v>862.4936049467295</v>
      </c>
      <c r="AC17" t="n">
        <v>780.1784258079903</v>
      </c>
      <c r="AD17" t="n">
        <v>630365.2939575157</v>
      </c>
      <c r="AE17" t="n">
        <v>862493.6049467295</v>
      </c>
      <c r="AF17" t="n">
        <v>1.628503437634472e-06</v>
      </c>
      <c r="AG17" t="n">
        <v>1.336875</v>
      </c>
      <c r="AH17" t="n">
        <v>780178.4258079903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1.5592</v>
      </c>
      <c r="E18" t="n">
        <v>64.14</v>
      </c>
      <c r="F18" t="n">
        <v>61.72</v>
      </c>
      <c r="G18" t="n">
        <v>176.33</v>
      </c>
      <c r="H18" t="n">
        <v>2.52</v>
      </c>
      <c r="I18" t="n">
        <v>21</v>
      </c>
      <c r="J18" t="n">
        <v>119.04</v>
      </c>
      <c r="K18" t="n">
        <v>39.72</v>
      </c>
      <c r="L18" t="n">
        <v>17</v>
      </c>
      <c r="M18" t="n">
        <v>16</v>
      </c>
      <c r="N18" t="n">
        <v>17.33</v>
      </c>
      <c r="O18" t="n">
        <v>14915.73</v>
      </c>
      <c r="P18" t="n">
        <v>463.33</v>
      </c>
      <c r="Q18" t="n">
        <v>793.2</v>
      </c>
      <c r="R18" t="n">
        <v>132.88</v>
      </c>
      <c r="S18" t="n">
        <v>86.27</v>
      </c>
      <c r="T18" t="n">
        <v>12742.47</v>
      </c>
      <c r="U18" t="n">
        <v>0.65</v>
      </c>
      <c r="V18" t="n">
        <v>0.79</v>
      </c>
      <c r="W18" t="n">
        <v>0.26</v>
      </c>
      <c r="X18" t="n">
        <v>0.75</v>
      </c>
      <c r="Y18" t="n">
        <v>0.5</v>
      </c>
      <c r="Z18" t="n">
        <v>10</v>
      </c>
      <c r="AA18" t="n">
        <v>625.5132015787531</v>
      </c>
      <c r="AB18" t="n">
        <v>855.8547580948979</v>
      </c>
      <c r="AC18" t="n">
        <v>774.1731811820173</v>
      </c>
      <c r="AD18" t="n">
        <v>625513.2015787531</v>
      </c>
      <c r="AE18" t="n">
        <v>855854.7580948978</v>
      </c>
      <c r="AF18" t="n">
        <v>1.6295485560003e-06</v>
      </c>
      <c r="AG18" t="n">
        <v>1.33625</v>
      </c>
      <c r="AH18" t="n">
        <v>774173.1811820173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1.5606</v>
      </c>
      <c r="E19" t="n">
        <v>64.08</v>
      </c>
      <c r="F19" t="n">
        <v>61.68</v>
      </c>
      <c r="G19" t="n">
        <v>185.03</v>
      </c>
      <c r="H19" t="n">
        <v>2.64</v>
      </c>
      <c r="I19" t="n">
        <v>20</v>
      </c>
      <c r="J19" t="n">
        <v>120.34</v>
      </c>
      <c r="K19" t="n">
        <v>39.72</v>
      </c>
      <c r="L19" t="n">
        <v>18</v>
      </c>
      <c r="M19" t="n">
        <v>9</v>
      </c>
      <c r="N19" t="n">
        <v>17.63</v>
      </c>
      <c r="O19" t="n">
        <v>15076.07</v>
      </c>
      <c r="P19" t="n">
        <v>462.17</v>
      </c>
      <c r="Q19" t="n">
        <v>793.2</v>
      </c>
      <c r="R19" t="n">
        <v>131.29</v>
      </c>
      <c r="S19" t="n">
        <v>86.27</v>
      </c>
      <c r="T19" t="n">
        <v>11948.52</v>
      </c>
      <c r="U19" t="n">
        <v>0.66</v>
      </c>
      <c r="V19" t="n">
        <v>0.79</v>
      </c>
      <c r="W19" t="n">
        <v>0.27</v>
      </c>
      <c r="X19" t="n">
        <v>0.71</v>
      </c>
      <c r="Y19" t="n">
        <v>0.5</v>
      </c>
      <c r="Z19" t="n">
        <v>10</v>
      </c>
      <c r="AA19" t="n">
        <v>623.8034669873803</v>
      </c>
      <c r="AB19" t="n">
        <v>853.515423798815</v>
      </c>
      <c r="AC19" t="n">
        <v>772.0571096678764</v>
      </c>
      <c r="AD19" t="n">
        <v>623803.4669873803</v>
      </c>
      <c r="AE19" t="n">
        <v>853515.423798815</v>
      </c>
      <c r="AF19" t="n">
        <v>1.631011721712461e-06</v>
      </c>
      <c r="AG19" t="n">
        <v>1.335</v>
      </c>
      <c r="AH19" t="n">
        <v>772057.1096678764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1.5616</v>
      </c>
      <c r="E20" t="n">
        <v>64.04000000000001</v>
      </c>
      <c r="F20" t="n">
        <v>61.66</v>
      </c>
      <c r="G20" t="n">
        <v>194.71</v>
      </c>
      <c r="H20" t="n">
        <v>2.76</v>
      </c>
      <c r="I20" t="n">
        <v>19</v>
      </c>
      <c r="J20" t="n">
        <v>121.65</v>
      </c>
      <c r="K20" t="n">
        <v>39.72</v>
      </c>
      <c r="L20" t="n">
        <v>19</v>
      </c>
      <c r="M20" t="n">
        <v>5</v>
      </c>
      <c r="N20" t="n">
        <v>17.93</v>
      </c>
      <c r="O20" t="n">
        <v>15236.84</v>
      </c>
      <c r="P20" t="n">
        <v>459.44</v>
      </c>
      <c r="Q20" t="n">
        <v>793.2</v>
      </c>
      <c r="R20" t="n">
        <v>130.48</v>
      </c>
      <c r="S20" t="n">
        <v>86.27</v>
      </c>
      <c r="T20" t="n">
        <v>11547.97</v>
      </c>
      <c r="U20" t="n">
        <v>0.66</v>
      </c>
      <c r="V20" t="n">
        <v>0.79</v>
      </c>
      <c r="W20" t="n">
        <v>0.27</v>
      </c>
      <c r="X20" t="n">
        <v>0.6899999999999999</v>
      </c>
      <c r="Y20" t="n">
        <v>0.5</v>
      </c>
      <c r="Z20" t="n">
        <v>10</v>
      </c>
      <c r="AA20" t="n">
        <v>620.9574893258813</v>
      </c>
      <c r="AB20" t="n">
        <v>849.621431606679</v>
      </c>
      <c r="AC20" t="n">
        <v>768.5347546253054</v>
      </c>
      <c r="AD20" t="n">
        <v>620957.4893258812</v>
      </c>
      <c r="AE20" t="n">
        <v>849621.431606679</v>
      </c>
      <c r="AF20" t="n">
        <v>1.632056840078289e-06</v>
      </c>
      <c r="AG20" t="n">
        <v>1.334166666666667</v>
      </c>
      <c r="AH20" t="n">
        <v>768534.7546253054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1.5617</v>
      </c>
      <c r="E21" t="n">
        <v>64.03</v>
      </c>
      <c r="F21" t="n">
        <v>61.65</v>
      </c>
      <c r="G21" t="n">
        <v>194.7</v>
      </c>
      <c r="H21" t="n">
        <v>2.87</v>
      </c>
      <c r="I21" t="n">
        <v>19</v>
      </c>
      <c r="J21" t="n">
        <v>122.95</v>
      </c>
      <c r="K21" t="n">
        <v>39.72</v>
      </c>
      <c r="L21" t="n">
        <v>20</v>
      </c>
      <c r="M21" t="n">
        <v>2</v>
      </c>
      <c r="N21" t="n">
        <v>18.24</v>
      </c>
      <c r="O21" t="n">
        <v>15398.07</v>
      </c>
      <c r="P21" t="n">
        <v>462.89</v>
      </c>
      <c r="Q21" t="n">
        <v>793.21</v>
      </c>
      <c r="R21" t="n">
        <v>130.08</v>
      </c>
      <c r="S21" t="n">
        <v>86.27</v>
      </c>
      <c r="T21" t="n">
        <v>11351.47</v>
      </c>
      <c r="U21" t="n">
        <v>0.66</v>
      </c>
      <c r="V21" t="n">
        <v>0.79</v>
      </c>
      <c r="W21" t="n">
        <v>0.27</v>
      </c>
      <c r="X21" t="n">
        <v>0.6899999999999999</v>
      </c>
      <c r="Y21" t="n">
        <v>0.5</v>
      </c>
      <c r="Z21" t="n">
        <v>10</v>
      </c>
      <c r="AA21" t="n">
        <v>623.8882061919288</v>
      </c>
      <c r="AB21" t="n">
        <v>853.6313677169081</v>
      </c>
      <c r="AC21" t="n">
        <v>772.1619880611549</v>
      </c>
      <c r="AD21" t="n">
        <v>623888.2061919288</v>
      </c>
      <c r="AE21" t="n">
        <v>853631.3677169081</v>
      </c>
      <c r="AF21" t="n">
        <v>1.632161351914872e-06</v>
      </c>
      <c r="AG21" t="n">
        <v>1.333958333333333</v>
      </c>
      <c r="AH21" t="n">
        <v>772161.988061155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1.5624</v>
      </c>
      <c r="E22" t="n">
        <v>64.01000000000001</v>
      </c>
      <c r="F22" t="n">
        <v>61.63</v>
      </c>
      <c r="G22" t="n">
        <v>194.61</v>
      </c>
      <c r="H22" t="n">
        <v>2.98</v>
      </c>
      <c r="I22" t="n">
        <v>19</v>
      </c>
      <c r="J22" t="n">
        <v>124.26</v>
      </c>
      <c r="K22" t="n">
        <v>39.72</v>
      </c>
      <c r="L22" t="n">
        <v>21</v>
      </c>
      <c r="M22" t="n">
        <v>1</v>
      </c>
      <c r="N22" t="n">
        <v>18.55</v>
      </c>
      <c r="O22" t="n">
        <v>15559.74</v>
      </c>
      <c r="P22" t="n">
        <v>466.85</v>
      </c>
      <c r="Q22" t="n">
        <v>793.2</v>
      </c>
      <c r="R22" t="n">
        <v>129.12</v>
      </c>
      <c r="S22" t="n">
        <v>86.27</v>
      </c>
      <c r="T22" t="n">
        <v>10869.81</v>
      </c>
      <c r="U22" t="n">
        <v>0.67</v>
      </c>
      <c r="V22" t="n">
        <v>0.79</v>
      </c>
      <c r="W22" t="n">
        <v>0.27</v>
      </c>
      <c r="X22" t="n">
        <v>0.66</v>
      </c>
      <c r="Y22" t="n">
        <v>0.5</v>
      </c>
      <c r="Z22" t="n">
        <v>10</v>
      </c>
      <c r="AA22" t="n">
        <v>626.9891374903141</v>
      </c>
      <c r="AB22" t="n">
        <v>857.8741987227927</v>
      </c>
      <c r="AC22" t="n">
        <v>775.9998892306887</v>
      </c>
      <c r="AD22" t="n">
        <v>626989.1374903141</v>
      </c>
      <c r="AE22" t="n">
        <v>857874.1987227927</v>
      </c>
      <c r="AF22" t="n">
        <v>1.632892934770953e-06</v>
      </c>
      <c r="AG22" t="n">
        <v>1.333541666666667</v>
      </c>
      <c r="AH22" t="n">
        <v>775999.8892306887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1.5623</v>
      </c>
      <c r="E23" t="n">
        <v>64.01000000000001</v>
      </c>
      <c r="F23" t="n">
        <v>61.63</v>
      </c>
      <c r="G23" t="n">
        <v>194.62</v>
      </c>
      <c r="H23" t="n">
        <v>3.09</v>
      </c>
      <c r="I23" t="n">
        <v>19</v>
      </c>
      <c r="J23" t="n">
        <v>125.58</v>
      </c>
      <c r="K23" t="n">
        <v>39.72</v>
      </c>
      <c r="L23" t="n">
        <v>22</v>
      </c>
      <c r="M23" t="n">
        <v>0</v>
      </c>
      <c r="N23" t="n">
        <v>18.86</v>
      </c>
      <c r="O23" t="n">
        <v>15721.87</v>
      </c>
      <c r="P23" t="n">
        <v>470.96</v>
      </c>
      <c r="Q23" t="n">
        <v>793.2</v>
      </c>
      <c r="R23" t="n">
        <v>129.18</v>
      </c>
      <c r="S23" t="n">
        <v>86.27</v>
      </c>
      <c r="T23" t="n">
        <v>10897.76</v>
      </c>
      <c r="U23" t="n">
        <v>0.67</v>
      </c>
      <c r="V23" t="n">
        <v>0.79</v>
      </c>
      <c r="W23" t="n">
        <v>0.28</v>
      </c>
      <c r="X23" t="n">
        <v>0.66</v>
      </c>
      <c r="Y23" t="n">
        <v>0.5</v>
      </c>
      <c r="Z23" t="n">
        <v>10</v>
      </c>
      <c r="AA23" t="n">
        <v>630.6079165252905</v>
      </c>
      <c r="AB23" t="n">
        <v>862.8255718477112</v>
      </c>
      <c r="AC23" t="n">
        <v>780.4787102538606</v>
      </c>
      <c r="AD23" t="n">
        <v>630607.9165252906</v>
      </c>
      <c r="AE23" t="n">
        <v>862825.5718477112</v>
      </c>
      <c r="AF23" t="n">
        <v>1.632788422934369e-06</v>
      </c>
      <c r="AG23" t="n">
        <v>1.333541666666667</v>
      </c>
      <c r="AH23" t="n">
        <v>780478.7102538607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0.9495</v>
      </c>
      <c r="E2" t="n">
        <v>105.32</v>
      </c>
      <c r="F2" t="n">
        <v>86.45</v>
      </c>
      <c r="G2" t="n">
        <v>7.92</v>
      </c>
      <c r="H2" t="n">
        <v>0.14</v>
      </c>
      <c r="I2" t="n">
        <v>655</v>
      </c>
      <c r="J2" t="n">
        <v>124.63</v>
      </c>
      <c r="K2" t="n">
        <v>45</v>
      </c>
      <c r="L2" t="n">
        <v>1</v>
      </c>
      <c r="M2" t="n">
        <v>653</v>
      </c>
      <c r="N2" t="n">
        <v>18.64</v>
      </c>
      <c r="O2" t="n">
        <v>15605.44</v>
      </c>
      <c r="P2" t="n">
        <v>900.61</v>
      </c>
      <c r="Q2" t="n">
        <v>793.33</v>
      </c>
      <c r="R2" t="n">
        <v>961.02</v>
      </c>
      <c r="S2" t="n">
        <v>86.27</v>
      </c>
      <c r="T2" t="n">
        <v>423641.68</v>
      </c>
      <c r="U2" t="n">
        <v>0.09</v>
      </c>
      <c r="V2" t="n">
        <v>0.5600000000000001</v>
      </c>
      <c r="W2" t="n">
        <v>1.27</v>
      </c>
      <c r="X2" t="n">
        <v>25.47</v>
      </c>
      <c r="Y2" t="n">
        <v>0.5</v>
      </c>
      <c r="Z2" t="n">
        <v>10</v>
      </c>
      <c r="AA2" t="n">
        <v>1854.63077191305</v>
      </c>
      <c r="AB2" t="n">
        <v>2537.587642666488</v>
      </c>
      <c r="AC2" t="n">
        <v>2295.403839577023</v>
      </c>
      <c r="AD2" t="n">
        <v>1854630.77191305</v>
      </c>
      <c r="AE2" t="n">
        <v>2537587.642666488</v>
      </c>
      <c r="AF2" t="n">
        <v>9.554106100137094e-07</v>
      </c>
      <c r="AG2" t="n">
        <v>2.194166666666666</v>
      </c>
      <c r="AH2" t="n">
        <v>2295403.839577022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1.2512</v>
      </c>
      <c r="E3" t="n">
        <v>79.92</v>
      </c>
      <c r="F3" t="n">
        <v>70.98999999999999</v>
      </c>
      <c r="G3" t="n">
        <v>16.01</v>
      </c>
      <c r="H3" t="n">
        <v>0.28</v>
      </c>
      <c r="I3" t="n">
        <v>266</v>
      </c>
      <c r="J3" t="n">
        <v>125.95</v>
      </c>
      <c r="K3" t="n">
        <v>45</v>
      </c>
      <c r="L3" t="n">
        <v>2</v>
      </c>
      <c r="M3" t="n">
        <v>264</v>
      </c>
      <c r="N3" t="n">
        <v>18.95</v>
      </c>
      <c r="O3" t="n">
        <v>15767.7</v>
      </c>
      <c r="P3" t="n">
        <v>734.87</v>
      </c>
      <c r="Q3" t="n">
        <v>793.24</v>
      </c>
      <c r="R3" t="n">
        <v>443</v>
      </c>
      <c r="S3" t="n">
        <v>86.27</v>
      </c>
      <c r="T3" t="n">
        <v>166576.12</v>
      </c>
      <c r="U3" t="n">
        <v>0.19</v>
      </c>
      <c r="V3" t="n">
        <v>0.68</v>
      </c>
      <c r="W3" t="n">
        <v>0.65</v>
      </c>
      <c r="X3" t="n">
        <v>10.02</v>
      </c>
      <c r="Y3" t="n">
        <v>0.5</v>
      </c>
      <c r="Z3" t="n">
        <v>10</v>
      </c>
      <c r="AA3" t="n">
        <v>1152.393213482958</v>
      </c>
      <c r="AB3" t="n">
        <v>1576.755234687855</v>
      </c>
      <c r="AC3" t="n">
        <v>1426.271928079117</v>
      </c>
      <c r="AD3" t="n">
        <v>1152393.213482958</v>
      </c>
      <c r="AE3" t="n">
        <v>1576755.234687855</v>
      </c>
      <c r="AF3" t="n">
        <v>1.258988683780046e-06</v>
      </c>
      <c r="AG3" t="n">
        <v>1.665</v>
      </c>
      <c r="AH3" t="n">
        <v>1426271.928079117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1.3592</v>
      </c>
      <c r="E4" t="n">
        <v>73.58</v>
      </c>
      <c r="F4" t="n">
        <v>67.18000000000001</v>
      </c>
      <c r="G4" t="n">
        <v>24.13</v>
      </c>
      <c r="H4" t="n">
        <v>0.42</v>
      </c>
      <c r="I4" t="n">
        <v>167</v>
      </c>
      <c r="J4" t="n">
        <v>127.27</v>
      </c>
      <c r="K4" t="n">
        <v>45</v>
      </c>
      <c r="L4" t="n">
        <v>3</v>
      </c>
      <c r="M4" t="n">
        <v>165</v>
      </c>
      <c r="N4" t="n">
        <v>19.27</v>
      </c>
      <c r="O4" t="n">
        <v>15930.42</v>
      </c>
      <c r="P4" t="n">
        <v>691.46</v>
      </c>
      <c r="Q4" t="n">
        <v>793.23</v>
      </c>
      <c r="R4" t="n">
        <v>315.44</v>
      </c>
      <c r="S4" t="n">
        <v>86.27</v>
      </c>
      <c r="T4" t="n">
        <v>103287.73</v>
      </c>
      <c r="U4" t="n">
        <v>0.27</v>
      </c>
      <c r="V4" t="n">
        <v>0.72</v>
      </c>
      <c r="W4" t="n">
        <v>0.48</v>
      </c>
      <c r="X4" t="n">
        <v>6.2</v>
      </c>
      <c r="Y4" t="n">
        <v>0.5</v>
      </c>
      <c r="Z4" t="n">
        <v>10</v>
      </c>
      <c r="AA4" t="n">
        <v>1000.476699063663</v>
      </c>
      <c r="AB4" t="n">
        <v>1368.896357575769</v>
      </c>
      <c r="AC4" t="n">
        <v>1238.250810466842</v>
      </c>
      <c r="AD4" t="n">
        <v>1000476.699063663</v>
      </c>
      <c r="AE4" t="n">
        <v>1368896.357575769</v>
      </c>
      <c r="AF4" t="n">
        <v>1.367660980653643e-06</v>
      </c>
      <c r="AG4" t="n">
        <v>1.532916666666667</v>
      </c>
      <c r="AH4" t="n">
        <v>1238250.810466842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1.414</v>
      </c>
      <c r="E5" t="n">
        <v>70.72</v>
      </c>
      <c r="F5" t="n">
        <v>65.47</v>
      </c>
      <c r="G5" t="n">
        <v>32.2</v>
      </c>
      <c r="H5" t="n">
        <v>0.55</v>
      </c>
      <c r="I5" t="n">
        <v>122</v>
      </c>
      <c r="J5" t="n">
        <v>128.59</v>
      </c>
      <c r="K5" t="n">
        <v>45</v>
      </c>
      <c r="L5" t="n">
        <v>4</v>
      </c>
      <c r="M5" t="n">
        <v>120</v>
      </c>
      <c r="N5" t="n">
        <v>19.59</v>
      </c>
      <c r="O5" t="n">
        <v>16093.6</v>
      </c>
      <c r="P5" t="n">
        <v>670.41</v>
      </c>
      <c r="Q5" t="n">
        <v>793.22</v>
      </c>
      <c r="R5" t="n">
        <v>258.28</v>
      </c>
      <c r="S5" t="n">
        <v>86.27</v>
      </c>
      <c r="T5" t="n">
        <v>74933.98</v>
      </c>
      <c r="U5" t="n">
        <v>0.33</v>
      </c>
      <c r="V5" t="n">
        <v>0.74</v>
      </c>
      <c r="W5" t="n">
        <v>0.42</v>
      </c>
      <c r="X5" t="n">
        <v>4.5</v>
      </c>
      <c r="Y5" t="n">
        <v>0.5</v>
      </c>
      <c r="Z5" t="n">
        <v>10</v>
      </c>
      <c r="AA5" t="n">
        <v>934.1663670479996</v>
      </c>
      <c r="AB5" t="n">
        <v>1278.167635906555</v>
      </c>
      <c r="AC5" t="n">
        <v>1156.181110655176</v>
      </c>
      <c r="AD5" t="n">
        <v>934166.3670479996</v>
      </c>
      <c r="AE5" t="n">
        <v>1278167.635906555</v>
      </c>
      <c r="AF5" t="n">
        <v>1.422802109067283e-06</v>
      </c>
      <c r="AG5" t="n">
        <v>1.473333333333333</v>
      </c>
      <c r="AH5" t="n">
        <v>1156181.110655176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1.4477</v>
      </c>
      <c r="E6" t="n">
        <v>69.08</v>
      </c>
      <c r="F6" t="n">
        <v>64.48999999999999</v>
      </c>
      <c r="G6" t="n">
        <v>40.31</v>
      </c>
      <c r="H6" t="n">
        <v>0.68</v>
      </c>
      <c r="I6" t="n">
        <v>96</v>
      </c>
      <c r="J6" t="n">
        <v>129.92</v>
      </c>
      <c r="K6" t="n">
        <v>45</v>
      </c>
      <c r="L6" t="n">
        <v>5</v>
      </c>
      <c r="M6" t="n">
        <v>94</v>
      </c>
      <c r="N6" t="n">
        <v>19.92</v>
      </c>
      <c r="O6" t="n">
        <v>16257.24</v>
      </c>
      <c r="P6" t="n">
        <v>656.55</v>
      </c>
      <c r="Q6" t="n">
        <v>793.22</v>
      </c>
      <c r="R6" t="n">
        <v>225.47</v>
      </c>
      <c r="S6" t="n">
        <v>86.27</v>
      </c>
      <c r="T6" t="n">
        <v>58661.23</v>
      </c>
      <c r="U6" t="n">
        <v>0.38</v>
      </c>
      <c r="V6" t="n">
        <v>0.75</v>
      </c>
      <c r="W6" t="n">
        <v>0.38</v>
      </c>
      <c r="X6" t="n">
        <v>3.52</v>
      </c>
      <c r="Y6" t="n">
        <v>0.5</v>
      </c>
      <c r="Z6" t="n">
        <v>10</v>
      </c>
      <c r="AA6" t="n">
        <v>895.3224446038854</v>
      </c>
      <c r="AB6" t="n">
        <v>1225.019667545604</v>
      </c>
      <c r="AC6" t="n">
        <v>1108.105509800953</v>
      </c>
      <c r="AD6" t="n">
        <v>895322.4446038854</v>
      </c>
      <c r="AE6" t="n">
        <v>1225019.667545604</v>
      </c>
      <c r="AF6" t="n">
        <v>1.456711890591729e-06</v>
      </c>
      <c r="AG6" t="n">
        <v>1.439166666666667</v>
      </c>
      <c r="AH6" t="n">
        <v>1108105.509800953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1.4712</v>
      </c>
      <c r="E7" t="n">
        <v>67.97</v>
      </c>
      <c r="F7" t="n">
        <v>63.82</v>
      </c>
      <c r="G7" t="n">
        <v>48.47</v>
      </c>
      <c r="H7" t="n">
        <v>0.8100000000000001</v>
      </c>
      <c r="I7" t="n">
        <v>79</v>
      </c>
      <c r="J7" t="n">
        <v>131.25</v>
      </c>
      <c r="K7" t="n">
        <v>45</v>
      </c>
      <c r="L7" t="n">
        <v>6</v>
      </c>
      <c r="M7" t="n">
        <v>77</v>
      </c>
      <c r="N7" t="n">
        <v>20.25</v>
      </c>
      <c r="O7" t="n">
        <v>16421.36</v>
      </c>
      <c r="P7" t="n">
        <v>646.45</v>
      </c>
      <c r="Q7" t="n">
        <v>793.22</v>
      </c>
      <c r="R7" t="n">
        <v>203.11</v>
      </c>
      <c r="S7" t="n">
        <v>86.27</v>
      </c>
      <c r="T7" t="n">
        <v>47564.4</v>
      </c>
      <c r="U7" t="n">
        <v>0.42</v>
      </c>
      <c r="V7" t="n">
        <v>0.76</v>
      </c>
      <c r="W7" t="n">
        <v>0.35</v>
      </c>
      <c r="X7" t="n">
        <v>2.85</v>
      </c>
      <c r="Y7" t="n">
        <v>0.5</v>
      </c>
      <c r="Z7" t="n">
        <v>10</v>
      </c>
      <c r="AA7" t="n">
        <v>868.9407055953214</v>
      </c>
      <c r="AB7" t="n">
        <v>1188.923008353905</v>
      </c>
      <c r="AC7" t="n">
        <v>1075.45386510053</v>
      </c>
      <c r="AD7" t="n">
        <v>868940.7055953215</v>
      </c>
      <c r="AE7" t="n">
        <v>1188923.008353905</v>
      </c>
      <c r="AF7" t="n">
        <v>1.480358177411447e-06</v>
      </c>
      <c r="AG7" t="n">
        <v>1.416041666666667</v>
      </c>
      <c r="AH7" t="n">
        <v>1075453.86510053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1.4814</v>
      </c>
      <c r="E8" t="n">
        <v>67.5</v>
      </c>
      <c r="F8" t="n">
        <v>63.66</v>
      </c>
      <c r="G8" t="n">
        <v>57.01</v>
      </c>
      <c r="H8" t="n">
        <v>0.93</v>
      </c>
      <c r="I8" t="n">
        <v>67</v>
      </c>
      <c r="J8" t="n">
        <v>132.58</v>
      </c>
      <c r="K8" t="n">
        <v>45</v>
      </c>
      <c r="L8" t="n">
        <v>7</v>
      </c>
      <c r="M8" t="n">
        <v>65</v>
      </c>
      <c r="N8" t="n">
        <v>20.59</v>
      </c>
      <c r="O8" t="n">
        <v>16585.95</v>
      </c>
      <c r="P8" t="n">
        <v>641.11</v>
      </c>
      <c r="Q8" t="n">
        <v>793.21</v>
      </c>
      <c r="R8" t="n">
        <v>198.82</v>
      </c>
      <c r="S8" t="n">
        <v>86.27</v>
      </c>
      <c r="T8" t="n">
        <v>45480</v>
      </c>
      <c r="U8" t="n">
        <v>0.43</v>
      </c>
      <c r="V8" t="n">
        <v>0.76</v>
      </c>
      <c r="W8" t="n">
        <v>0.32</v>
      </c>
      <c r="X8" t="n">
        <v>2.69</v>
      </c>
      <c r="Y8" t="n">
        <v>0.5</v>
      </c>
      <c r="Z8" t="n">
        <v>10</v>
      </c>
      <c r="AA8" t="n">
        <v>857.4091773312325</v>
      </c>
      <c r="AB8" t="n">
        <v>1173.145062647856</v>
      </c>
      <c r="AC8" t="n">
        <v>1061.181744388181</v>
      </c>
      <c r="AD8" t="n">
        <v>857409.1773312325</v>
      </c>
      <c r="AE8" t="n">
        <v>1173145.062647856</v>
      </c>
      <c r="AF8" t="n">
        <v>1.490621672116176e-06</v>
      </c>
      <c r="AG8" t="n">
        <v>1.40625</v>
      </c>
      <c r="AH8" t="n">
        <v>1061181.744388181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1.4987</v>
      </c>
      <c r="E9" t="n">
        <v>66.72</v>
      </c>
      <c r="F9" t="n">
        <v>63.11</v>
      </c>
      <c r="G9" t="n">
        <v>65.28</v>
      </c>
      <c r="H9" t="n">
        <v>1.06</v>
      </c>
      <c r="I9" t="n">
        <v>58</v>
      </c>
      <c r="J9" t="n">
        <v>133.92</v>
      </c>
      <c r="K9" t="n">
        <v>45</v>
      </c>
      <c r="L9" t="n">
        <v>8</v>
      </c>
      <c r="M9" t="n">
        <v>56</v>
      </c>
      <c r="N9" t="n">
        <v>20.93</v>
      </c>
      <c r="O9" t="n">
        <v>16751.02</v>
      </c>
      <c r="P9" t="n">
        <v>632.16</v>
      </c>
      <c r="Q9" t="n">
        <v>793.2</v>
      </c>
      <c r="R9" t="n">
        <v>179.65</v>
      </c>
      <c r="S9" t="n">
        <v>86.27</v>
      </c>
      <c r="T9" t="n">
        <v>35941.33</v>
      </c>
      <c r="U9" t="n">
        <v>0.48</v>
      </c>
      <c r="V9" t="n">
        <v>0.77</v>
      </c>
      <c r="W9" t="n">
        <v>0.31</v>
      </c>
      <c r="X9" t="n">
        <v>2.14</v>
      </c>
      <c r="Y9" t="n">
        <v>0.5</v>
      </c>
      <c r="Z9" t="n">
        <v>10</v>
      </c>
      <c r="AA9" t="n">
        <v>837.1767890138548</v>
      </c>
      <c r="AB9" t="n">
        <v>1145.462216362043</v>
      </c>
      <c r="AC9" t="n">
        <v>1036.140910098767</v>
      </c>
      <c r="AD9" t="n">
        <v>837176.7890138548</v>
      </c>
      <c r="AE9" t="n">
        <v>1145462.216362043</v>
      </c>
      <c r="AF9" t="n">
        <v>1.508029364115373e-06</v>
      </c>
      <c r="AG9" t="n">
        <v>1.39</v>
      </c>
      <c r="AH9" t="n">
        <v>1036140.910098767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1.5089</v>
      </c>
      <c r="E10" t="n">
        <v>66.27</v>
      </c>
      <c r="F10" t="n">
        <v>62.84</v>
      </c>
      <c r="G10" t="n">
        <v>73.93000000000001</v>
      </c>
      <c r="H10" t="n">
        <v>1.18</v>
      </c>
      <c r="I10" t="n">
        <v>51</v>
      </c>
      <c r="J10" t="n">
        <v>135.27</v>
      </c>
      <c r="K10" t="n">
        <v>45</v>
      </c>
      <c r="L10" t="n">
        <v>9</v>
      </c>
      <c r="M10" t="n">
        <v>49</v>
      </c>
      <c r="N10" t="n">
        <v>21.27</v>
      </c>
      <c r="O10" t="n">
        <v>16916.71</v>
      </c>
      <c r="P10" t="n">
        <v>626.53</v>
      </c>
      <c r="Q10" t="n">
        <v>793.2</v>
      </c>
      <c r="R10" t="n">
        <v>170.39</v>
      </c>
      <c r="S10" t="n">
        <v>86.27</v>
      </c>
      <c r="T10" t="n">
        <v>31344.84</v>
      </c>
      <c r="U10" t="n">
        <v>0.51</v>
      </c>
      <c r="V10" t="n">
        <v>0.77</v>
      </c>
      <c r="W10" t="n">
        <v>0.3</v>
      </c>
      <c r="X10" t="n">
        <v>1.87</v>
      </c>
      <c r="Y10" t="n">
        <v>0.5</v>
      </c>
      <c r="Z10" t="n">
        <v>10</v>
      </c>
      <c r="AA10" t="n">
        <v>825.3657026276506</v>
      </c>
      <c r="AB10" t="n">
        <v>1129.301766900082</v>
      </c>
      <c r="AC10" t="n">
        <v>1021.522791252122</v>
      </c>
      <c r="AD10" t="n">
        <v>825365.7026276507</v>
      </c>
      <c r="AE10" t="n">
        <v>1129301.766900082</v>
      </c>
      <c r="AF10" t="n">
        <v>1.518292858820101e-06</v>
      </c>
      <c r="AG10" t="n">
        <v>1.380625</v>
      </c>
      <c r="AH10" t="n">
        <v>1021522.791252122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1.5155</v>
      </c>
      <c r="E11" t="n">
        <v>65.98999999999999</v>
      </c>
      <c r="F11" t="n">
        <v>62.68</v>
      </c>
      <c r="G11" t="n">
        <v>81.75</v>
      </c>
      <c r="H11" t="n">
        <v>1.29</v>
      </c>
      <c r="I11" t="n">
        <v>46</v>
      </c>
      <c r="J11" t="n">
        <v>136.61</v>
      </c>
      <c r="K11" t="n">
        <v>45</v>
      </c>
      <c r="L11" t="n">
        <v>10</v>
      </c>
      <c r="M11" t="n">
        <v>44</v>
      </c>
      <c r="N11" t="n">
        <v>21.61</v>
      </c>
      <c r="O11" t="n">
        <v>17082.76</v>
      </c>
      <c r="P11" t="n">
        <v>620.64</v>
      </c>
      <c r="Q11" t="n">
        <v>793.2</v>
      </c>
      <c r="R11" t="n">
        <v>165.21</v>
      </c>
      <c r="S11" t="n">
        <v>86.27</v>
      </c>
      <c r="T11" t="n">
        <v>28780.58</v>
      </c>
      <c r="U11" t="n">
        <v>0.52</v>
      </c>
      <c r="V11" t="n">
        <v>0.77</v>
      </c>
      <c r="W11" t="n">
        <v>0.29</v>
      </c>
      <c r="X11" t="n">
        <v>1.71</v>
      </c>
      <c r="Y11" t="n">
        <v>0.5</v>
      </c>
      <c r="Z11" t="n">
        <v>10</v>
      </c>
      <c r="AA11" t="n">
        <v>815.8503828621754</v>
      </c>
      <c r="AB11" t="n">
        <v>1116.282486610678</v>
      </c>
      <c r="AC11" t="n">
        <v>1009.746052800864</v>
      </c>
      <c r="AD11" t="n">
        <v>815850.3828621753</v>
      </c>
      <c r="AE11" t="n">
        <v>1116282.486610678</v>
      </c>
      <c r="AF11" t="n">
        <v>1.524933943629044e-06</v>
      </c>
      <c r="AG11" t="n">
        <v>1.374791666666667</v>
      </c>
      <c r="AH11" t="n">
        <v>1009746.052800864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1.524</v>
      </c>
      <c r="E12" t="n">
        <v>65.62</v>
      </c>
      <c r="F12" t="n">
        <v>62.44</v>
      </c>
      <c r="G12" t="n">
        <v>91.37</v>
      </c>
      <c r="H12" t="n">
        <v>1.41</v>
      </c>
      <c r="I12" t="n">
        <v>41</v>
      </c>
      <c r="J12" t="n">
        <v>137.96</v>
      </c>
      <c r="K12" t="n">
        <v>45</v>
      </c>
      <c r="L12" t="n">
        <v>11</v>
      </c>
      <c r="M12" t="n">
        <v>39</v>
      </c>
      <c r="N12" t="n">
        <v>21.96</v>
      </c>
      <c r="O12" t="n">
        <v>17249.3</v>
      </c>
      <c r="P12" t="n">
        <v>614.03</v>
      </c>
      <c r="Q12" t="n">
        <v>793.21</v>
      </c>
      <c r="R12" t="n">
        <v>157.22</v>
      </c>
      <c r="S12" t="n">
        <v>86.27</v>
      </c>
      <c r="T12" t="n">
        <v>24811.85</v>
      </c>
      <c r="U12" t="n">
        <v>0.55</v>
      </c>
      <c r="V12" t="n">
        <v>0.78</v>
      </c>
      <c r="W12" t="n">
        <v>0.28</v>
      </c>
      <c r="X12" t="n">
        <v>1.47</v>
      </c>
      <c r="Y12" t="n">
        <v>0.5</v>
      </c>
      <c r="Z12" t="n">
        <v>10</v>
      </c>
      <c r="AA12" t="n">
        <v>804.4516951805384</v>
      </c>
      <c r="AB12" t="n">
        <v>1100.686299250053</v>
      </c>
      <c r="AC12" t="n">
        <v>995.6383436725507</v>
      </c>
      <c r="AD12" t="n">
        <v>804451.6951805385</v>
      </c>
      <c r="AE12" t="n">
        <v>1100686.299250053</v>
      </c>
      <c r="AF12" t="n">
        <v>1.533486855882984e-06</v>
      </c>
      <c r="AG12" t="n">
        <v>1.367083333333333</v>
      </c>
      <c r="AH12" t="n">
        <v>995638.3436725507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1.5281</v>
      </c>
      <c r="E13" t="n">
        <v>65.44</v>
      </c>
      <c r="F13" t="n">
        <v>62.34</v>
      </c>
      <c r="G13" t="n">
        <v>98.43000000000001</v>
      </c>
      <c r="H13" t="n">
        <v>1.52</v>
      </c>
      <c r="I13" t="n">
        <v>38</v>
      </c>
      <c r="J13" t="n">
        <v>139.32</v>
      </c>
      <c r="K13" t="n">
        <v>45</v>
      </c>
      <c r="L13" t="n">
        <v>12</v>
      </c>
      <c r="M13" t="n">
        <v>36</v>
      </c>
      <c r="N13" t="n">
        <v>22.32</v>
      </c>
      <c r="O13" t="n">
        <v>17416.34</v>
      </c>
      <c r="P13" t="n">
        <v>609.4299999999999</v>
      </c>
      <c r="Q13" t="n">
        <v>793.2</v>
      </c>
      <c r="R13" t="n">
        <v>153.57</v>
      </c>
      <c r="S13" t="n">
        <v>86.27</v>
      </c>
      <c r="T13" t="n">
        <v>22999.87</v>
      </c>
      <c r="U13" t="n">
        <v>0.5600000000000001</v>
      </c>
      <c r="V13" t="n">
        <v>0.78</v>
      </c>
      <c r="W13" t="n">
        <v>0.28</v>
      </c>
      <c r="X13" t="n">
        <v>1.37</v>
      </c>
      <c r="Y13" t="n">
        <v>0.5</v>
      </c>
      <c r="Z13" t="n">
        <v>10</v>
      </c>
      <c r="AA13" t="n">
        <v>797.8045041181937</v>
      </c>
      <c r="AB13" t="n">
        <v>1091.59131918518</v>
      </c>
      <c r="AC13" t="n">
        <v>987.4113757401843</v>
      </c>
      <c r="AD13" t="n">
        <v>797804.5041181936</v>
      </c>
      <c r="AE13" t="n">
        <v>1091591.31918518</v>
      </c>
      <c r="AF13" t="n">
        <v>1.537612378264296e-06</v>
      </c>
      <c r="AG13" t="n">
        <v>1.363333333333333</v>
      </c>
      <c r="AH13" t="n">
        <v>987411.3757401843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1.5315</v>
      </c>
      <c r="E14" t="n">
        <v>65.3</v>
      </c>
      <c r="F14" t="n">
        <v>62.27</v>
      </c>
      <c r="G14" t="n">
        <v>106.75</v>
      </c>
      <c r="H14" t="n">
        <v>1.63</v>
      </c>
      <c r="I14" t="n">
        <v>35</v>
      </c>
      <c r="J14" t="n">
        <v>140.67</v>
      </c>
      <c r="K14" t="n">
        <v>45</v>
      </c>
      <c r="L14" t="n">
        <v>13</v>
      </c>
      <c r="M14" t="n">
        <v>33</v>
      </c>
      <c r="N14" t="n">
        <v>22.68</v>
      </c>
      <c r="O14" t="n">
        <v>17583.88</v>
      </c>
      <c r="P14" t="n">
        <v>606.51</v>
      </c>
      <c r="Q14" t="n">
        <v>793.2</v>
      </c>
      <c r="R14" t="n">
        <v>152.18</v>
      </c>
      <c r="S14" t="n">
        <v>86.27</v>
      </c>
      <c r="T14" t="n">
        <v>22320.7</v>
      </c>
      <c r="U14" t="n">
        <v>0.57</v>
      </c>
      <c r="V14" t="n">
        <v>0.78</v>
      </c>
      <c r="W14" t="n">
        <v>0.26</v>
      </c>
      <c r="X14" t="n">
        <v>1.3</v>
      </c>
      <c r="Y14" t="n">
        <v>0.5</v>
      </c>
      <c r="Z14" t="n">
        <v>10</v>
      </c>
      <c r="AA14" t="n">
        <v>793.1659511617718</v>
      </c>
      <c r="AB14" t="n">
        <v>1085.24464639169</v>
      </c>
      <c r="AC14" t="n">
        <v>981.6704204904937</v>
      </c>
      <c r="AD14" t="n">
        <v>793165.9511617718</v>
      </c>
      <c r="AE14" t="n">
        <v>1085244.64639169</v>
      </c>
      <c r="AF14" t="n">
        <v>1.541033543165873e-06</v>
      </c>
      <c r="AG14" t="n">
        <v>1.360416666666667</v>
      </c>
      <c r="AH14" t="n">
        <v>981670.4204904938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1.5367</v>
      </c>
      <c r="E15" t="n">
        <v>65.06999999999999</v>
      </c>
      <c r="F15" t="n">
        <v>62.12</v>
      </c>
      <c r="G15" t="n">
        <v>116.48</v>
      </c>
      <c r="H15" t="n">
        <v>1.74</v>
      </c>
      <c r="I15" t="n">
        <v>32</v>
      </c>
      <c r="J15" t="n">
        <v>142.04</v>
      </c>
      <c r="K15" t="n">
        <v>45</v>
      </c>
      <c r="L15" t="n">
        <v>14</v>
      </c>
      <c r="M15" t="n">
        <v>30</v>
      </c>
      <c r="N15" t="n">
        <v>23.04</v>
      </c>
      <c r="O15" t="n">
        <v>17751.93</v>
      </c>
      <c r="P15" t="n">
        <v>600.95</v>
      </c>
      <c r="Q15" t="n">
        <v>793.2</v>
      </c>
      <c r="R15" t="n">
        <v>146.58</v>
      </c>
      <c r="S15" t="n">
        <v>86.27</v>
      </c>
      <c r="T15" t="n">
        <v>19535.19</v>
      </c>
      <c r="U15" t="n">
        <v>0.59</v>
      </c>
      <c r="V15" t="n">
        <v>0.78</v>
      </c>
      <c r="W15" t="n">
        <v>0.27</v>
      </c>
      <c r="X15" t="n">
        <v>1.16</v>
      </c>
      <c r="Y15" t="n">
        <v>0.5</v>
      </c>
      <c r="Z15" t="n">
        <v>10</v>
      </c>
      <c r="AA15" t="n">
        <v>784.9714425823396</v>
      </c>
      <c r="AB15" t="n">
        <v>1074.032558237107</v>
      </c>
      <c r="AC15" t="n">
        <v>971.5283982931195</v>
      </c>
      <c r="AD15" t="n">
        <v>784971.4425823396</v>
      </c>
      <c r="AE15" t="n">
        <v>1074032.558237107</v>
      </c>
      <c r="AF15" t="n">
        <v>1.546265913015342e-06</v>
      </c>
      <c r="AG15" t="n">
        <v>1.355625</v>
      </c>
      <c r="AH15" t="n">
        <v>971528.3982931195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1.5397</v>
      </c>
      <c r="E16" t="n">
        <v>64.95</v>
      </c>
      <c r="F16" t="n">
        <v>62.05</v>
      </c>
      <c r="G16" t="n">
        <v>124.09</v>
      </c>
      <c r="H16" t="n">
        <v>1.85</v>
      </c>
      <c r="I16" t="n">
        <v>30</v>
      </c>
      <c r="J16" t="n">
        <v>143.4</v>
      </c>
      <c r="K16" t="n">
        <v>45</v>
      </c>
      <c r="L16" t="n">
        <v>15</v>
      </c>
      <c r="M16" t="n">
        <v>28</v>
      </c>
      <c r="N16" t="n">
        <v>23.41</v>
      </c>
      <c r="O16" t="n">
        <v>17920.49</v>
      </c>
      <c r="P16" t="n">
        <v>597.22</v>
      </c>
      <c r="Q16" t="n">
        <v>793.21</v>
      </c>
      <c r="R16" t="n">
        <v>144.02</v>
      </c>
      <c r="S16" t="n">
        <v>86.27</v>
      </c>
      <c r="T16" t="n">
        <v>18263.67</v>
      </c>
      <c r="U16" t="n">
        <v>0.6</v>
      </c>
      <c r="V16" t="n">
        <v>0.78</v>
      </c>
      <c r="W16" t="n">
        <v>0.27</v>
      </c>
      <c r="X16" t="n">
        <v>1.08</v>
      </c>
      <c r="Y16" t="n">
        <v>0.5</v>
      </c>
      <c r="Z16" t="n">
        <v>10</v>
      </c>
      <c r="AA16" t="n">
        <v>779.8737960417336</v>
      </c>
      <c r="AB16" t="n">
        <v>1067.057733347956</v>
      </c>
      <c r="AC16" t="n">
        <v>965.2192409021612</v>
      </c>
      <c r="AD16" t="n">
        <v>779873.7960417336</v>
      </c>
      <c r="AE16" t="n">
        <v>1067057.733347956</v>
      </c>
      <c r="AF16" t="n">
        <v>1.549284587928498e-06</v>
      </c>
      <c r="AG16" t="n">
        <v>1.353125</v>
      </c>
      <c r="AH16" t="n">
        <v>965219.2409021612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1.5429</v>
      </c>
      <c r="E17" t="n">
        <v>64.81</v>
      </c>
      <c r="F17" t="n">
        <v>61.97</v>
      </c>
      <c r="G17" t="n">
        <v>132.78</v>
      </c>
      <c r="H17" t="n">
        <v>1.96</v>
      </c>
      <c r="I17" t="n">
        <v>28</v>
      </c>
      <c r="J17" t="n">
        <v>144.77</v>
      </c>
      <c r="K17" t="n">
        <v>45</v>
      </c>
      <c r="L17" t="n">
        <v>16</v>
      </c>
      <c r="M17" t="n">
        <v>26</v>
      </c>
      <c r="N17" t="n">
        <v>23.78</v>
      </c>
      <c r="O17" t="n">
        <v>18089.56</v>
      </c>
      <c r="P17" t="n">
        <v>592.55</v>
      </c>
      <c r="Q17" t="n">
        <v>793.2</v>
      </c>
      <c r="R17" t="n">
        <v>141.29</v>
      </c>
      <c r="S17" t="n">
        <v>86.27</v>
      </c>
      <c r="T17" t="n">
        <v>16909.85</v>
      </c>
      <c r="U17" t="n">
        <v>0.61</v>
      </c>
      <c r="V17" t="n">
        <v>0.78</v>
      </c>
      <c r="W17" t="n">
        <v>0.27</v>
      </c>
      <c r="X17" t="n">
        <v>1</v>
      </c>
      <c r="Y17" t="n">
        <v>0.5</v>
      </c>
      <c r="Z17" t="n">
        <v>10</v>
      </c>
      <c r="AA17" t="n">
        <v>773.826509742385</v>
      </c>
      <c r="AB17" t="n">
        <v>1058.783569445745</v>
      </c>
      <c r="AC17" t="n">
        <v>957.734751589915</v>
      </c>
      <c r="AD17" t="n">
        <v>773826.509742385</v>
      </c>
      <c r="AE17" t="n">
        <v>1058783.569445745</v>
      </c>
      <c r="AF17" t="n">
        <v>1.552504507835863e-06</v>
      </c>
      <c r="AG17" t="n">
        <v>1.350208333333333</v>
      </c>
      <c r="AH17" t="n">
        <v>957734.751589915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1.546</v>
      </c>
      <c r="E18" t="n">
        <v>64.68000000000001</v>
      </c>
      <c r="F18" t="n">
        <v>61.89</v>
      </c>
      <c r="G18" t="n">
        <v>142.82</v>
      </c>
      <c r="H18" t="n">
        <v>2.06</v>
      </c>
      <c r="I18" t="n">
        <v>26</v>
      </c>
      <c r="J18" t="n">
        <v>146.15</v>
      </c>
      <c r="K18" t="n">
        <v>45</v>
      </c>
      <c r="L18" t="n">
        <v>17</v>
      </c>
      <c r="M18" t="n">
        <v>24</v>
      </c>
      <c r="N18" t="n">
        <v>24.15</v>
      </c>
      <c r="O18" t="n">
        <v>18259.16</v>
      </c>
      <c r="P18" t="n">
        <v>589.21</v>
      </c>
      <c r="Q18" t="n">
        <v>793.2</v>
      </c>
      <c r="R18" t="n">
        <v>138.64</v>
      </c>
      <c r="S18" t="n">
        <v>86.27</v>
      </c>
      <c r="T18" t="n">
        <v>15593.82</v>
      </c>
      <c r="U18" t="n">
        <v>0.62</v>
      </c>
      <c r="V18" t="n">
        <v>0.78</v>
      </c>
      <c r="W18" t="n">
        <v>0.26</v>
      </c>
      <c r="X18" t="n">
        <v>0.92</v>
      </c>
      <c r="Y18" t="n">
        <v>0.5</v>
      </c>
      <c r="Z18" t="n">
        <v>10</v>
      </c>
      <c r="AA18" t="n">
        <v>769.0246429861543</v>
      </c>
      <c r="AB18" t="n">
        <v>1052.21344350646</v>
      </c>
      <c r="AC18" t="n">
        <v>951.7916692490458</v>
      </c>
      <c r="AD18" t="n">
        <v>769024.6429861543</v>
      </c>
      <c r="AE18" t="n">
        <v>1052213.44350646</v>
      </c>
      <c r="AF18" t="n">
        <v>1.555623805246124e-06</v>
      </c>
      <c r="AG18" t="n">
        <v>1.3475</v>
      </c>
      <c r="AH18" t="n">
        <v>951791.6692490458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1.5471</v>
      </c>
      <c r="E19" t="n">
        <v>64.64</v>
      </c>
      <c r="F19" t="n">
        <v>61.87</v>
      </c>
      <c r="G19" t="n">
        <v>148.48</v>
      </c>
      <c r="H19" t="n">
        <v>2.16</v>
      </c>
      <c r="I19" t="n">
        <v>25</v>
      </c>
      <c r="J19" t="n">
        <v>147.53</v>
      </c>
      <c r="K19" t="n">
        <v>45</v>
      </c>
      <c r="L19" t="n">
        <v>18</v>
      </c>
      <c r="M19" t="n">
        <v>23</v>
      </c>
      <c r="N19" t="n">
        <v>24.53</v>
      </c>
      <c r="O19" t="n">
        <v>18429.27</v>
      </c>
      <c r="P19" t="n">
        <v>585.25</v>
      </c>
      <c r="Q19" t="n">
        <v>793.2</v>
      </c>
      <c r="R19" t="n">
        <v>137.86</v>
      </c>
      <c r="S19" t="n">
        <v>86.27</v>
      </c>
      <c r="T19" t="n">
        <v>15208.64</v>
      </c>
      <c r="U19" t="n">
        <v>0.63</v>
      </c>
      <c r="V19" t="n">
        <v>0.79</v>
      </c>
      <c r="W19" t="n">
        <v>0.26</v>
      </c>
      <c r="X19" t="n">
        <v>0.9</v>
      </c>
      <c r="Y19" t="n">
        <v>0.5</v>
      </c>
      <c r="Z19" t="n">
        <v>10</v>
      </c>
      <c r="AA19" t="n">
        <v>764.9186948687958</v>
      </c>
      <c r="AB19" t="n">
        <v>1046.595504150643</v>
      </c>
      <c r="AC19" t="n">
        <v>946.7098981405207</v>
      </c>
      <c r="AD19" t="n">
        <v>764918.6948687958</v>
      </c>
      <c r="AE19" t="n">
        <v>1046595.504150643</v>
      </c>
      <c r="AF19" t="n">
        <v>1.556730652714281e-06</v>
      </c>
      <c r="AG19" t="n">
        <v>1.346666666666667</v>
      </c>
      <c r="AH19" t="n">
        <v>946709.8981405208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1.5494</v>
      </c>
      <c r="E20" t="n">
        <v>64.54000000000001</v>
      </c>
      <c r="F20" t="n">
        <v>61.82</v>
      </c>
      <c r="G20" t="n">
        <v>161.27</v>
      </c>
      <c r="H20" t="n">
        <v>2.26</v>
      </c>
      <c r="I20" t="n">
        <v>23</v>
      </c>
      <c r="J20" t="n">
        <v>148.91</v>
      </c>
      <c r="K20" t="n">
        <v>45</v>
      </c>
      <c r="L20" t="n">
        <v>19</v>
      </c>
      <c r="M20" t="n">
        <v>21</v>
      </c>
      <c r="N20" t="n">
        <v>24.92</v>
      </c>
      <c r="O20" t="n">
        <v>18599.92</v>
      </c>
      <c r="P20" t="n">
        <v>579.5</v>
      </c>
      <c r="Q20" t="n">
        <v>793.2</v>
      </c>
      <c r="R20" t="n">
        <v>136.61</v>
      </c>
      <c r="S20" t="n">
        <v>86.27</v>
      </c>
      <c r="T20" t="n">
        <v>14595.58</v>
      </c>
      <c r="U20" t="n">
        <v>0.63</v>
      </c>
      <c r="V20" t="n">
        <v>0.79</v>
      </c>
      <c r="W20" t="n">
        <v>0.26</v>
      </c>
      <c r="X20" t="n">
        <v>0.85</v>
      </c>
      <c r="Y20" t="n">
        <v>0.5</v>
      </c>
      <c r="Z20" t="n">
        <v>10</v>
      </c>
      <c r="AA20" t="n">
        <v>758.5404320673182</v>
      </c>
      <c r="AB20" t="n">
        <v>1037.868483596566</v>
      </c>
      <c r="AC20" t="n">
        <v>938.815772179675</v>
      </c>
      <c r="AD20" t="n">
        <v>758540.4320673182</v>
      </c>
      <c r="AE20" t="n">
        <v>1037868.483596566</v>
      </c>
      <c r="AF20" t="n">
        <v>1.5590449701477e-06</v>
      </c>
      <c r="AG20" t="n">
        <v>1.344583333333333</v>
      </c>
      <c r="AH20" t="n">
        <v>938815.7721796751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1.5519</v>
      </c>
      <c r="E21" t="n">
        <v>64.44</v>
      </c>
      <c r="F21" t="n">
        <v>61.74</v>
      </c>
      <c r="G21" t="n">
        <v>168.39</v>
      </c>
      <c r="H21" t="n">
        <v>2.36</v>
      </c>
      <c r="I21" t="n">
        <v>22</v>
      </c>
      <c r="J21" t="n">
        <v>150.3</v>
      </c>
      <c r="K21" t="n">
        <v>45</v>
      </c>
      <c r="L21" t="n">
        <v>20</v>
      </c>
      <c r="M21" t="n">
        <v>20</v>
      </c>
      <c r="N21" t="n">
        <v>25.3</v>
      </c>
      <c r="O21" t="n">
        <v>18771.1</v>
      </c>
      <c r="P21" t="n">
        <v>576.5700000000001</v>
      </c>
      <c r="Q21" t="n">
        <v>793.2</v>
      </c>
      <c r="R21" t="n">
        <v>133.81</v>
      </c>
      <c r="S21" t="n">
        <v>86.27</v>
      </c>
      <c r="T21" t="n">
        <v>13200.31</v>
      </c>
      <c r="U21" t="n">
        <v>0.64</v>
      </c>
      <c r="V21" t="n">
        <v>0.79</v>
      </c>
      <c r="W21" t="n">
        <v>0.26</v>
      </c>
      <c r="X21" t="n">
        <v>0.78</v>
      </c>
      <c r="Y21" t="n">
        <v>0.5</v>
      </c>
      <c r="Z21" t="n">
        <v>10</v>
      </c>
      <c r="AA21" t="n">
        <v>754.4396891474053</v>
      </c>
      <c r="AB21" t="n">
        <v>1032.257666221532</v>
      </c>
      <c r="AC21" t="n">
        <v>933.740443340082</v>
      </c>
      <c r="AD21" t="n">
        <v>754439.6891474052</v>
      </c>
      <c r="AE21" t="n">
        <v>1032257.666221532</v>
      </c>
      <c r="AF21" t="n">
        <v>1.56156053257533e-06</v>
      </c>
      <c r="AG21" t="n">
        <v>1.3425</v>
      </c>
      <c r="AH21" t="n">
        <v>933740.4433400821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1.5533</v>
      </c>
      <c r="E22" t="n">
        <v>64.38</v>
      </c>
      <c r="F22" t="n">
        <v>61.71</v>
      </c>
      <c r="G22" t="n">
        <v>176.32</v>
      </c>
      <c r="H22" t="n">
        <v>2.45</v>
      </c>
      <c r="I22" t="n">
        <v>21</v>
      </c>
      <c r="J22" t="n">
        <v>151.69</v>
      </c>
      <c r="K22" t="n">
        <v>45</v>
      </c>
      <c r="L22" t="n">
        <v>21</v>
      </c>
      <c r="M22" t="n">
        <v>19</v>
      </c>
      <c r="N22" t="n">
        <v>25.7</v>
      </c>
      <c r="O22" t="n">
        <v>18942.82</v>
      </c>
      <c r="P22" t="n">
        <v>571.58</v>
      </c>
      <c r="Q22" t="n">
        <v>793.2</v>
      </c>
      <c r="R22" t="n">
        <v>132.79</v>
      </c>
      <c r="S22" t="n">
        <v>86.27</v>
      </c>
      <c r="T22" t="n">
        <v>12695.63</v>
      </c>
      <c r="U22" t="n">
        <v>0.65</v>
      </c>
      <c r="V22" t="n">
        <v>0.79</v>
      </c>
      <c r="W22" t="n">
        <v>0.25</v>
      </c>
      <c r="X22" t="n">
        <v>0.74</v>
      </c>
      <c r="Y22" t="n">
        <v>0.5</v>
      </c>
      <c r="Z22" t="n">
        <v>10</v>
      </c>
      <c r="AA22" t="n">
        <v>749.2731599480359</v>
      </c>
      <c r="AB22" t="n">
        <v>1025.188593039773</v>
      </c>
      <c r="AC22" t="n">
        <v>927.3460325812837</v>
      </c>
      <c r="AD22" t="n">
        <v>749273.1599480358</v>
      </c>
      <c r="AE22" t="n">
        <v>1025188.593039773</v>
      </c>
      <c r="AF22" t="n">
        <v>1.562969247534802e-06</v>
      </c>
      <c r="AG22" t="n">
        <v>1.34125</v>
      </c>
      <c r="AH22" t="n">
        <v>927346.0325812837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1.5547</v>
      </c>
      <c r="E23" t="n">
        <v>64.31999999999999</v>
      </c>
      <c r="F23" t="n">
        <v>61.68</v>
      </c>
      <c r="G23" t="n">
        <v>185.03</v>
      </c>
      <c r="H23" t="n">
        <v>2.54</v>
      </c>
      <c r="I23" t="n">
        <v>20</v>
      </c>
      <c r="J23" t="n">
        <v>153.09</v>
      </c>
      <c r="K23" t="n">
        <v>45</v>
      </c>
      <c r="L23" t="n">
        <v>22</v>
      </c>
      <c r="M23" t="n">
        <v>18</v>
      </c>
      <c r="N23" t="n">
        <v>26.09</v>
      </c>
      <c r="O23" t="n">
        <v>19115.09</v>
      </c>
      <c r="P23" t="n">
        <v>569.62</v>
      </c>
      <c r="Q23" t="n">
        <v>793.2</v>
      </c>
      <c r="R23" t="n">
        <v>131.66</v>
      </c>
      <c r="S23" t="n">
        <v>86.27</v>
      </c>
      <c r="T23" t="n">
        <v>12133.71</v>
      </c>
      <c r="U23" t="n">
        <v>0.66</v>
      </c>
      <c r="V23" t="n">
        <v>0.79</v>
      </c>
      <c r="W23" t="n">
        <v>0.25</v>
      </c>
      <c r="X23" t="n">
        <v>0.71</v>
      </c>
      <c r="Y23" t="n">
        <v>0.5</v>
      </c>
      <c r="Z23" t="n">
        <v>10</v>
      </c>
      <c r="AA23" t="n">
        <v>746.7674245052635</v>
      </c>
      <c r="AB23" t="n">
        <v>1021.760135261726</v>
      </c>
      <c r="AC23" t="n">
        <v>924.2447820017029</v>
      </c>
      <c r="AD23" t="n">
        <v>746767.4245052636</v>
      </c>
      <c r="AE23" t="n">
        <v>1021760.135261726</v>
      </c>
      <c r="AF23" t="n">
        <v>1.564377962494275e-06</v>
      </c>
      <c r="AG23" t="n">
        <v>1.34</v>
      </c>
      <c r="AH23" t="n">
        <v>924244.7820017029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1.5562</v>
      </c>
      <c r="E24" t="n">
        <v>64.26000000000001</v>
      </c>
      <c r="F24" t="n">
        <v>61.64</v>
      </c>
      <c r="G24" t="n">
        <v>194.66</v>
      </c>
      <c r="H24" t="n">
        <v>2.64</v>
      </c>
      <c r="I24" t="n">
        <v>19</v>
      </c>
      <c r="J24" t="n">
        <v>154.49</v>
      </c>
      <c r="K24" t="n">
        <v>45</v>
      </c>
      <c r="L24" t="n">
        <v>23</v>
      </c>
      <c r="M24" t="n">
        <v>17</v>
      </c>
      <c r="N24" t="n">
        <v>26.49</v>
      </c>
      <c r="O24" t="n">
        <v>19287.9</v>
      </c>
      <c r="P24" t="n">
        <v>565.3099999999999</v>
      </c>
      <c r="Q24" t="n">
        <v>793.2</v>
      </c>
      <c r="R24" t="n">
        <v>130.59</v>
      </c>
      <c r="S24" t="n">
        <v>86.27</v>
      </c>
      <c r="T24" t="n">
        <v>11606.59</v>
      </c>
      <c r="U24" t="n">
        <v>0.66</v>
      </c>
      <c r="V24" t="n">
        <v>0.79</v>
      </c>
      <c r="W24" t="n">
        <v>0.25</v>
      </c>
      <c r="X24" t="n">
        <v>0.67</v>
      </c>
      <c r="Y24" t="n">
        <v>0.5</v>
      </c>
      <c r="Z24" t="n">
        <v>10</v>
      </c>
      <c r="AA24" t="n">
        <v>742.1252917857078</v>
      </c>
      <c r="AB24" t="n">
        <v>1015.408564478388</v>
      </c>
      <c r="AC24" t="n">
        <v>918.4993962194412</v>
      </c>
      <c r="AD24" t="n">
        <v>742125.2917857078</v>
      </c>
      <c r="AE24" t="n">
        <v>1015408.564478388</v>
      </c>
      <c r="AF24" t="n">
        <v>1.565887299950853e-06</v>
      </c>
      <c r="AG24" t="n">
        <v>1.33875</v>
      </c>
      <c r="AH24" t="n">
        <v>918499.3962194412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1.5596</v>
      </c>
      <c r="E25" t="n">
        <v>64.12</v>
      </c>
      <c r="F25" t="n">
        <v>61.53</v>
      </c>
      <c r="G25" t="n">
        <v>205.09</v>
      </c>
      <c r="H25" t="n">
        <v>2.73</v>
      </c>
      <c r="I25" t="n">
        <v>18</v>
      </c>
      <c r="J25" t="n">
        <v>155.9</v>
      </c>
      <c r="K25" t="n">
        <v>45</v>
      </c>
      <c r="L25" t="n">
        <v>24</v>
      </c>
      <c r="M25" t="n">
        <v>16</v>
      </c>
      <c r="N25" t="n">
        <v>26.9</v>
      </c>
      <c r="O25" t="n">
        <v>19461.27</v>
      </c>
      <c r="P25" t="n">
        <v>560.53</v>
      </c>
      <c r="Q25" t="n">
        <v>793.2</v>
      </c>
      <c r="R25" t="n">
        <v>126.74</v>
      </c>
      <c r="S25" t="n">
        <v>86.27</v>
      </c>
      <c r="T25" t="n">
        <v>9684.84</v>
      </c>
      <c r="U25" t="n">
        <v>0.68</v>
      </c>
      <c r="V25" t="n">
        <v>0.79</v>
      </c>
      <c r="W25" t="n">
        <v>0.24</v>
      </c>
      <c r="X25" t="n">
        <v>0.5600000000000001</v>
      </c>
      <c r="Y25" t="n">
        <v>0.5</v>
      </c>
      <c r="Z25" t="n">
        <v>10</v>
      </c>
      <c r="AA25" t="n">
        <v>735.9128099690332</v>
      </c>
      <c r="AB25" t="n">
        <v>1006.90837278146</v>
      </c>
      <c r="AC25" t="n">
        <v>910.8104508879734</v>
      </c>
      <c r="AD25" t="n">
        <v>735912.8099690332</v>
      </c>
      <c r="AE25" t="n">
        <v>1006908.37278146</v>
      </c>
      <c r="AF25" t="n">
        <v>1.569308464852429e-06</v>
      </c>
      <c r="AG25" t="n">
        <v>1.335833333333333</v>
      </c>
      <c r="AH25" t="n">
        <v>910810.4508879734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1.5588</v>
      </c>
      <c r="E26" t="n">
        <v>64.15000000000001</v>
      </c>
      <c r="F26" t="n">
        <v>61.59</v>
      </c>
      <c r="G26" t="n">
        <v>217.36</v>
      </c>
      <c r="H26" t="n">
        <v>2.81</v>
      </c>
      <c r="I26" t="n">
        <v>17</v>
      </c>
      <c r="J26" t="n">
        <v>157.31</v>
      </c>
      <c r="K26" t="n">
        <v>45</v>
      </c>
      <c r="L26" t="n">
        <v>25</v>
      </c>
      <c r="M26" t="n">
        <v>15</v>
      </c>
      <c r="N26" t="n">
        <v>27.31</v>
      </c>
      <c r="O26" t="n">
        <v>19635.2</v>
      </c>
      <c r="P26" t="n">
        <v>554.8200000000001</v>
      </c>
      <c r="Q26" t="n">
        <v>793.2</v>
      </c>
      <c r="R26" t="n">
        <v>128.66</v>
      </c>
      <c r="S26" t="n">
        <v>86.27</v>
      </c>
      <c r="T26" t="n">
        <v>10650.17</v>
      </c>
      <c r="U26" t="n">
        <v>0.67</v>
      </c>
      <c r="V26" t="n">
        <v>0.79</v>
      </c>
      <c r="W26" t="n">
        <v>0.25</v>
      </c>
      <c r="X26" t="n">
        <v>0.62</v>
      </c>
      <c r="Y26" t="n">
        <v>0.5</v>
      </c>
      <c r="Z26" t="n">
        <v>10</v>
      </c>
      <c r="AA26" t="n">
        <v>731.5397654529802</v>
      </c>
      <c r="AB26" t="n">
        <v>1000.924980349488</v>
      </c>
      <c r="AC26" t="n">
        <v>905.3981050319649</v>
      </c>
      <c r="AD26" t="n">
        <v>731539.7654529802</v>
      </c>
      <c r="AE26" t="n">
        <v>1000924.980349488</v>
      </c>
      <c r="AF26" t="n">
        <v>1.568503484875587e-06</v>
      </c>
      <c r="AG26" t="n">
        <v>1.336458333333334</v>
      </c>
      <c r="AH26" t="n">
        <v>905398.1050319648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1.5587</v>
      </c>
      <c r="E27" t="n">
        <v>64.16</v>
      </c>
      <c r="F27" t="n">
        <v>61.59</v>
      </c>
      <c r="G27" t="n">
        <v>217.37</v>
      </c>
      <c r="H27" t="n">
        <v>2.9</v>
      </c>
      <c r="I27" t="n">
        <v>17</v>
      </c>
      <c r="J27" t="n">
        <v>158.72</v>
      </c>
      <c r="K27" t="n">
        <v>45</v>
      </c>
      <c r="L27" t="n">
        <v>26</v>
      </c>
      <c r="M27" t="n">
        <v>13</v>
      </c>
      <c r="N27" t="n">
        <v>27.72</v>
      </c>
      <c r="O27" t="n">
        <v>19809.69</v>
      </c>
      <c r="P27" t="n">
        <v>551.49</v>
      </c>
      <c r="Q27" t="n">
        <v>793.2</v>
      </c>
      <c r="R27" t="n">
        <v>128.76</v>
      </c>
      <c r="S27" t="n">
        <v>86.27</v>
      </c>
      <c r="T27" t="n">
        <v>10699.42</v>
      </c>
      <c r="U27" t="n">
        <v>0.67</v>
      </c>
      <c r="V27" t="n">
        <v>0.79</v>
      </c>
      <c r="W27" t="n">
        <v>0.25</v>
      </c>
      <c r="X27" t="n">
        <v>0.62</v>
      </c>
      <c r="Y27" t="n">
        <v>0.5</v>
      </c>
      <c r="Z27" t="n">
        <v>10</v>
      </c>
      <c r="AA27" t="n">
        <v>728.6805230604625</v>
      </c>
      <c r="AB27" t="n">
        <v>997.0128387671733</v>
      </c>
      <c r="AC27" t="n">
        <v>901.8593327515414</v>
      </c>
      <c r="AD27" t="n">
        <v>728680.5230604626</v>
      </c>
      <c r="AE27" t="n">
        <v>997012.8387671734</v>
      </c>
      <c r="AF27" t="n">
        <v>1.568402862378482e-06</v>
      </c>
      <c r="AG27" t="n">
        <v>1.336666666666667</v>
      </c>
      <c r="AH27" t="n">
        <v>901859.3327515414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1.5606</v>
      </c>
      <c r="E28" t="n">
        <v>64.08</v>
      </c>
      <c r="F28" t="n">
        <v>61.54</v>
      </c>
      <c r="G28" t="n">
        <v>230.76</v>
      </c>
      <c r="H28" t="n">
        <v>2.99</v>
      </c>
      <c r="I28" t="n">
        <v>16</v>
      </c>
      <c r="J28" t="n">
        <v>160.14</v>
      </c>
      <c r="K28" t="n">
        <v>45</v>
      </c>
      <c r="L28" t="n">
        <v>27</v>
      </c>
      <c r="M28" t="n">
        <v>12</v>
      </c>
      <c r="N28" t="n">
        <v>28.14</v>
      </c>
      <c r="O28" t="n">
        <v>19984.89</v>
      </c>
      <c r="P28" t="n">
        <v>547.2</v>
      </c>
      <c r="Q28" t="n">
        <v>793.2</v>
      </c>
      <c r="R28" t="n">
        <v>126.96</v>
      </c>
      <c r="S28" t="n">
        <v>86.27</v>
      </c>
      <c r="T28" t="n">
        <v>9806.290000000001</v>
      </c>
      <c r="U28" t="n">
        <v>0.68</v>
      </c>
      <c r="V28" t="n">
        <v>0.79</v>
      </c>
      <c r="W28" t="n">
        <v>0.25</v>
      </c>
      <c r="X28" t="n">
        <v>0.57</v>
      </c>
      <c r="Y28" t="n">
        <v>0.5</v>
      </c>
      <c r="Z28" t="n">
        <v>10</v>
      </c>
      <c r="AA28" t="n">
        <v>723.8607146701224</v>
      </c>
      <c r="AB28" t="n">
        <v>990.4181642925707</v>
      </c>
      <c r="AC28" t="n">
        <v>895.8940447531112</v>
      </c>
      <c r="AD28" t="n">
        <v>723860.7146701225</v>
      </c>
      <c r="AE28" t="n">
        <v>990418.1642925708</v>
      </c>
      <c r="AF28" t="n">
        <v>1.570314689823481e-06</v>
      </c>
      <c r="AG28" t="n">
        <v>1.335</v>
      </c>
      <c r="AH28" t="n">
        <v>895894.0447531112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1.5604</v>
      </c>
      <c r="E29" t="n">
        <v>64.08</v>
      </c>
      <c r="F29" t="n">
        <v>61.54</v>
      </c>
      <c r="G29" t="n">
        <v>230.79</v>
      </c>
      <c r="H29" t="n">
        <v>3.07</v>
      </c>
      <c r="I29" t="n">
        <v>16</v>
      </c>
      <c r="J29" t="n">
        <v>161.57</v>
      </c>
      <c r="K29" t="n">
        <v>45</v>
      </c>
      <c r="L29" t="n">
        <v>28</v>
      </c>
      <c r="M29" t="n">
        <v>10</v>
      </c>
      <c r="N29" t="n">
        <v>28.57</v>
      </c>
      <c r="O29" t="n">
        <v>20160.55</v>
      </c>
      <c r="P29" t="n">
        <v>544.6799999999999</v>
      </c>
      <c r="Q29" t="n">
        <v>793.2</v>
      </c>
      <c r="R29" t="n">
        <v>126.93</v>
      </c>
      <c r="S29" t="n">
        <v>86.27</v>
      </c>
      <c r="T29" t="n">
        <v>9789.51</v>
      </c>
      <c r="U29" t="n">
        <v>0.68</v>
      </c>
      <c r="V29" t="n">
        <v>0.79</v>
      </c>
      <c r="W29" t="n">
        <v>0.26</v>
      </c>
      <c r="X29" t="n">
        <v>0.58</v>
      </c>
      <c r="Y29" t="n">
        <v>0.5</v>
      </c>
      <c r="Z29" t="n">
        <v>10</v>
      </c>
      <c r="AA29" t="n">
        <v>721.7554349684982</v>
      </c>
      <c r="AB29" t="n">
        <v>987.5376277264232</v>
      </c>
      <c r="AC29" t="n">
        <v>893.2884225539783</v>
      </c>
      <c r="AD29" t="n">
        <v>721755.4349684982</v>
      </c>
      <c r="AE29" t="n">
        <v>987537.6277264232</v>
      </c>
      <c r="AF29" t="n">
        <v>1.57011344482927e-06</v>
      </c>
      <c r="AG29" t="n">
        <v>1.335</v>
      </c>
      <c r="AH29" t="n">
        <v>893288.4225539783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1.5641</v>
      </c>
      <c r="E30" t="n">
        <v>63.93</v>
      </c>
      <c r="F30" t="n">
        <v>61.42</v>
      </c>
      <c r="G30" t="n">
        <v>245.67</v>
      </c>
      <c r="H30" t="n">
        <v>3.15</v>
      </c>
      <c r="I30" t="n">
        <v>15</v>
      </c>
      <c r="J30" t="n">
        <v>163</v>
      </c>
      <c r="K30" t="n">
        <v>45</v>
      </c>
      <c r="L30" t="n">
        <v>29</v>
      </c>
      <c r="M30" t="n">
        <v>7</v>
      </c>
      <c r="N30" t="n">
        <v>29</v>
      </c>
      <c r="O30" t="n">
        <v>20336.78</v>
      </c>
      <c r="P30" t="n">
        <v>546.27</v>
      </c>
      <c r="Q30" t="n">
        <v>793.2</v>
      </c>
      <c r="R30" t="n">
        <v>122.61</v>
      </c>
      <c r="S30" t="n">
        <v>86.27</v>
      </c>
      <c r="T30" t="n">
        <v>7632.99</v>
      </c>
      <c r="U30" t="n">
        <v>0.7</v>
      </c>
      <c r="V30" t="n">
        <v>0.79</v>
      </c>
      <c r="W30" t="n">
        <v>0.25</v>
      </c>
      <c r="X30" t="n">
        <v>0.45</v>
      </c>
      <c r="Y30" t="n">
        <v>0.5</v>
      </c>
      <c r="Z30" t="n">
        <v>10</v>
      </c>
      <c r="AA30" t="n">
        <v>720.9690405646737</v>
      </c>
      <c r="AB30" t="n">
        <v>986.4616482098381</v>
      </c>
      <c r="AC30" t="n">
        <v>892.3151330123094</v>
      </c>
      <c r="AD30" t="n">
        <v>720969.0405646737</v>
      </c>
      <c r="AE30" t="n">
        <v>986461.6482098381</v>
      </c>
      <c r="AF30" t="n">
        <v>1.573836477222162e-06</v>
      </c>
      <c r="AG30" t="n">
        <v>1.331875</v>
      </c>
      <c r="AH30" t="n">
        <v>892315.1330123094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1.5611</v>
      </c>
      <c r="E31" t="n">
        <v>64.06</v>
      </c>
      <c r="F31" t="n">
        <v>61.54</v>
      </c>
      <c r="G31" t="n">
        <v>246.17</v>
      </c>
      <c r="H31" t="n">
        <v>3.23</v>
      </c>
      <c r="I31" t="n">
        <v>15</v>
      </c>
      <c r="J31" t="n">
        <v>164.43</v>
      </c>
      <c r="K31" t="n">
        <v>45</v>
      </c>
      <c r="L31" t="n">
        <v>30</v>
      </c>
      <c r="M31" t="n">
        <v>1</v>
      </c>
      <c r="N31" t="n">
        <v>29.43</v>
      </c>
      <c r="O31" t="n">
        <v>20513.61</v>
      </c>
      <c r="P31" t="n">
        <v>544.38</v>
      </c>
      <c r="Q31" t="n">
        <v>793.2</v>
      </c>
      <c r="R31" t="n">
        <v>126.62</v>
      </c>
      <c r="S31" t="n">
        <v>86.27</v>
      </c>
      <c r="T31" t="n">
        <v>9640.280000000001</v>
      </c>
      <c r="U31" t="n">
        <v>0.68</v>
      </c>
      <c r="V31" t="n">
        <v>0.79</v>
      </c>
      <c r="W31" t="n">
        <v>0.26</v>
      </c>
      <c r="X31" t="n">
        <v>0.57</v>
      </c>
      <c r="Y31" t="n">
        <v>0.5</v>
      </c>
      <c r="Z31" t="n">
        <v>10</v>
      </c>
      <c r="AA31" t="n">
        <v>721.1718785648598</v>
      </c>
      <c r="AB31" t="n">
        <v>986.7391801102737</v>
      </c>
      <c r="AC31" t="n">
        <v>892.5661776576857</v>
      </c>
      <c r="AD31" t="n">
        <v>721171.8785648597</v>
      </c>
      <c r="AE31" t="n">
        <v>986739.1801102736</v>
      </c>
      <c r="AF31" t="n">
        <v>1.570817802309007e-06</v>
      </c>
      <c r="AG31" t="n">
        <v>1.334583333333333</v>
      </c>
      <c r="AH31" t="n">
        <v>892566.1776576857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1.5625</v>
      </c>
      <c r="E32" t="n">
        <v>64</v>
      </c>
      <c r="F32" t="n">
        <v>61.48</v>
      </c>
      <c r="G32" t="n">
        <v>245.94</v>
      </c>
      <c r="H32" t="n">
        <v>3.31</v>
      </c>
      <c r="I32" t="n">
        <v>15</v>
      </c>
      <c r="J32" t="n">
        <v>165.87</v>
      </c>
      <c r="K32" t="n">
        <v>45</v>
      </c>
      <c r="L32" t="n">
        <v>31</v>
      </c>
      <c r="M32" t="n">
        <v>1</v>
      </c>
      <c r="N32" t="n">
        <v>29.87</v>
      </c>
      <c r="O32" t="n">
        <v>20691.03</v>
      </c>
      <c r="P32" t="n">
        <v>546.72</v>
      </c>
      <c r="Q32" t="n">
        <v>793.2</v>
      </c>
      <c r="R32" t="n">
        <v>124.72</v>
      </c>
      <c r="S32" t="n">
        <v>86.27</v>
      </c>
      <c r="T32" t="n">
        <v>8688.950000000001</v>
      </c>
      <c r="U32" t="n">
        <v>0.6899999999999999</v>
      </c>
      <c r="V32" t="n">
        <v>0.79</v>
      </c>
      <c r="W32" t="n">
        <v>0.26</v>
      </c>
      <c r="X32" t="n">
        <v>0.52</v>
      </c>
      <c r="Y32" t="n">
        <v>0.5</v>
      </c>
      <c r="Z32" t="n">
        <v>10</v>
      </c>
      <c r="AA32" t="n">
        <v>722.3311201019752</v>
      </c>
      <c r="AB32" t="n">
        <v>988.325305523482</v>
      </c>
      <c r="AC32" t="n">
        <v>894.0009254875984</v>
      </c>
      <c r="AD32" t="n">
        <v>722331.1201019752</v>
      </c>
      <c r="AE32" t="n">
        <v>988325.305523482</v>
      </c>
      <c r="AF32" t="n">
        <v>1.572226517268479e-06</v>
      </c>
      <c r="AG32" t="n">
        <v>1.333333333333333</v>
      </c>
      <c r="AH32" t="n">
        <v>894000.9254875984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1.5621</v>
      </c>
      <c r="E33" t="n">
        <v>64.02</v>
      </c>
      <c r="F33" t="n">
        <v>61.5</v>
      </c>
      <c r="G33" t="n">
        <v>246.01</v>
      </c>
      <c r="H33" t="n">
        <v>3.39</v>
      </c>
      <c r="I33" t="n">
        <v>15</v>
      </c>
      <c r="J33" t="n">
        <v>167.31</v>
      </c>
      <c r="K33" t="n">
        <v>45</v>
      </c>
      <c r="L33" t="n">
        <v>32</v>
      </c>
      <c r="M33" t="n">
        <v>0</v>
      </c>
      <c r="N33" t="n">
        <v>30.31</v>
      </c>
      <c r="O33" t="n">
        <v>20869.05</v>
      </c>
      <c r="P33" t="n">
        <v>550.79</v>
      </c>
      <c r="Q33" t="n">
        <v>793.2</v>
      </c>
      <c r="R33" t="n">
        <v>125.33</v>
      </c>
      <c r="S33" t="n">
        <v>86.27</v>
      </c>
      <c r="T33" t="n">
        <v>8993.299999999999</v>
      </c>
      <c r="U33" t="n">
        <v>0.6899999999999999</v>
      </c>
      <c r="V33" t="n">
        <v>0.79</v>
      </c>
      <c r="W33" t="n">
        <v>0.26</v>
      </c>
      <c r="X33" t="n">
        <v>0.53</v>
      </c>
      <c r="Y33" t="n">
        <v>0.5</v>
      </c>
      <c r="Z33" t="n">
        <v>10</v>
      </c>
      <c r="AA33" t="n">
        <v>726.1384705527299</v>
      </c>
      <c r="AB33" t="n">
        <v>993.5346903786519</v>
      </c>
      <c r="AC33" t="n">
        <v>898.7131339636086</v>
      </c>
      <c r="AD33" t="n">
        <v>726138.4705527299</v>
      </c>
      <c r="AE33" t="n">
        <v>993534.690378652</v>
      </c>
      <c r="AF33" t="n">
        <v>1.571824027280058e-06</v>
      </c>
      <c r="AG33" t="n">
        <v>1.33375</v>
      </c>
      <c r="AH33" t="n">
        <v>898713.1339636085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2024-09-25T21:40:53Z</dcterms:created>
  <dcterms:modified xmlns:dcterms="http://purl.org/dc/terms/" xmlns:xsi="http://www.w3.org/2001/XMLSchema-instance" xsi:type="dcterms:W3CDTF">2024-09-25T21:40:53Z</dcterms:modified>
</cp:coreProperties>
</file>